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7865" windowHeight="9420" activeTab="4"/>
  </bookViews>
  <sheets>
    <sheet name="MAteriales" sheetId="1" r:id="rId1"/>
    <sheet name="Pintura" sheetId="2" r:id="rId2"/>
    <sheet name="Suelda" sheetId="3" r:id="rId3"/>
    <sheet name="Ensamble" sheetId="4" r:id="rId4"/>
    <sheet name="Calida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4" hidden="1">Calidad!$A$1:$K$82</definedName>
    <definedName name="_xlnm._FilterDatabase" localSheetId="3" hidden="1">Ensamble!$A$1:$M$300</definedName>
    <definedName name="_xlnm._FilterDatabase" localSheetId="0" hidden="1">MAteriales!$A$1:$I$177</definedName>
    <definedName name="_xlnm._FilterDatabase" localSheetId="1" hidden="1">Pintura!$A$1:$N$278</definedName>
    <definedName name="_xlnm._FilterDatabase" localSheetId="2" hidden="1">Suelda!$A$1:$I$196</definedName>
    <definedName name="AASD">#REF!</definedName>
    <definedName name="ACTION">'[1]List of Values'!$B$68:$B$83</definedName>
    <definedName name="ACTIONS">'[2]List of Values'!$A$68:$A$80</definedName>
    <definedName name="ANA">#REF!</definedName>
    <definedName name="ANTIGUEDAD">[3]ANTIGUEDAD!$A$3:$I$777</definedName>
    <definedName name="base">#REF!</definedName>
    <definedName name="CECO">'[2]List of Values'!$AO$68:$AO$100</definedName>
    <definedName name="centro">[4]LISTA!$K$5:$K$127</definedName>
    <definedName name="CIVIL">[5]LISTA_FOM!$P$5:$P$9</definedName>
    <definedName name="CONTRAT01">[6]LISTA!$O$19:$O$51</definedName>
    <definedName name="CONTRATO">'[7]List of Values'!$P$3:$P$23</definedName>
    <definedName name="CONTRT">[4]LISTA!$A$3:$A$28</definedName>
    <definedName name="D">[8]LISTA!$J$5:$J$7</definedName>
    <definedName name="DATE">'[2]List of Values'!$P$3:$P$94</definedName>
    <definedName name="desempeño">'[9]Objetivos y desempeño'!$A$1:$C$247</definedName>
    <definedName name="df">[10]LISTA_FOM!$O$19:$O$51</definedName>
    <definedName name="DISCI">'[7]List of Values'!$D$3:$D$5</definedName>
    <definedName name="DRGDG">'[11]List of Values'!$O$3:$O$40</definedName>
    <definedName name="dsf">[10]LISTA_FOM!$K$5:$K$127</definedName>
    <definedName name="EMP">'[2]List of Values'!$AD$3:$AD$5</definedName>
    <definedName name="ENSAMBLE">[12]ENSAMBLE!$A$2:$R$56</definedName>
    <definedName name="estructura">#REF!</definedName>
    <definedName name="ESTUDIO">[13]ESTUDIOS!$A$1:$K$203</definedName>
    <definedName name="estudios">[9]ESTUDIOS!$A$1:$K$203</definedName>
    <definedName name="FADF">'[11]List of Values'!$Y$3:$Y$5</definedName>
    <definedName name="FECHAI">[14]LISTA_FOM!$A$32:$A$396</definedName>
    <definedName name="FGHF">'[15]List of Values'!$AQ$68:$AQ$185</definedName>
    <definedName name="G">'[15]List of Values'!$U$3:$U$40</definedName>
    <definedName name="GFHGFH">'[15]List of Values'!$B$3:$B$16</definedName>
    <definedName name="GNGH">'[16]List of Values'!$S$3:$S$11</definedName>
    <definedName name="MATERIALES">[12]MATERIALES!$A$6:$J$41</definedName>
    <definedName name="NACIONALIDAD">[4]LISTA!$G$10:$G$11</definedName>
    <definedName name="NIVEL">'[2]List of Values'!$AK$68:$AK$92</definedName>
    <definedName name="numer">[5]LISTA_FOM!$O$5:$O$14</definedName>
    <definedName name="OBSERV">'[7]List of Values'!$T$3:$T$11</definedName>
    <definedName name="PINTURA">[12]PINTURA!$A$3:$O$47</definedName>
    <definedName name="REASON">'[1]List of Values'!$D$68:$D$99</definedName>
    <definedName name="reingresos">[4]LISTA!$J$5:$J$7</definedName>
    <definedName name="s">[17]LISTA!$J$5:$J$7</definedName>
    <definedName name="sdf">[10]LISTA_FOM!$D$5:$D$29</definedName>
    <definedName name="SECCION">'[2]List of Values'!$AS$68:$AS$185</definedName>
    <definedName name="SEGURIDAD">[3]SEGURIDAD!$A$7:$M$208</definedName>
    <definedName name="SUELDA">[12]SUELDA!$A$7:$M$90</definedName>
    <definedName name="SUGERENCIAS">[9]SUGERENCIA!$A$1:$D$226</definedName>
    <definedName name="TERM">'[7]List of Values'!$B$3:$B$14</definedName>
    <definedName name="TIPOBCO">[4]LISTA!$F$5:$F$6</definedName>
    <definedName name="TIPOCONT">'[2]List of Values'!$K$68:$K$70</definedName>
    <definedName name="TIPOCUENT">[4]LISTA!$H$5:$H$6</definedName>
    <definedName name="TIPOEMPL">[4]LISTA!$S$4:$S$6</definedName>
    <definedName name="tipoemplea">[4]LISTA!$Q$4:$Q$10</definedName>
    <definedName name="tipos">[18]LISTA!$B$17</definedName>
    <definedName name="TURNOTRABA">[4]LISTA!$U$4:$U$12</definedName>
    <definedName name="VGFHF">'[15]List of Values'!$AE$3:$AE$5</definedName>
  </definedNames>
  <calcPr calcId="145621"/>
</workbook>
</file>

<file path=xl/calcChain.xml><?xml version="1.0" encoding="utf-8"?>
<calcChain xmlns="http://schemas.openxmlformats.org/spreadsheetml/2006/main">
  <c r="M2" i="2" l="1"/>
  <c r="I88" i="5" l="1"/>
  <c r="I87" i="5"/>
  <c r="I86" i="5"/>
  <c r="I85" i="5"/>
  <c r="I84" i="5"/>
  <c r="I89" i="5" s="1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I310" i="4"/>
  <c r="I309" i="4"/>
  <c r="I308" i="4"/>
  <c r="I307" i="4"/>
  <c r="I306" i="4"/>
  <c r="I305" i="4"/>
  <c r="I304" i="4"/>
  <c r="I303" i="4"/>
  <c r="I311" i="4" s="1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I206" i="3"/>
  <c r="I205" i="3"/>
  <c r="I204" i="3"/>
  <c r="I203" i="3"/>
  <c r="I202" i="3"/>
  <c r="I201" i="3"/>
  <c r="I200" i="3"/>
  <c r="I199" i="3"/>
  <c r="I207" i="3" s="1"/>
  <c r="I288" i="2"/>
  <c r="I287" i="2"/>
  <c r="I286" i="2"/>
  <c r="I285" i="2"/>
  <c r="I284" i="2"/>
  <c r="I283" i="2"/>
  <c r="I282" i="2"/>
  <c r="I281" i="2"/>
  <c r="I289" i="2" s="1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I192" i="1"/>
  <c r="I191" i="1"/>
  <c r="I190" i="1"/>
  <c r="I189" i="1"/>
  <c r="I188" i="1"/>
  <c r="I187" i="1"/>
  <c r="I186" i="1"/>
  <c r="I185" i="1"/>
  <c r="I184" i="1"/>
  <c r="I183" i="1"/>
  <c r="I193" i="1" s="1"/>
</calcChain>
</file>

<file path=xl/sharedStrings.xml><?xml version="1.0" encoding="utf-8"?>
<sst xmlns="http://schemas.openxmlformats.org/spreadsheetml/2006/main" count="6309" uniqueCount="1320">
  <si>
    <t>CODIGO</t>
  </si>
  <si>
    <t>CECO</t>
  </si>
  <si>
    <t>CEDULA</t>
  </si>
  <si>
    <t>NOMBRE</t>
  </si>
  <si>
    <t>TURNO</t>
  </si>
  <si>
    <t>LINEA</t>
  </si>
  <si>
    <t>Nombre del Equipo</t>
  </si>
  <si>
    <t>Lider de Grupo</t>
  </si>
  <si>
    <t>cargo</t>
  </si>
  <si>
    <t>LOPEZ LAMBERTINI MARTIN</t>
  </si>
  <si>
    <t>1ERO</t>
  </si>
  <si>
    <t>ADM.MANJ.MAT.</t>
  </si>
  <si>
    <t>Futuros Famoso</t>
  </si>
  <si>
    <t>Daniel Tugendat</t>
  </si>
  <si>
    <t>SUPERINTENDENTE</t>
  </si>
  <si>
    <t>MOSQUERA HERRERA JUAN FRANCISCO</t>
  </si>
  <si>
    <t>Martín Lopez</t>
  </si>
  <si>
    <t>COORDINADOR</t>
  </si>
  <si>
    <t>CEVALLOS NORONA MARCO VINICIO</t>
  </si>
  <si>
    <t>CABRERA DAVALOS JOSE PATRICIO</t>
  </si>
  <si>
    <t>2DO</t>
  </si>
  <si>
    <t>Juan Mosquera</t>
  </si>
  <si>
    <t>MARCILLO PROAÑO WLADIMIR ALEXANDER</t>
  </si>
  <si>
    <t>MORALES GONZALES  MICHAEL A</t>
  </si>
  <si>
    <t>ANDRADE RODRIGUEZ CHRISTIAN OMAR</t>
  </si>
  <si>
    <t>Producción</t>
  </si>
  <si>
    <t>LG</t>
  </si>
  <si>
    <t>LOZA AYALA JULIO RENE</t>
  </si>
  <si>
    <t>TOALOMBO TOALOMBO LUIS ALBERTO</t>
  </si>
  <si>
    <t>ESPEJO CHIN LUIS PATRICIO</t>
  </si>
  <si>
    <t>Resultados Positivos</t>
  </si>
  <si>
    <t>Patricio Cabrera</t>
  </si>
  <si>
    <t>BUSTAMANTE VILLALTA DANIEL RICARDO</t>
  </si>
  <si>
    <t>CASAMEN CHANGO LUIS ORLANDO</t>
  </si>
  <si>
    <t>MUZO YAJAMIN IVAN PATRICIO</t>
  </si>
  <si>
    <t>Proyectos</t>
  </si>
  <si>
    <t>Wladimir Marcillo</t>
  </si>
  <si>
    <t>ANALISTA</t>
  </si>
  <si>
    <t>ESPINOSA GALLARDO LENIN HERNAN</t>
  </si>
  <si>
    <t>CTROL MAT CKD</t>
  </si>
  <si>
    <t>Control</t>
  </si>
  <si>
    <t>Marco Cevallos</t>
  </si>
  <si>
    <t>PEDRAZA CALISPA LUIS ORLANDO</t>
  </si>
  <si>
    <t>BODEGA</t>
  </si>
  <si>
    <t>MARTINEZ FREILE LUIS FRANCISCO</t>
  </si>
  <si>
    <t>CUAMACAS MENA RICARDO JAVIER</t>
  </si>
  <si>
    <t>ASISTENTE</t>
  </si>
  <si>
    <t>CATOTA TOCA EDUARDO JAVIER</t>
  </si>
  <si>
    <t>INGENIERIA MANEJO DE MATERIALES</t>
  </si>
  <si>
    <t>TAYUPANTA NORONA JOSE LUIS</t>
  </si>
  <si>
    <t>QUINTE HEREDIA WILSON FERNANDO</t>
  </si>
  <si>
    <t>Bodegas SAP</t>
  </si>
  <si>
    <t>Lenin Espinosa</t>
  </si>
  <si>
    <t>VELOSO LLUMIGUSIN ANGEL ARTURO</t>
  </si>
  <si>
    <t>BARAHONA GALLARDO MARIO ALEXANDER</t>
  </si>
  <si>
    <t>CONTROLADOR</t>
  </si>
  <si>
    <t>NUNEZ CONDOR CARLOS RAFAEL</t>
  </si>
  <si>
    <t>CANADAS GOMEZ DE LA JUAN FRANCISCO</t>
  </si>
  <si>
    <t>NICOLALDE ONA SOLEDAD RAQUEL</t>
  </si>
  <si>
    <t>GUZMAN RIVERA SIXTO RIGOBERTO</t>
  </si>
  <si>
    <t>BODEGUERO</t>
  </si>
  <si>
    <t>LOACHAMIN LOACHAMIN ROBERTO CARLOS</t>
  </si>
  <si>
    <t>SOPA TIGSE FRANKLIN GUILLERMO</t>
  </si>
  <si>
    <t>FLORES FLORES ANGEL FABIAN</t>
  </si>
  <si>
    <t>NACIMBA CAIZATOA CLAUDIO</t>
  </si>
  <si>
    <t>MOLINEROS NARANJO MARCELO ENRIQUE</t>
  </si>
  <si>
    <t>VALDIVIEZO DIAZ NESTOR ENRIQUE</t>
  </si>
  <si>
    <t>ENCALADA SANCHEZ OMAR HERIBERTO</t>
  </si>
  <si>
    <t>QUITO SANMARTIN OSCAR ARMANDO</t>
  </si>
  <si>
    <t>DESEMPAQUE DISTRIBUCION ENSAMBLE</t>
  </si>
  <si>
    <t>Justo a Tiempo</t>
  </si>
  <si>
    <t>Rene Loza</t>
  </si>
  <si>
    <t>ALDAZ DIAZ FRANCISCO RODRIGO</t>
  </si>
  <si>
    <t>Entrega Total</t>
  </si>
  <si>
    <t>Orlando Pedraza</t>
  </si>
  <si>
    <t>VILAC SALAZAR DARIO VLADIMIR</t>
  </si>
  <si>
    <t>ANDRADE TANDALLA JORGE MAURICIO</t>
  </si>
  <si>
    <t>YANDUN AGUILAR MARINELA ELIZABETH</t>
  </si>
  <si>
    <t>MANCHENO GUERRA FABIAN ENRIQUE</t>
  </si>
  <si>
    <t>USHINA ROMERO CESAR BENITO</t>
  </si>
  <si>
    <t>MET</t>
  </si>
  <si>
    <t>SIMBANA SANGO CARLOS OMAR</t>
  </si>
  <si>
    <t>DESEMPAQUE  SUELDA COMERCIALES</t>
  </si>
  <si>
    <t>Rapidos y Furiosos</t>
  </si>
  <si>
    <t>LET</t>
  </si>
  <si>
    <t>ANALUISA CHUNGANDRO LUIS NELSON</t>
  </si>
  <si>
    <t>TULCAN NARVAEZ EDGAR ROLANDO</t>
  </si>
  <si>
    <t>BALDEON CASTANEDA ALEX DANIEL</t>
  </si>
  <si>
    <t>CASTILLO CAICEDO LEONARDO ANDRES</t>
  </si>
  <si>
    <t>GUANA ECHEVERRIA BAYRON EDUARDO</t>
  </si>
  <si>
    <t>COLLAGUAZO ASHQUI ANIBAL RODOLFO</t>
  </si>
  <si>
    <t>LOACHAMIN LOACHAMIN WALTER RENE</t>
  </si>
  <si>
    <t>DESEMPAQUE  SUELDA PASAJEROS</t>
  </si>
  <si>
    <t>Metalicos</t>
  </si>
  <si>
    <t>TIGASI PILA ANGEL RODRIGO</t>
  </si>
  <si>
    <t>GUANA PACHACAMA ENRIQUE RODRIGO</t>
  </si>
  <si>
    <t>CHILIQUINGA CHANGOLU NESTOR ANIBAL</t>
  </si>
  <si>
    <t>GUERRERO ANAGUANO JOAQUIN TIMOTEO</t>
  </si>
  <si>
    <t>GUACHAMIN SIMBANA VICTOR MANUEL</t>
  </si>
  <si>
    <t>PICO CAICEDO JUAN CARLOS</t>
  </si>
  <si>
    <t>GUAYASAMIN GUAYASAMI RAFAEL VINICIO</t>
  </si>
  <si>
    <t>Mas Rapidos y mas Furiosos</t>
  </si>
  <si>
    <t>Luis Casamen</t>
  </si>
  <si>
    <t>SANDOVAL BEDOYA DARWIN PATRICIO</t>
  </si>
  <si>
    <t>OLIVO AYO STALIN FERNANDO</t>
  </si>
  <si>
    <t>MOROCHO SANCHEZ CARLOS PATRICIO</t>
  </si>
  <si>
    <t>GUALOTUNA NASIMBA JORGE VINICIO</t>
  </si>
  <si>
    <t>TONATO PACHECO ROLANDO MARCELO</t>
  </si>
  <si>
    <t>PINTO CABRERA FRANCISCO JAVIER</t>
  </si>
  <si>
    <t>FLORES ANRANGO CARLOS EDUARDO</t>
  </si>
  <si>
    <t>DESEMPAQUES EXTERNOS COMERCIALES/PASAJEROS</t>
  </si>
  <si>
    <t>Los Desterrados</t>
  </si>
  <si>
    <t>Luis Toalombo</t>
  </si>
  <si>
    <t>GARCIA VERA ADRIANO VICENTE</t>
  </si>
  <si>
    <t>IZA SEVILLA CARLOS ANDRES</t>
  </si>
  <si>
    <t>ZAPATA ZARRIA CARLOS ALFONSO</t>
  </si>
  <si>
    <t>GRANJA ALQUINGA JUAN CARLOS</t>
  </si>
  <si>
    <t>HERNANDEZ SIMBANA RAMIRO ORLANDO</t>
  </si>
  <si>
    <t>RODRIGUEZ DE LOOR CARLOS ALBERTO</t>
  </si>
  <si>
    <t>DESEMPAQUES EXTERNOS PINTURA</t>
  </si>
  <si>
    <t>CHICAIZA BOMBON LUIS WLADIMIR</t>
  </si>
  <si>
    <t>LARGO PELAEZ JULIA ELIZABETH</t>
  </si>
  <si>
    <t>Desempaque Nocturno</t>
  </si>
  <si>
    <t>Daniel Bustamante</t>
  </si>
  <si>
    <t xml:space="preserve">CAIZA CHIPANTAXI JOSE MANUEL  </t>
  </si>
  <si>
    <t>POZO GUERRERO WINSTON IVAN</t>
  </si>
  <si>
    <t>NAVEDA BERMEO WALTER EFRAIN</t>
  </si>
  <si>
    <t>ARANDI VINAMAGUA WILLIAM RAFAEL</t>
  </si>
  <si>
    <t>ARROYO UNTUNA JOSE LUIS</t>
  </si>
  <si>
    <t>CASTILLO MANCHAY CHRISTIAN ALFREDO</t>
  </si>
  <si>
    <t>DESEMPAQUE PESADOS COMERCIALES/PASAJEROS</t>
  </si>
  <si>
    <t>Materialistas</t>
  </si>
  <si>
    <t>COLLAGUAZO QUILUMBA JOSE MANUEL GUILLERM</t>
  </si>
  <si>
    <t>MOLINA JUMBO LUIS FABIAN</t>
  </si>
  <si>
    <t>ORTIZ COLIMBA PABLO FERNANDO</t>
  </si>
  <si>
    <t>ALCIVAR CASTRO WILSON JALVER</t>
  </si>
  <si>
    <t>QUILLIGANA CANDO LUIS ROLANDO</t>
  </si>
  <si>
    <t>SALAZAR IBANEZ EDUARDO</t>
  </si>
  <si>
    <t>CHANCUSIG CASA JAIME GAVINO</t>
  </si>
  <si>
    <t>Nocturnos</t>
  </si>
  <si>
    <t>PEREZ BAJANA HECTOR FRANCISCO</t>
  </si>
  <si>
    <t>AREVALO PAILLACHO DIEGO ARMANDO</t>
  </si>
  <si>
    <t>SIGCHA TOAPANTA LUIS ORLANDO</t>
  </si>
  <si>
    <t>GANCINO SANTILLAN HECTOR XAVIER</t>
  </si>
  <si>
    <t>RUALES AGUIRRE EDISON FRANCISCO</t>
  </si>
  <si>
    <t>DESEMPAQUE TORNILLERÍA COMERCIALES/PASAJEROS</t>
  </si>
  <si>
    <t>Desempaque en Accion</t>
  </si>
  <si>
    <t>ORDONEZ TOSCANO ETELVINA ELIZABETH</t>
  </si>
  <si>
    <t>CONSTANTE DE LA CRUZ ALICIA MERCEDES</t>
  </si>
  <si>
    <t>BORJA CADENA ANDREA PAULINA</t>
  </si>
  <si>
    <t>QUIMBITA SIMBA JOSE LUIS</t>
  </si>
  <si>
    <t>TAMAYO TAPA SEGUNDO JAVIER</t>
  </si>
  <si>
    <t>DISTRIBUCION COMERCIALES</t>
  </si>
  <si>
    <t>Los Cinco Ases</t>
  </si>
  <si>
    <t>LARA RAMOS JOAN GABRIEL</t>
  </si>
  <si>
    <t>CUMBICUS ROJAS RICHARD FERNANDO</t>
  </si>
  <si>
    <t>BOLANOS DIAZ PEDRO SEGUNDO</t>
  </si>
  <si>
    <t>CONDOR GUACHAMIN MARCO VINICIO</t>
  </si>
  <si>
    <t>TAPIA MORALES BOLIVAR SANTIAGO</t>
  </si>
  <si>
    <t>PEREZ MOLINA CHRISTIAN PATRICIO</t>
  </si>
  <si>
    <t>MORALES FARINANGO MARCELO VICENTE</t>
  </si>
  <si>
    <t>DISTRIBUCION PASAJEROS</t>
  </si>
  <si>
    <t>CARRERA ONA LUIS PATRICIO</t>
  </si>
  <si>
    <t>SANCHEZ CEVALLOS FRANCISCO JAVIER</t>
  </si>
  <si>
    <t>SANCHEZ NEGRETE DARWIN PATRICIO</t>
  </si>
  <si>
    <t>ARTEAGA AUCATOMA HENRY RAYMUNDO</t>
  </si>
  <si>
    <t>CABEZAS MORETA WILLIAM PAUL</t>
  </si>
  <si>
    <t>VELASQUEZ BORJA IVAN ALEJANDRO</t>
  </si>
  <si>
    <t>GUAYASAMIN IMBAQUING MIGUEL VICENTE</t>
  </si>
  <si>
    <t>ALOMOTO CACHAGO JUAN VIRGILIO</t>
  </si>
  <si>
    <t>DIAZ TORRES EDISON VINICIO</t>
  </si>
  <si>
    <t>Shumacher</t>
  </si>
  <si>
    <t>PALLO GUACHAMIN CRISTIAN DAVID</t>
  </si>
  <si>
    <t>CHIMBOLEMA SANGUNA LUIS ARMANDO</t>
  </si>
  <si>
    <t>JARRIN ESPINOSA JONNATHAN STALIN</t>
  </si>
  <si>
    <t>SOLORZANO PILAQUINGA WILLIAM GONZALO</t>
  </si>
  <si>
    <t>SOLANO ROMERO ANGEL OSWALDO</t>
  </si>
  <si>
    <t>AVILA COLLAGUAZO NELSON EDUARDO</t>
  </si>
  <si>
    <t>TATICUAN LEON FRANKLIN CARLOS</t>
  </si>
  <si>
    <t>GARCIA VIVERO JAVIER PAUL</t>
  </si>
  <si>
    <t>ALMACHI CHINCHIN DIEGO ARMANDO</t>
  </si>
  <si>
    <t>PRD/REPORTES/VALORADOS/CICLICOS/KSS</t>
  </si>
  <si>
    <t>Los Primeros que te Tocan</t>
  </si>
  <si>
    <t>SANCHEZ MARINO MARIELA CAROLINA</t>
  </si>
  <si>
    <t>CASTILLO NOLE MAGALY ALEXANDRA</t>
  </si>
  <si>
    <t>SILVA MORALES WILMER ERNESTO</t>
  </si>
  <si>
    <t>FLORES SANCHEZ FREDDY PATRICIO</t>
  </si>
  <si>
    <t>ARANA VERA JUAN MANUEL</t>
  </si>
  <si>
    <t>PROVEEDORES PASAJEROS</t>
  </si>
  <si>
    <t>URENA BALCAZAR ROBINSON XAVIER</t>
  </si>
  <si>
    <t>PROVEEDORES COMERCIALES</t>
  </si>
  <si>
    <t>Los plásticos</t>
  </si>
  <si>
    <t>OBANDO JARAMILLO OSCAR OSWALDO</t>
  </si>
  <si>
    <t>NAULA FAUNDEZ PATRICIO MARCELINO</t>
  </si>
  <si>
    <t>MORALES PAZMIÑO JOSE MIGUEL</t>
  </si>
  <si>
    <t>GUERRA TAPIA JOSE LUIS</t>
  </si>
  <si>
    <t xml:space="preserve">JAYA ALVARADO JAVIER FABRICIO </t>
  </si>
  <si>
    <t>PITA CHELE DANNY RENE</t>
  </si>
  <si>
    <t>BONE MEJIA JOSE LUIS</t>
  </si>
  <si>
    <t>NIATO GUALOTUNA GIOVANNY JOSE</t>
  </si>
  <si>
    <t>PATIOS CKD</t>
  </si>
  <si>
    <t>Alfa 1</t>
  </si>
  <si>
    <t>Christian Andrade</t>
  </si>
  <si>
    <t>CLAVIJO TIBAN JOSE ENRIQUE</t>
  </si>
  <si>
    <t>PAGUAY LOMAS DIEGO FERNANDO</t>
  </si>
  <si>
    <t>CARDENAS MOYA JORGE FRANCISCO</t>
  </si>
  <si>
    <t>RIVERA QUILSIMBA JUAN FRANCISCO</t>
  </si>
  <si>
    <t>TENE INGA  ANGEL RODOLFO</t>
  </si>
  <si>
    <t>ERAZO JARAMILLO BYRON RODRIGO</t>
  </si>
  <si>
    <t>CAIZA COLLAGUAZO LUIS MAURICIO</t>
  </si>
  <si>
    <t>ARIAS NARANJO BYRON GERMANICO</t>
  </si>
  <si>
    <t>AGUIRRE JACHO ROBERTO AUGUSTO</t>
  </si>
  <si>
    <t>LOPEZ CEDENO MIGUEL ADOLFO</t>
  </si>
  <si>
    <t>Alfa Nocturno</t>
  </si>
  <si>
    <t>Luis Espejo</t>
  </si>
  <si>
    <t>DE LA TORRE RUÍZ CHRISTIAN MAURICIO</t>
  </si>
  <si>
    <t>SIMBANA LINCANGO CARLOS PATRICIO</t>
  </si>
  <si>
    <t>SARZOSA HERRERA JOSE LUIS</t>
  </si>
  <si>
    <t>MINDA TADEO ALEXANDRO DAVID</t>
  </si>
  <si>
    <t>AGUIÑO PRECIADO GUSTAVO ROMANO</t>
  </si>
  <si>
    <t>CHARFUELAN GUERRERO EDWIN FERMIN</t>
  </si>
  <si>
    <t>AMANCHA QUISHPE WILMER  ROBERTO</t>
  </si>
  <si>
    <t>JUMBO PARDO FRANKLIN MATEO</t>
  </si>
  <si>
    <t>BOADA LAGOS SANTIAGO LUIS</t>
  </si>
  <si>
    <t>CAJAS LEMARIE SANTIAGO ALEXANDER</t>
  </si>
  <si>
    <t>MONTENEGRO PUETATE JUAN SILVIO</t>
  </si>
  <si>
    <t>CHINACHI MALUSIN MARIO RADHAMES</t>
  </si>
  <si>
    <t>3RO</t>
  </si>
  <si>
    <t>Twister</t>
  </si>
  <si>
    <t>TIPAN QUISAGUANO FREDDY EDISON</t>
  </si>
  <si>
    <t>CHALEN PUERTAS WILSON JAVIER</t>
  </si>
  <si>
    <t>VELASCO MORENO CARLOS ALCIVAR</t>
  </si>
  <si>
    <t>CUENCA CUENCA HUGO EDISON</t>
  </si>
  <si>
    <t>Caterpillar</t>
  </si>
  <si>
    <t>CORTES ORDONEZ GERSON GEOVANNY</t>
  </si>
  <si>
    <t>TORRES VILLALTA JUAN CARLOS</t>
  </si>
  <si>
    <t>ZARABIA ZUÑIGA BISMARK EDWAR</t>
  </si>
  <si>
    <t>PILATUNA QUISHPE JUAN CARLOS</t>
  </si>
  <si>
    <t>LEAN MATERIAL</t>
  </si>
  <si>
    <t>Los Barbaros</t>
  </si>
  <si>
    <t>Javier Catota</t>
  </si>
  <si>
    <t>FONSECA LEMA EDWIN PATRICIO</t>
  </si>
  <si>
    <t>GOMEZ LARA JUAN PAOLO</t>
  </si>
  <si>
    <t>PACA CHULLI MARCO VINICIO</t>
  </si>
  <si>
    <t>GALARRAGA TUFINO EDISON GERMANICO</t>
  </si>
  <si>
    <t>VALENZUELA LLIVISACA JORGE EDWIN</t>
  </si>
  <si>
    <t>GUACHAMIN NANDAR MIGUEL ANGEL</t>
  </si>
  <si>
    <t>CUESTA FLORES DARWIN GABRIEL</t>
  </si>
  <si>
    <t>SALVAMENTO</t>
  </si>
  <si>
    <t>Ven "T" Arreglo</t>
  </si>
  <si>
    <t>Francisco Martinez</t>
  </si>
  <si>
    <t>NACIMBA CHIGUANO JUAN VICTOR</t>
  </si>
  <si>
    <t>GUAPUCAL HERNANDEZ EDWIN PATRICIO</t>
  </si>
  <si>
    <t>CAIZA MALEZA LUIS GIOVANNY</t>
  </si>
  <si>
    <t>SALINAS CASTRO DANIEL BENJAMIN</t>
  </si>
  <si>
    <t>INVENTARIOS</t>
  </si>
  <si>
    <t>JAMI TOAPANTA FRANKLIN GEOVANI</t>
  </si>
  <si>
    <t>AZUERO LOAYZA CRISTHIAN ADRIAN</t>
  </si>
  <si>
    <t>CHILIGUANO VACA UBALDO ANTONIO</t>
  </si>
  <si>
    <t>ESPECIALISTA</t>
  </si>
  <si>
    <t>COORDINADOR PRODUCCION</t>
  </si>
  <si>
    <t>TOTAL HC</t>
  </si>
  <si>
    <t>EQUIPO</t>
  </si>
  <si>
    <t>CARGO</t>
  </si>
  <si>
    <t>AÑO ING</t>
  </si>
  <si>
    <t>MES ING</t>
  </si>
  <si>
    <t>DIA ING</t>
  </si>
  <si>
    <t>LASTRA CHALA DANIEL SANTIAGO</t>
  </si>
  <si>
    <t>PINTURA ESMALTE 1T</t>
  </si>
  <si>
    <t>COMO VAS</t>
  </si>
  <si>
    <t>A. ROSAS</t>
  </si>
  <si>
    <t>SANCHEZ CAJAMARCA PLINIO RODOLFO</t>
  </si>
  <si>
    <t>LOS COGE FALLAS</t>
  </si>
  <si>
    <t>ARTEAGA NARANJO LUIS GUSTAVO</t>
  </si>
  <si>
    <t>LOS EMPRENDEDORES</t>
  </si>
  <si>
    <t>ASHQUI CAJAMARCA JUAN CARLOS</t>
  </si>
  <si>
    <t>CORREA VELOZ DANIEL ORLANDO</t>
  </si>
  <si>
    <t>QUILUMBAQUIN ACERO GUILLERMO EFRAIN</t>
  </si>
  <si>
    <t>MARTINEZ QUINGATUNA WASHINGTON PATRICIO</t>
  </si>
  <si>
    <t>OVIEDO GUANGA WILLIAN STALIN</t>
  </si>
  <si>
    <t>PILATUNA BUSE EDIZON RODOLFO</t>
  </si>
  <si>
    <t>PAZMINO MONTENEGRO EDWIN PATRICIO</t>
  </si>
  <si>
    <t>JULIO RUIZ ERIGSON BLADIMIR</t>
  </si>
  <si>
    <t>PAZMINO LLUGSA OSCAR FIDENCIO</t>
  </si>
  <si>
    <t>FARINANGO SIERRA ZOILA ROSA</t>
  </si>
  <si>
    <t>CHICAIZA USHINA FRANKLIN PATRICIO</t>
  </si>
  <si>
    <t>GUAMAN ANDRANGO LUIS ALFREDO</t>
  </si>
  <si>
    <t>NARVAEZ ZAQUINAULA XIMENA ELIZABETH</t>
  </si>
  <si>
    <t>ERAZO ROSERO ROMMEL ANDRES</t>
  </si>
  <si>
    <t>PINTURA ELPO 2T</t>
  </si>
  <si>
    <t>LOS PISTOLEROS</t>
  </si>
  <si>
    <t>QUIMBITA QUIMBITA NELSON LEONIDAS</t>
  </si>
  <si>
    <t>CAIZALUISA ACONDA LUIS ROBERTO</t>
  </si>
  <si>
    <t>CHILIQUINGA LLUMILUI SEGUNDO HECTOR</t>
  </si>
  <si>
    <t>ALOMOTO CHICAIZA OSCAR IVAN</t>
  </si>
  <si>
    <t>TANDALLA AGUILAR JUAN JOSE</t>
  </si>
  <si>
    <t>HINOJOSA GALARZA FAUSTO MARCELO</t>
  </si>
  <si>
    <t>MORALES MOROCHO JOSE DAVID</t>
  </si>
  <si>
    <t>COLLANTES CUMBAL SERGIO DANIEL</t>
  </si>
  <si>
    <t>FARINANGO SIMBA DIEGO DANIEL</t>
  </si>
  <si>
    <t>PINTURA CABINAS 2T</t>
  </si>
  <si>
    <t>DE SOL A SOL</t>
  </si>
  <si>
    <t>D. GARCIA</t>
  </si>
  <si>
    <t>LANCHIMBA AMAGUANA GUSTAVO JAVIER</t>
  </si>
  <si>
    <t>JAQUI ALMACHE FAUSTO ROLANDO</t>
  </si>
  <si>
    <t>FONDO OSCURO</t>
  </si>
  <si>
    <t>PINCHA TOPA FRANKLIN EDUARDO</t>
  </si>
  <si>
    <t>LOS SUPER PINTORES</t>
  </si>
  <si>
    <t>AMAGUANA TACO SEGUNDO SERGIO</t>
  </si>
  <si>
    <t>SLP</t>
  </si>
  <si>
    <t>SORIA COLLAGUAZO VICTOR OSWALDO</t>
  </si>
  <si>
    <t>ZHUNIO CEVALLOS DIEGO PAUL</t>
  </si>
  <si>
    <t>ANRANGO UZUAY CRISTIAN ANDRES</t>
  </si>
  <si>
    <t>VILLACIS GUALAVISI BYRON FERNANDO</t>
  </si>
  <si>
    <t>CACERES GALARRAGA JOSE LUIS</t>
  </si>
  <si>
    <t>CONDOR TOAPANTA EDWIN GIOVANNY</t>
  </si>
  <si>
    <t>BOMBON CHANGOLUISA PEDRO PABLO</t>
  </si>
  <si>
    <t>GUAICO TACO WILSON EDUARDO</t>
  </si>
  <si>
    <t>PALACIO MOREIRA CARLOS HERIBERTO</t>
  </si>
  <si>
    <t>SIGCHA TISALEMA EDWIN ALONSO</t>
  </si>
  <si>
    <t>TUQUERRES CHICAIZA MARCO FABIAN</t>
  </si>
  <si>
    <t>JATIVA CHUQUIN DIEGO JAVIER</t>
  </si>
  <si>
    <t>ARIAS DIAZ EDISON RIGOBERTO</t>
  </si>
  <si>
    <t>HERRERA PINTO JACOBO ALEJANDRO</t>
  </si>
  <si>
    <t>ALOBUELA PULUPA EDWIN ROLANDO</t>
  </si>
  <si>
    <t>MOROCHO IMBACUAN VICTOR HUGO</t>
  </si>
  <si>
    <t>HERNANDEZ VILANA DARIO ALEXIS</t>
  </si>
  <si>
    <t>GUZMAN IBUJES EDWIN ENRIQUE</t>
  </si>
  <si>
    <t>NORONA GUEVARA WILLIAM RENE</t>
  </si>
  <si>
    <t>QUIROZ CUSHICONDOR JORGE MARCELO</t>
  </si>
  <si>
    <t>MUQUINCHE VINUEZA LUIS IVAN</t>
  </si>
  <si>
    <t>RODRIGUEZ AYALA FRANKLIN RICARDO</t>
  </si>
  <si>
    <t>ANALUISA CHUNGANDRO WILLIAN ALEJANDRO</t>
  </si>
  <si>
    <t>SIMBANA GUACHAMIN JORGE GUSTAVO</t>
  </si>
  <si>
    <t>YAMA CALVOPINA ROBINSON DAVID</t>
  </si>
  <si>
    <t>TOAPANTA TASINCHANO WASHINGTON JAVIER</t>
  </si>
  <si>
    <t>PINTURA CABINAS 1T</t>
  </si>
  <si>
    <t>LOS ARTISTAS</t>
  </si>
  <si>
    <t>G.ABARCA</t>
  </si>
  <si>
    <t>GALARZA GALARZA DANNY FABRICIO</t>
  </si>
  <si>
    <t>PANAS PINTURA</t>
  </si>
  <si>
    <t>TIPANTUNA CRIOLLO SEGUNDO MARCELO</t>
  </si>
  <si>
    <t>PEPE'S  CLEAR</t>
  </si>
  <si>
    <t>GONZALEZ SIMBANA WILSON EDUARDO</t>
  </si>
  <si>
    <t>UN POLVITO MAS</t>
  </si>
  <si>
    <t>GALLEGOS MAIGUA ROBERTO CARLOS</t>
  </si>
  <si>
    <t>NAVARRETE PINCAY PABLO ANDRES</t>
  </si>
  <si>
    <t>ANRANGO TITUANA EDWIN GEOVANY</t>
  </si>
  <si>
    <t>URGILES VILLARREAL SEGUNDO VICTORIANO</t>
  </si>
  <si>
    <t>CAZA GALLEGOS EDWIN NELSON</t>
  </si>
  <si>
    <t>SIMBANA CHINCHIN EDUARDO</t>
  </si>
  <si>
    <t>PUJOTA COLLAGUAZO VLADIMIR ROLANDO</t>
  </si>
  <si>
    <t>JACOME CAJAS CRISTIAN MARCELO</t>
  </si>
  <si>
    <t>PILAMUNGA ALARCON CESAR RENE</t>
  </si>
  <si>
    <t>YUGSI CATOTA PABLO NASARENO</t>
  </si>
  <si>
    <t>MEJIA ESPINOSA FREDDY DANIEL</t>
  </si>
  <si>
    <t>PERALTA ENCALADA EDISON HERNAN</t>
  </si>
  <si>
    <t>MORALES HARO VICENTE AGUSTIN</t>
  </si>
  <si>
    <t>TONATO TENORIO JUAN VINICIO</t>
  </si>
  <si>
    <t>COLIMBA SANCHEZ NESTOR MISAEL</t>
  </si>
  <si>
    <t>BARREIRO RAMIREZ CARLOS MANUEL</t>
  </si>
  <si>
    <t>BEDON MATABAY EDISON JAVIER</t>
  </si>
  <si>
    <t>TITOANA MERA WILIAN PATRICIO</t>
  </si>
  <si>
    <t>MANGUIA GUACHAMIN FRANKLIN LEONIDAS</t>
  </si>
  <si>
    <t>GONZALEZ MALEZA JORGE GEOVANNY</t>
  </si>
  <si>
    <t>DUENAS FALCONES DARWIN IVAN</t>
  </si>
  <si>
    <t>CORTEZ ARMIJOS CESAR VICENTE</t>
  </si>
  <si>
    <t>GALARRAGA PROANO LUIS SANTIAGO</t>
  </si>
  <si>
    <t>CAZA GALLEGOS HUGO FERNANDO</t>
  </si>
  <si>
    <t>AYALA JARA CARLOS RAMIRO</t>
  </si>
  <si>
    <t>CAIZA ANAMISI ANGEL LEONARDO</t>
  </si>
  <si>
    <t>MANTEN. PINTURA</t>
  </si>
  <si>
    <t>MANTENIMIENTO</t>
  </si>
  <si>
    <t>J.AYALA</t>
  </si>
  <si>
    <t>SORIA ESPINOZA JULIO ANIBAL</t>
  </si>
  <si>
    <t>TITUANA TOAPANTA GUIDO HERNAN</t>
  </si>
  <si>
    <t>TUFINO SORIA EDGAR GUILLERMO</t>
  </si>
  <si>
    <t>YANSAPANTA SUNTA RENATO VICENTE</t>
  </si>
  <si>
    <t>0503047979</t>
  </si>
  <si>
    <t>POZO SANCHEZ EDISON SANTIAGO</t>
  </si>
  <si>
    <t>NUNEZ RIERA EDISON ROBERTO</t>
  </si>
  <si>
    <t>AREA 51</t>
  </si>
  <si>
    <t>L. JATIVA</t>
  </si>
  <si>
    <t>ROMAN VILLACRES PABLO DANIEL</t>
  </si>
  <si>
    <t>FUEL CUASQUER ALVARO FERNANDO</t>
  </si>
  <si>
    <t>LOS AUTOMÁTICOS</t>
  </si>
  <si>
    <t>MALES SUAREZ CAMILO MAURICIO</t>
  </si>
  <si>
    <t>LOS MURCIELAGOS</t>
  </si>
  <si>
    <t>MOYA CAIZALUISA LUIS ENRIQUE</t>
  </si>
  <si>
    <t>VARGAS MONTIEL ANGEL EDUARDO</t>
  </si>
  <si>
    <t>NICOLALDE GUEVARA FREDDY GEOVANNY</t>
  </si>
  <si>
    <t>DELGADO VELASTEGUI JAIME MAURICIO</t>
  </si>
  <si>
    <t>GUANUNA QUILUMBA JOSE LUIS</t>
  </si>
  <si>
    <t>RODRIGUEZ ONA FREDDY VLADIMIR</t>
  </si>
  <si>
    <t>CHULCA MAILA WILLIAM VINICIO</t>
  </si>
  <si>
    <t>GUANO BURGACHO HUGO RENE</t>
  </si>
  <si>
    <t>TORRES VILLA HUGO GUSTAVO</t>
  </si>
  <si>
    <t>QUINATOA PILA HENRY OMERO</t>
  </si>
  <si>
    <t>MULLO ALMACHI OSCAR PAUL</t>
  </si>
  <si>
    <t>VACA CALVA ABEL MESIAS</t>
  </si>
  <si>
    <t>AGUIRRE HERNANDEZ JUAN FRANCISCO</t>
  </si>
  <si>
    <t>PULLAY VIQUE MARCELO ALEJANDRO</t>
  </si>
  <si>
    <t>GONZALEZ TACO CARLOS JULIO</t>
  </si>
  <si>
    <t>CASTILLO FEIJOO OSLER LEONID</t>
  </si>
  <si>
    <t>CANCHIGNIA TIPAN FERNANDO XAVIER</t>
  </si>
  <si>
    <t>CHALCO PAUCAR JORGE LUIS</t>
  </si>
  <si>
    <t>GUACHAMIN CUJE SEGUNDO MANUEL</t>
  </si>
  <si>
    <t>FARIAS  MILLINGALLI CAMILO ENRIQUE</t>
  </si>
  <si>
    <t>CADENA CARRERA ALFONSO JAVIER</t>
  </si>
  <si>
    <t>LOACHAMIN ONOFA LUIS PASCUAL</t>
  </si>
  <si>
    <t>UNAPUCHA QUINTUNA WLADIMIR MARCELO</t>
  </si>
  <si>
    <t>JIMA NARVAEZ CAMILO DE JESUS</t>
  </si>
  <si>
    <t>CUMBA YALAMA JOSE LUIS</t>
  </si>
  <si>
    <t>LLUGCHA CAIZA LUIS FERNANDO</t>
  </si>
  <si>
    <t>ZAMBRANO NARANJO DARWIN ALBERTO</t>
  </si>
  <si>
    <t>GUTIERREZ BARZOLA CARLOS ENRIQUE</t>
  </si>
  <si>
    <t>CANCINO SHUGULI CARLOS GIOVANNY</t>
  </si>
  <si>
    <t>RODRIGUEZ CUZCO RICARDO DAVID</t>
  </si>
  <si>
    <t>VINUEZA FLORES YARDRI RODRIGO</t>
  </si>
  <si>
    <t>SANCHEZ MANYA JOSE LUIS</t>
  </si>
  <si>
    <t>VALENZUELA SIMBANA DIEGO IVAN</t>
  </si>
  <si>
    <t>PINTURA ELPO 3T</t>
  </si>
  <si>
    <t>MARTINEZ VALLEJO SANTOS QUERUBIN</t>
  </si>
  <si>
    <t>PINTURA ELPO 1T</t>
  </si>
  <si>
    <t>LOS CUATRO ASES</t>
  </si>
  <si>
    <t>L. MOSQUERA</t>
  </si>
  <si>
    <t>CRUZ ACONDA CHRISTIAN PAUL</t>
  </si>
  <si>
    <t>LOS INCANSABLES</t>
  </si>
  <si>
    <t>TITUANA YUGCHA EDISON PATRICIO</t>
  </si>
  <si>
    <t>LOS TAPA HUECOS</t>
  </si>
  <si>
    <t>CARVAJAL GANCHOSO ADRIAN FABRICIO</t>
  </si>
  <si>
    <t>REARMA AVERIAS</t>
  </si>
  <si>
    <t>PAREDES HERMOSA JOSE LUIS</t>
  </si>
  <si>
    <t>QUINGALUISA ZAPATA EDGAR SANTIAGO</t>
  </si>
  <si>
    <t>NAZATE REYES JOSE LUIS</t>
  </si>
  <si>
    <t>CHINCHE NAUPARI JAIME FRANCISCO</t>
  </si>
  <si>
    <t>CAIZA MAILA JUAN CARLOS</t>
  </si>
  <si>
    <t>PINZON PINZON LUIS GREGORIO</t>
  </si>
  <si>
    <t>PINTURA ESM-PLAST 1T</t>
  </si>
  <si>
    <t>ESPINOZA LA ROSA RICHARD RODRIGO</t>
  </si>
  <si>
    <t>ROSERO ALBAN ANDRES IVAN</t>
  </si>
  <si>
    <t>FARINANGO RAMOS WILSON PATRICIO</t>
  </si>
  <si>
    <t>MARQUEZ MARQUEZ JACINTO CESARIO</t>
  </si>
  <si>
    <t>CHAVEZ CALDERON NILO IVAN</t>
  </si>
  <si>
    <t>VARGAS RODRIGUEZ ANGEL DAVID</t>
  </si>
  <si>
    <t>GALIANO VIERA CLEVER RODRIGO</t>
  </si>
  <si>
    <t>VILLAVICENCIO ZAMBRA FRANCISCO OCTAVIO</t>
  </si>
  <si>
    <t>PIEDRA QUITIO DIEGO MAURICIO</t>
  </si>
  <si>
    <t>TOAZA TENORIO EDWIN DANIEL</t>
  </si>
  <si>
    <t>DAVILA FERNANDEZ SANTIAGO PATRICIO</t>
  </si>
  <si>
    <t>MERA SHUGULI JOSE JAVIER</t>
  </si>
  <si>
    <t>GUANOLUISA CAGUANO LUIS SANTIAGO</t>
  </si>
  <si>
    <t>ALBERCA BRAVO JOSE ORLANDO</t>
  </si>
  <si>
    <t>VALDIVIEZO DIAZ ANGEL PATRICIO</t>
  </si>
  <si>
    <t>YANCHALIQUIN YALAMA ADRIAN STALIN</t>
  </si>
  <si>
    <t>AYALA CADENA LINO PATRICIO</t>
  </si>
  <si>
    <t>COBENA ALAVA DAVID HERMELINDO</t>
  </si>
  <si>
    <t>GUASGUA SANCHEZ JORGE OSWALDO</t>
  </si>
  <si>
    <t>PALLO PAREDES JHONATAN FERNANDO</t>
  </si>
  <si>
    <t>SIERRA COYAGO JORGE VINICIO</t>
  </si>
  <si>
    <t>ANDRANGO GUANUNA ADAN ALEJANDRO</t>
  </si>
  <si>
    <t>MONTENEGRO NAGUA FRANCISCO IGNACIO</t>
  </si>
  <si>
    <t xml:space="preserve">WAGNER EDUARDO BERNAL NAVARRETE </t>
  </si>
  <si>
    <t>HEREDIA FLORES LUIS MIGUEL</t>
  </si>
  <si>
    <t>PAREDES YEPEZ IVAN MARCELO</t>
  </si>
  <si>
    <t>LLIGUICOTA VILLA DIEGO ROLANDO</t>
  </si>
  <si>
    <t>DEFAZ MUSO CARLOS RENE</t>
  </si>
  <si>
    <t>ESPINOZA SANGUNA DANNY XAVIER</t>
  </si>
  <si>
    <t>MENA BURBANO CESAR AUGUSTO</t>
  </si>
  <si>
    <t>GUAMANTICA COLLAGUAZ KLEBER HERNAN</t>
  </si>
  <si>
    <t>L.POAQUIZA</t>
  </si>
  <si>
    <t>MARTINEZ GUILLEN ALEJANDRO FRANCISCO</t>
  </si>
  <si>
    <t>CHILUISA SOCASI HECTOR FABIAN</t>
  </si>
  <si>
    <t>MOROCHO JARRO FERNANDO HECTOR</t>
  </si>
  <si>
    <t>TOSCANO TIPANGUANO HENRY HERNAN</t>
  </si>
  <si>
    <t>MENA GUANOPATIN PAUL SANTIAGO</t>
  </si>
  <si>
    <t>PINTURA  PLASTICOS 1T</t>
  </si>
  <si>
    <t>5' PASOS</t>
  </si>
  <si>
    <t>M. CANO</t>
  </si>
  <si>
    <t>CARDENAS LLANOS MIGUEL ANGEL</t>
  </si>
  <si>
    <t>PINTURA ESM-PLAST 2T</t>
  </si>
  <si>
    <t>I - 190</t>
  </si>
  <si>
    <t>HERRERA PASTRANO VICTOR MANUEL</t>
  </si>
  <si>
    <t>PURA PINTA</t>
  </si>
  <si>
    <t>COLLANTES CUMBAL ROBERTO SANTIAGO</t>
  </si>
  <si>
    <t>CEDENO BRAVO WASHINGTON FERNANDO</t>
  </si>
  <si>
    <t>RIOS SARITAMA VICENTE ISRAEL</t>
  </si>
  <si>
    <t>ORTEGA RUANO HUGO VINICIO</t>
  </si>
  <si>
    <t>NARVAEZ RUIZ VICTOR HUGO</t>
  </si>
  <si>
    <t>PAVON HERNANDEZ EDWIN FABIAN</t>
  </si>
  <si>
    <t>CALDERON MERCHAN EDISON VINICIO</t>
  </si>
  <si>
    <t>NACIMBA NASIMBA MARCO ANTONIO</t>
  </si>
  <si>
    <t>GAVIN AVENDANO SEGUNDO FERNANDO</t>
  </si>
  <si>
    <t>ARRIETA IBARRA DIEGO JAVIER</t>
  </si>
  <si>
    <t>ZAPATA VALVERDE LUIS OSWALDO</t>
  </si>
  <si>
    <t>SANGOQUIZA TIPAN LUIS OLMEDO</t>
  </si>
  <si>
    <t>SIMBANA MUZO MARCO ANTONIO</t>
  </si>
  <si>
    <t>YUCAZA BANDA JOSE LUIS</t>
  </si>
  <si>
    <t>GALLO VILLACIS DIEGO ISMAEL</t>
  </si>
  <si>
    <t>PINTURA PLASTICOS 1T</t>
  </si>
  <si>
    <t>AYALA ENRIQUEZ JULIO ARMANDO</t>
  </si>
  <si>
    <t>M. NASIMBA</t>
  </si>
  <si>
    <t>LEDESMA PANCHI ROBERTO MARCELO</t>
  </si>
  <si>
    <t>POAQUIZA YUMBOLEMA LUIS ALFREDO</t>
  </si>
  <si>
    <t>SANDOVAL LEON JAIME BOLIVAR</t>
  </si>
  <si>
    <t>IZA REA LUIS ALCIVAR</t>
  </si>
  <si>
    <t>VIZUETE SAMANIEGO JAVIER HERNAN</t>
  </si>
  <si>
    <t>CAZA VILLACIS PATRICIO DANIEL</t>
  </si>
  <si>
    <t>PINTURA PLAST 2T</t>
  </si>
  <si>
    <t>BODY COLOR</t>
  </si>
  <si>
    <t>M. NUÑEZ</t>
  </si>
  <si>
    <t>OBANDO EGAS FRANCISCO GABRIEL</t>
  </si>
  <si>
    <t>LOS AUTOBOTS</t>
  </si>
  <si>
    <t>VEGA PACHECO EDISON PAUL</t>
  </si>
  <si>
    <t>LOS MAGNIFICOS</t>
  </si>
  <si>
    <t>CANIZARES ESPIN CHRISTIAN ISRAEL</t>
  </si>
  <si>
    <t>CARDENAS LASTRA CARLOS FREDDY</t>
  </si>
  <si>
    <t>CHILIGUANO TAPIA CRISTIAN PATRICIO</t>
  </si>
  <si>
    <t>GUALA PAREDES ROBERTO PAUL</t>
  </si>
  <si>
    <t>MENDEZ MENDEZ DARWIN VICENTE</t>
  </si>
  <si>
    <t>VILLAMARIN CANAVERAL MIGUEL ANGEL</t>
  </si>
  <si>
    <t>MURILLO ALCIVAR PABLO ALBERTO</t>
  </si>
  <si>
    <t>LUGMANA CABASCANGO LUIS ADOLFO</t>
  </si>
  <si>
    <t>LAINES INGUILAN KLEBER MANUEL</t>
  </si>
  <si>
    <t>REIMUNDO TOPON HECTOR IVAN</t>
  </si>
  <si>
    <t>NACATA PAUCAR SEGUNDO GUIDO</t>
  </si>
  <si>
    <t>CRIOLLO CUNALATA EDWIN PATRICIO</t>
  </si>
  <si>
    <t>LINCANGO PILLAJO JORGE LUIS</t>
  </si>
  <si>
    <t>MAZA GONZALEZ HOLGER EFREN</t>
  </si>
  <si>
    <t>MENDOZA CABRERA VIRGILIO SEGUNDO</t>
  </si>
  <si>
    <t>TORRES TELLO WELLINGTON UVALDO</t>
  </si>
  <si>
    <t>ESPINOZA LUCERO MIGUEL ANGEL</t>
  </si>
  <si>
    <t>PINTURA ESM 2T</t>
  </si>
  <si>
    <t>NOCHE ETERNA</t>
  </si>
  <si>
    <t>P.CHAPACA</t>
  </si>
  <si>
    <t>SANCHEZ SALAS MAURO PATRICIO</t>
  </si>
  <si>
    <t>FULL RETOQUE</t>
  </si>
  <si>
    <t>TIBAN CHIPANTASI JUAN VICTOR</t>
  </si>
  <si>
    <t>TITO ALTAMIRANO CHRISTIAN PATRICIO</t>
  </si>
  <si>
    <t>SOLO CALIDAD</t>
  </si>
  <si>
    <t>TRUJILLO DUENAS MILTON VLADIMIR</t>
  </si>
  <si>
    <t>ALVAREZ GUAMAN CARLOS RUBEN</t>
  </si>
  <si>
    <t>ARIAS GUAJAN FRANKLIN VINICIO</t>
  </si>
  <si>
    <t>COBO GUALICATA IGNACIO ENRIQUE</t>
  </si>
  <si>
    <t>COLLAGUAZO PAZMINO PAUL CESAR</t>
  </si>
  <si>
    <t>DE LA CRUZ AIMACANA EDWIN RENE</t>
  </si>
  <si>
    <t>GAVIN AYOL ANGEL RUBEN</t>
  </si>
  <si>
    <t>GUAMBA TIPAN JAIME IVAN</t>
  </si>
  <si>
    <t>HERRERA TIPAN ELVIS DARIO</t>
  </si>
  <si>
    <t>LEMA CUMBAL EDWIN PATRICIO</t>
  </si>
  <si>
    <t>LOPEZ ESPINOSA SEGUNDO MIGUEL</t>
  </si>
  <si>
    <t>PATIN RAMIREZ GALO WILFRIDO</t>
  </si>
  <si>
    <t>REINA COOL FRANCISCO MANUEL</t>
  </si>
  <si>
    <t>REYES ZARAGOSIN ANA PAOLA</t>
  </si>
  <si>
    <t>TAIPE TIPAN LUIS MARCELO</t>
  </si>
  <si>
    <t>TALLANA QUISHPE SEGUNDO ALFREDO</t>
  </si>
  <si>
    <t>TIPAN PILAQUINGA DANIEL MAURICIO</t>
  </si>
  <si>
    <t>VASQUEZ ACOSTA PABLO IVAN</t>
  </si>
  <si>
    <t>PINTA ORDONEZ MARCO SANTIAGO</t>
  </si>
  <si>
    <t>OPERAC. PINTURA 1T</t>
  </si>
  <si>
    <t>CALIDAD</t>
  </si>
  <si>
    <t>P.LEON</t>
  </si>
  <si>
    <t>LLANOS CAMPANA EMILIA LUCIA</t>
  </si>
  <si>
    <t>IZA ANDRANGO LUIS XAVIER</t>
  </si>
  <si>
    <t>OPERAC. PINTURA 2T</t>
  </si>
  <si>
    <t>REMACHI COFRE HUGO RODRIGO</t>
  </si>
  <si>
    <t>QUINCHUELA TAFUR JORGE FERNANDO</t>
  </si>
  <si>
    <t>PENARRIETA PAZ FREDDY MANUEL</t>
  </si>
  <si>
    <t>CHICAIZA CONCHAMBAY PABLO RUBEN</t>
  </si>
  <si>
    <t>CUENCA GALINDEZ WILLIAM RENE</t>
  </si>
  <si>
    <t>RESPUESTA</t>
  </si>
  <si>
    <t>HEREDIA FLORES DANY GABRIEL</t>
  </si>
  <si>
    <t>SEGURIDAD &amp; GMS</t>
  </si>
  <si>
    <t>ALPALA MORALES FERNANDO ROBERTO</t>
  </si>
  <si>
    <t>BENITEZ VIZCAINO WILSON FERNANDO</t>
  </si>
  <si>
    <t>STAFF 1T</t>
  </si>
  <si>
    <t>AYALA CADENA CARLOS DANILO</t>
  </si>
  <si>
    <t>BONIFAZ PALACIOS MARCELO EFRAIN</t>
  </si>
  <si>
    <t>IZURIETA SEVILLA MARIA ELENA</t>
  </si>
  <si>
    <t>STAFF 2T</t>
  </si>
  <si>
    <t>GALEAS AGUIRRE VICTOR HUGO</t>
  </si>
  <si>
    <t>SAENZ OROZCO DIEGO GONZALO</t>
  </si>
  <si>
    <t>ARROBA PROANO OSCAR PATRICIO</t>
  </si>
  <si>
    <t>JATIVA PEREZ LIZANDRO DANIEL</t>
  </si>
  <si>
    <t>MOSQUERA VASCONEZ LUIS ALFONSO</t>
  </si>
  <si>
    <t>CANO BETANCOURT MIGUEL ANGEL</t>
  </si>
  <si>
    <t>ABARCA PALACIOS JOSE GUILLERMO</t>
  </si>
  <si>
    <t>ROSAS ESPINOSA CARLOS ANDRES</t>
  </si>
  <si>
    <t>GARCIA GUAITA JOSE DAVID</t>
  </si>
  <si>
    <t>CHAPACA MEJIA LUIS PAUL</t>
  </si>
  <si>
    <t>PINTURA ESMALTE 2T</t>
  </si>
  <si>
    <t>NASIMBA CHALCO MARIO RODRIGO</t>
  </si>
  <si>
    <t>LEON CASTRO PEDRO VICENTE</t>
  </si>
  <si>
    <t>ONA GARCIA OSCAR VINICIO</t>
  </si>
  <si>
    <t>3ERO</t>
  </si>
  <si>
    <t>R.LEDESMA</t>
  </si>
  <si>
    <t>BETANCOURT REYES DIEGO PAUL</t>
  </si>
  <si>
    <t>J. SANDOVAL</t>
  </si>
  <si>
    <t>GUISHCASHO ESPIN LUIS ELICEO</t>
  </si>
  <si>
    <t>NAVARRO MALDONADO LUIS ARMANDO</t>
  </si>
  <si>
    <t>TOAPANTA ALULEMA VICTOR HUGO</t>
  </si>
  <si>
    <t>RODRIGUEZ AVILES ESTEBAN LENIN</t>
  </si>
  <si>
    <t>MOYA ACUNZO GILO PATRICIO</t>
  </si>
  <si>
    <t>TOASO LEINES WILLIAM WLADIMIR</t>
  </si>
  <si>
    <t>SHUGULI MORALES JOSE</t>
  </si>
  <si>
    <t>VILLAMARIN MINO HECTOR ABEL</t>
  </si>
  <si>
    <t>MANOBANDA MANOBANDA EDISON KLEVER</t>
  </si>
  <si>
    <t>MANCILLA RODRIGUEZ EDWIN RAUL</t>
  </si>
  <si>
    <t>NOMBRE EQUIPO</t>
  </si>
  <si>
    <t>RANGO</t>
  </si>
  <si>
    <t>CERVANTES MACIAS LEONARDO RAFAEL</t>
  </si>
  <si>
    <t>1T</t>
  </si>
  <si>
    <t>SUELDA COMERC 1T.</t>
  </si>
  <si>
    <t>RAPIDOS 1T</t>
  </si>
  <si>
    <t>PA</t>
  </si>
  <si>
    <t>CARDENAS NARVAEZ RENE OMAR</t>
  </si>
  <si>
    <t>CHICAIZA AGILA DIEGO ARMANDO</t>
  </si>
  <si>
    <t>NACATO CONDOR MARCO VINICIO</t>
  </si>
  <si>
    <t>ORTIZ GUANGA DIEGO FERNANDO</t>
  </si>
  <si>
    <t>QUILLIGANA COLLAGUAZ EDISON OSWALDO</t>
  </si>
  <si>
    <t>VILEMA CHUIZA ANGEL OSWALDO</t>
  </si>
  <si>
    <t>FURIOSOS 1T</t>
  </si>
  <si>
    <t>ANDRANGO YOGATO JAIME ROBERTO</t>
  </si>
  <si>
    <t>CHIPANTASIG TITUANA JORGE ANIBAL</t>
  </si>
  <si>
    <t>DE LA CRUZ CONDOR JORGE DAVID</t>
  </si>
  <si>
    <t>PILLAJO MORALES DIEGO XAVIER</t>
  </si>
  <si>
    <t>ALBA SIMBANA SEBASTIAN FRANCISCO</t>
  </si>
  <si>
    <t>TORRES GUASGUA JOSE ARTURO</t>
  </si>
  <si>
    <t>CUSI PICHO MILTON OMAR</t>
  </si>
  <si>
    <t>CERO ERRORES 1T</t>
  </si>
  <si>
    <t>COLLAGUAZO USIHINA LUIS ALCIDES</t>
  </si>
  <si>
    <t>CRIOLLO SUQUILLO CESAR ROLANDO</t>
  </si>
  <si>
    <t>GALEANO SAMPEDRO ANDRES PAUL</t>
  </si>
  <si>
    <t>GARCIA CUAICAL WILLIAM STALIN</t>
  </si>
  <si>
    <t>SUNTAXI GUALOTUNA EDGAR PATRICIO</t>
  </si>
  <si>
    <t>VACA PASTAS FAUSTO LENIN</t>
  </si>
  <si>
    <t>GONZAGA GANGULA WILLIAM ROBER</t>
  </si>
  <si>
    <t>ZEERO GCA COM</t>
  </si>
  <si>
    <t>CRUZ POAQUIZA JOSE RAFAEL</t>
  </si>
  <si>
    <t>YAR MONTENEGRO FERNANDO SEBASTIAN</t>
  </si>
  <si>
    <t>ALVAREZ ACARO GEOVANY SAMUEL</t>
  </si>
  <si>
    <t>PICHO QUISHPE SAMUEL FRANCISCO</t>
  </si>
  <si>
    <t>VIZCAINO PALACIOS LUIS ROBERTO</t>
  </si>
  <si>
    <t>SUELDA AUTOMOV 1T</t>
  </si>
  <si>
    <t>PURO ÑEQUE 1T</t>
  </si>
  <si>
    <t>EM</t>
  </si>
  <si>
    <t>GUAILLA CAJO ANGEL HUMBERTO</t>
  </si>
  <si>
    <t>ANELOA TIBAN MIGUEL ANGEL</t>
  </si>
  <si>
    <t>SIMBANA ANDRANGO EDISON GIOVANNY</t>
  </si>
  <si>
    <t>PARDO JUMBO JHONNY FERNANDO</t>
  </si>
  <si>
    <t>PICHO CABRERA LUIS POLO</t>
  </si>
  <si>
    <t>VEGA MALES EDGAR RAMIRO</t>
  </si>
  <si>
    <t>THE MACHINES 1T</t>
  </si>
  <si>
    <t>VASQUEZ GALARZA MARCO ANTONIO</t>
  </si>
  <si>
    <t>CHEZA USUNO WILSON ORLANDO</t>
  </si>
  <si>
    <t>SACANCELA CHIGUANO JORGE LUIS</t>
  </si>
  <si>
    <t>PILLAJO CHINCHIN LUIS FERNANDO</t>
  </si>
  <si>
    <t>TOPON TOPON DARWIN RAMIRO</t>
  </si>
  <si>
    <t>FARINANGO SIERRA LUIS ENRIQUE</t>
  </si>
  <si>
    <t>CHICHARRON HEREDIA VICTOR HUGO</t>
  </si>
  <si>
    <t>LOS GATOS 1T</t>
  </si>
  <si>
    <t>NAULA CHANATASIG JORGE VALENTIN</t>
  </si>
  <si>
    <t>CARCELEN OGONAGA DARWIN MANUEL</t>
  </si>
  <si>
    <t>OROSCO TACURI JAVIER MAURICIO</t>
  </si>
  <si>
    <t>LOZADA BOLANOS CESAR MARCELO</t>
  </si>
  <si>
    <t>CABEZAS CABEZAS VINICIO MIGUE</t>
  </si>
  <si>
    <t>MOSQUERA AMAYA DARWIN IVAN</t>
  </si>
  <si>
    <t xml:space="preserve">SARANGO SOSA Geovany Alcivar </t>
  </si>
  <si>
    <t>ESPECIALISTAS 1T</t>
  </si>
  <si>
    <t>CHALACAN ORTEGA BYRON FABIAN</t>
  </si>
  <si>
    <t>GUALOTUNA NACIMBA JOSE GERARDO</t>
  </si>
  <si>
    <t>CAIZA COLLAGUAZO FREDDY ROLANDO</t>
  </si>
  <si>
    <t>PACHACAMA QUINGA WASHINGTON POLIVIO</t>
  </si>
  <si>
    <t>MOLINA CRIOLLO JUAN REINALDO</t>
  </si>
  <si>
    <t>RUGEL RODRIGUEZ MARCO VINICIO</t>
  </si>
  <si>
    <t>ESPINOSA MINDA JUAN CARLOS</t>
  </si>
  <si>
    <t>LOS ALBINOS 1T</t>
  </si>
  <si>
    <t>CHILLAN QUISHPE GUIDO MAURICIO</t>
  </si>
  <si>
    <t>GRANDA RODRIGUEZ MAURICIO JAVIER</t>
  </si>
  <si>
    <t>MONTOYA ANGOS OSCAR FERNANDO</t>
  </si>
  <si>
    <t>AYO CHIPANTASI LUIS ALBERTO</t>
  </si>
  <si>
    <t>PULUPA CASTELLANOS JORGE LUIS</t>
  </si>
  <si>
    <t>CARRERA RECALDE FERNANDO MAURICIO</t>
  </si>
  <si>
    <t>LINEA REMATE 1T</t>
  </si>
  <si>
    <t>PURO HUMO 1T</t>
  </si>
  <si>
    <t>JC</t>
  </si>
  <si>
    <t>PENA SIMBANA JUAN CARLOS</t>
  </si>
  <si>
    <t>PILLIZA CASTELLANO PABLO ALEXIS</t>
  </si>
  <si>
    <t>TASIGUANO AYO DANILO VINICIO</t>
  </si>
  <si>
    <t>MORALES CRUZ WILMER PATRICIO</t>
  </si>
  <si>
    <t>RAMOS SERRANO PABLO MIGUEL</t>
  </si>
  <si>
    <t>BUENANO CORTES MESIAS MARCELO</t>
  </si>
  <si>
    <t>CHANGO OLIVO EDGAR ALFONSO</t>
  </si>
  <si>
    <t>SACACHISPAS 1T</t>
  </si>
  <si>
    <t>SUNTASIG SUNTAXI HECTOR FREDDY</t>
  </si>
  <si>
    <t>SIMALUISA MASABANDA KLEVER</t>
  </si>
  <si>
    <t>NASIMBA TIPAN LUIS EDISON</t>
  </si>
  <si>
    <t>TIPAN ONA HENRY ARMANDO</t>
  </si>
  <si>
    <t>GOMEZ TONATO DIEGO MISAEL</t>
  </si>
  <si>
    <t>CABEZAS FUENMAYOR DARWIN ADRIAN</t>
  </si>
  <si>
    <t>GORDILLO MEDRANO JORGE EDUARDO</t>
  </si>
  <si>
    <t>CUADRATURAS 1T</t>
  </si>
  <si>
    <t>CUADRAMIG 1T</t>
  </si>
  <si>
    <t>BUSTAMANTE ESPANA ALEXANDER BRUSVI</t>
  </si>
  <si>
    <t>LARREATEGUI VILLACIS DARWIN VINICIO</t>
  </si>
  <si>
    <t>PISUNA QUINCHIMBLA NELSON JAVIER</t>
  </si>
  <si>
    <t>CANDELEJO PROANO JOFFRE MARCELO</t>
  </si>
  <si>
    <t>CUADRATURA 1T</t>
  </si>
  <si>
    <t>SHUGULI SHUGULI JOSE MESIAS</t>
  </si>
  <si>
    <t>GLADIADORES 1T</t>
  </si>
  <si>
    <t>PAREDES CASTRO JAIME ULPIANO</t>
  </si>
  <si>
    <t>VIRACOCHA SUQUILLO LUIS MIGUEL</t>
  </si>
  <si>
    <t>MAGGI NAVAS LUIS ALBERTO</t>
  </si>
  <si>
    <t>CUADRATURAS 2T</t>
  </si>
  <si>
    <t>MORENO NASIMBA CARLOS ALBERTO</t>
  </si>
  <si>
    <t>TORRES LANDETA GABRIEL ERNESTO</t>
  </si>
  <si>
    <t>SOLO PANAS 1T</t>
  </si>
  <si>
    <t>VINUEZA OYAGATA DAVID SANTIAGO</t>
  </si>
  <si>
    <t>AGUILERA FLORES ANGEL MAURICIO</t>
  </si>
  <si>
    <t>BOLAGAY SALAZAR ANDRES DAVID</t>
  </si>
  <si>
    <t>PILATUNA CHUSIG RAMIRO</t>
  </si>
  <si>
    <t>MORALES CATAGNA JOSE GUIDO</t>
  </si>
  <si>
    <t>CORONADO SAAVEDRA CESAR EDUARDO</t>
  </si>
  <si>
    <t>TECNICOS 1T</t>
  </si>
  <si>
    <t>NACIMBA NACATA ANGEL MAURICIO</t>
  </si>
  <si>
    <t>NACIMBA NACIMBA EDISON PATRICIO</t>
  </si>
  <si>
    <t>TITUANA NIETO WILSON FABIAN</t>
  </si>
  <si>
    <t>LOZA CEVALLOS LUIS GONZALO</t>
  </si>
  <si>
    <t>PILLAJO SIMBANA RICHAR JAVEIR</t>
  </si>
  <si>
    <t>CRIOLLO LOACHAMIN FRANCISCO JAVIER</t>
  </si>
  <si>
    <t>ALDAS IRUA JUAN CARLOS</t>
  </si>
  <si>
    <t>OP.SUELDA/CARR.</t>
  </si>
  <si>
    <t>ZERO GCA PAS 1T</t>
  </si>
  <si>
    <t>LANDAZURI PANTOJA  ANDRÉS XAVIER</t>
  </si>
  <si>
    <t>VELASCO GUANA RAFAEL RODRIGO</t>
  </si>
  <si>
    <t>ORAMAS UBILLA ANTONIO FRANCISCO</t>
  </si>
  <si>
    <t>MARCILLO GUAMANGALLO FRANKLIN ALEXANDER</t>
  </si>
  <si>
    <t>NACATA PACHACAMA LUIS IVAN</t>
  </si>
  <si>
    <t xml:space="preserve">ESPIN CISNEROS  EDISON HERNAN </t>
  </si>
  <si>
    <t>2T</t>
  </si>
  <si>
    <t>SUELDA PASJEROS 2T</t>
  </si>
  <si>
    <t>PURO ÑEQUE 2T</t>
  </si>
  <si>
    <t>JG</t>
  </si>
  <si>
    <t>BARRIGA HIDALGO EDISON FERNANDO</t>
  </si>
  <si>
    <t>GUERRERO FLORES MARIO ANIBAL</t>
  </si>
  <si>
    <t>RIVILLA CHAMBA ANDRES SALVADOR</t>
  </si>
  <si>
    <t>CHUQUIANO MARCILLO WILLAM PAUL</t>
  </si>
  <si>
    <t xml:space="preserve">ORDOÑEZ JIMENEZ BYRON VINICIO </t>
  </si>
  <si>
    <t>NARVAEZ PAREDES HUGO STALIN</t>
  </si>
  <si>
    <t>THE MACHINES 2T</t>
  </si>
  <si>
    <t>PACA TOAPANTA WILMER OSCAR</t>
  </si>
  <si>
    <t>MENESES JAITIA JHON PAUL</t>
  </si>
  <si>
    <t>GUALOTUNA TIPAN NESTOR RODRIGO</t>
  </si>
  <si>
    <t>SUAREZ CRIOLLO LUIS ERNESTO</t>
  </si>
  <si>
    <t>SAN PEDRO TENA CRISTHIAN LEONCIO</t>
  </si>
  <si>
    <t>AMAGUA GUACHAMIN WASHINGTON EDUARDO</t>
  </si>
  <si>
    <t>YANEZ GONZALEZ PAUL ALBERTO</t>
  </si>
  <si>
    <t>LOS GATOS 2T</t>
  </si>
  <si>
    <t>CANSINO FLORES CLAUDIO VINICIO</t>
  </si>
  <si>
    <t>IZA HIDROBO JORGE GUSTAVO</t>
  </si>
  <si>
    <t>MANJARRES AMANCHA LUIS SANTIAGO</t>
  </si>
  <si>
    <t>SUNTAXI LEMA DIEGO ARMANDO</t>
  </si>
  <si>
    <t>TIPAN CEVALLOS CHRISTIAN SANTIAGO</t>
  </si>
  <si>
    <t>SIMBANA TENE PAUL GUILLERMO</t>
  </si>
  <si>
    <t>SOCASI QUISHPE FREDDY ERNESTO</t>
  </si>
  <si>
    <t>ESPECIALISTAS 2T</t>
  </si>
  <si>
    <t>CALVACHE GUEVARA CRISTIAN PAUL</t>
  </si>
  <si>
    <t>CHILUISA DEFAZ ANGEL MARCELO</t>
  </si>
  <si>
    <t>CAJAS GRANDA WILFRIDO LIZANDRO</t>
  </si>
  <si>
    <t xml:space="preserve">CHANGO MASAPANTA  EDWIN GEOVANNY </t>
  </si>
  <si>
    <t>QUISHPE CHANATAXI GUIDO ARMANDO</t>
  </si>
  <si>
    <t>BOCAY PILLAJO LUIS ANTONIO</t>
  </si>
  <si>
    <t>VELIZ VERA  JUAN PABLO</t>
  </si>
  <si>
    <t>LOS ALBINOS 2T</t>
  </si>
  <si>
    <t>SIGCHA QUIROZ CAYETANO FELIX</t>
  </si>
  <si>
    <t>TUPIZA MUNOZ EDISON ARMANDO</t>
  </si>
  <si>
    <t>NACATA LOYA LUIS ALBERTO</t>
  </si>
  <si>
    <t>GALARRAGA OLIVO CRISTIAN SANTIAGO</t>
  </si>
  <si>
    <t>ESPINOSA ULCO LUIS FERNANDO</t>
  </si>
  <si>
    <t>HEREDIA HERRERA SANDRO MIGUEL</t>
  </si>
  <si>
    <t>LINEA REMATE 2T</t>
  </si>
  <si>
    <t>SACACHISPAS 2T</t>
  </si>
  <si>
    <t>JA</t>
  </si>
  <si>
    <t>ANCHAPAXI SALAZAR MIGUEL VLADIMIR</t>
  </si>
  <si>
    <t>TAPIA TOSCANO DIEGO JAVIER</t>
  </si>
  <si>
    <t>GUAMAN SIMBA   KLEVER VINICIO</t>
  </si>
  <si>
    <t>PUJOTA ZAMBRANO EDISON ROLANDO</t>
  </si>
  <si>
    <t>VELASCO COYAGO JUAN ALEJANDRO</t>
  </si>
  <si>
    <t>CARRILLO CARRILLO BYRON FERNANDO</t>
  </si>
  <si>
    <t>CUENCA SOLIS PATRICIO LIZARDO</t>
  </si>
  <si>
    <t>GLADIADORES 2T</t>
  </si>
  <si>
    <t>CONDOR CAIZA LUIS ENRIQUE</t>
  </si>
  <si>
    <t>IBANEZ CAIZA ANGEL AUGUSTO</t>
  </si>
  <si>
    <t>PAVÓN ENRÍQUEZ JUAN GABRIEL</t>
  </si>
  <si>
    <t>AGUILERA MASABANDA JUAN CARLOS</t>
  </si>
  <si>
    <t>TITUANA PASTUNA JUAN CARLOS</t>
  </si>
  <si>
    <t>GUACHAMIN ANALUISA MIGUEL ANGEL</t>
  </si>
  <si>
    <t>LOPEZ RIERA HERNAN JAVIER</t>
  </si>
  <si>
    <t>NACIMBA NACATA OSCAR RAUL</t>
  </si>
  <si>
    <t>TECNICOS 2T</t>
  </si>
  <si>
    <t>LOPEZ SHUGULI CARLOS ENRIQUE</t>
  </si>
  <si>
    <t>PILATUNA QUISILEMA LUIS ALFREDO</t>
  </si>
  <si>
    <t>QUINATOA MURIEL JOSE EDUARDO</t>
  </si>
  <si>
    <t>PACHACAMA CRIOLLO JUAN CARLOS</t>
  </si>
  <si>
    <t>ACOSTA MACHADO PABLO FRANCISCO</t>
  </si>
  <si>
    <t>CRUZ GORDILLO ANDRES GABRIEL</t>
  </si>
  <si>
    <t>DE LA CRUZ LOACHAMIN DANILO ABEL</t>
  </si>
  <si>
    <t>ZERO GCA 2T</t>
  </si>
  <si>
    <t>MUNOZ VIERA FRANKLIN ROLANDO</t>
  </si>
  <si>
    <t>ASITIMBAY NAULA XAVIER MANUEL</t>
  </si>
  <si>
    <t>CHILIQUINGA OBANDO JAIME ROLANDO</t>
  </si>
  <si>
    <t>PEREZ CASTELLANO SANTIAGO JAVIER</t>
  </si>
  <si>
    <t>GOMEZ PAREDES EDWIN PATRICIO</t>
  </si>
  <si>
    <t>CHALA CUSIN LUIS EDUARDO</t>
  </si>
  <si>
    <t>MANTEN. SUELDA</t>
  </si>
  <si>
    <t>LOS ARES</t>
  </si>
  <si>
    <t>JGL</t>
  </si>
  <si>
    <t>CÓRDOVA BERMUDEZ CHRISTIAN PAUL</t>
  </si>
  <si>
    <t>3T</t>
  </si>
  <si>
    <t>MAÑAY ANARUMBA WILSON PAUL</t>
  </si>
  <si>
    <t>DIAZ CAIZA MARCO VINICIO</t>
  </si>
  <si>
    <t>NAULA CRIOLLO LUIS MARIO</t>
  </si>
  <si>
    <t>GARCIA COELLO FREDDY MAURICIO</t>
  </si>
  <si>
    <t>FIGUEROA RUIZ MARCO VINICIO</t>
  </si>
  <si>
    <t>LOS TROYANOS</t>
  </si>
  <si>
    <t>BASTIDAS HEREDIA LUIS ALBERTO</t>
  </si>
  <si>
    <t>REINOSO VARELA CARLOS PATRICIO</t>
  </si>
  <si>
    <t xml:space="preserve">DELGADO MASIAS JOSÉ IGNACIO </t>
  </si>
  <si>
    <t>CHICAIZA TOBAR DARIO RICARDO</t>
  </si>
  <si>
    <t xml:space="preserve">OLMEDO NORIEGA  CÉSAR FAVIÁN </t>
  </si>
  <si>
    <t xml:space="preserve">VÁSQUEZ JARAMILLO  FERNANDO JAVIER </t>
  </si>
  <si>
    <t xml:space="preserve">LARA JARA RENE  </t>
  </si>
  <si>
    <t>STAFF</t>
  </si>
  <si>
    <t>RL</t>
  </si>
  <si>
    <t>SUPER</t>
  </si>
  <si>
    <t>FONSECA SILVA ANGEL GUILLERMO</t>
  </si>
  <si>
    <t>HIDALGO TUPIZA JUAN ANDRES</t>
  </si>
  <si>
    <t>VASQUEZ CARTAGENA RUPERTO BLADIMIR</t>
  </si>
  <si>
    <t xml:space="preserve">INFANTE ALQUINGA  FRANFLIN  ROBERTO </t>
  </si>
  <si>
    <t>CEVALLOS ERAZO NELSON PATRICIO</t>
  </si>
  <si>
    <t>MEZA VERDEZOTO EDUARDO RENE</t>
  </si>
  <si>
    <t>TUCANES REVELO LUIS ENRIQUE</t>
  </si>
  <si>
    <t>VILLAGRAN OLIVO JUAN PABLO</t>
  </si>
  <si>
    <t>ONTANEDA PINTO MARIO ROBERTO</t>
  </si>
  <si>
    <t>PERALTA SANTACRUZ JORGE EDUARDO</t>
  </si>
  <si>
    <t>QUISHPE CUSI JUAN CARLOS</t>
  </si>
  <si>
    <t>ARMIJOS MONTALVAN HERNAN PATRICIO</t>
  </si>
  <si>
    <t>AMAGUA SHUGULI JORGE PATRICIO</t>
  </si>
  <si>
    <t>GAIBOR TUPIZA JHONNY ALBERTO</t>
  </si>
  <si>
    <t>COVENA VELEZ JORGE RICARDO</t>
  </si>
  <si>
    <t>GUALLICHICO GUAMAN JOSE LUIS</t>
  </si>
  <si>
    <t>CAIZA AMBATO PEDRO PABLO</t>
  </si>
  <si>
    <t>CAIZA ONA SEGUNDO CARLOS</t>
  </si>
  <si>
    <t>ALMACHI GUANOLUISA JUAN CARLOS</t>
  </si>
  <si>
    <t xml:space="preserve">TURNO </t>
  </si>
  <si>
    <t xml:space="preserve">NOMBRE D EQUIPO </t>
  </si>
  <si>
    <t>LIDER DE GRUPO</t>
  </si>
  <si>
    <t>TIPO CARGO INTERNO</t>
  </si>
  <si>
    <t>ROMO ROTHER ERNESTO ALEJANDRO</t>
  </si>
  <si>
    <t>ADMIN 1T</t>
  </si>
  <si>
    <t>ADMINISTRATIVO 1T</t>
  </si>
  <si>
    <t>E.ROMO</t>
  </si>
  <si>
    <t>PACHECO LOZADA GEOVANNY FRANCISCO</t>
  </si>
  <si>
    <t>RUEDA BRICENO NELSON JAVIER</t>
  </si>
  <si>
    <t>CHANGO GUAYGUA LUIS ALBERTO</t>
  </si>
  <si>
    <t>CABRERA GUZMAN CESAR ALFONSO</t>
  </si>
  <si>
    <t>L.CHANGO</t>
  </si>
  <si>
    <t>SANDOVAL ASIMBAYA DANNY JAVIER</t>
  </si>
  <si>
    <t>RUEDA JACOME BORIS ROBERTO</t>
  </si>
  <si>
    <t>MARTINEZ SAMANIEGO ALEX MAURICIO</t>
  </si>
  <si>
    <t>LOZADA CEDENO HUGO LIMBER</t>
  </si>
  <si>
    <t>CORREA CAJILIMA CESAR EDGAR</t>
  </si>
  <si>
    <t>N.RUEDA</t>
  </si>
  <si>
    <t>PEREZ ACUNA WLADIMIR REYNALDO</t>
  </si>
  <si>
    <t>G.PACHECO</t>
  </si>
  <si>
    <t>GARCIA CHASIPANTA JOSE LUIS</t>
  </si>
  <si>
    <t>GOMEZ BARRERA NELSON PATRICIO</t>
  </si>
  <si>
    <t>FARINANGO TUPIZA LUIS EDUARDO</t>
  </si>
  <si>
    <t>RT50</t>
  </si>
  <si>
    <t>MONTALVO PADILLA CHRISTIAN MARCELO</t>
  </si>
  <si>
    <t>CAMIONES</t>
  </si>
  <si>
    <t>BAEZ CHRISTIAN RAFAEL</t>
  </si>
  <si>
    <t>ADMIN 2T</t>
  </si>
  <si>
    <t>ADMINISTRATIVO 2T</t>
  </si>
  <si>
    <t>TOPON CUEVA DARWIN PATRICIO</t>
  </si>
  <si>
    <t>C. BAEZ</t>
  </si>
  <si>
    <t>PARRENO ARCOS PABLO AUGUSTO</t>
  </si>
  <si>
    <t>FLORES PACA HOMERO VINICIO</t>
  </si>
  <si>
    <t>MANYA GALARZA DIEGO PAUL</t>
  </si>
  <si>
    <t>CHONG GONZALEZ WASHINGTON ALAN</t>
  </si>
  <si>
    <t>VASQUEZ JACOME MARIA CONCEPCION</t>
  </si>
  <si>
    <t>KAIZEN 1T</t>
  </si>
  <si>
    <t>KAISEN 1T</t>
  </si>
  <si>
    <t>C. CABRERA</t>
  </si>
  <si>
    <t>BEDOYA RAMIREZ EDWIN ROLANDO</t>
  </si>
  <si>
    <t>MORILLO GONZALEZ MARCELO FABIAN</t>
  </si>
  <si>
    <t>LOPEZ BENAVIDES MIGUEL ANGEL</t>
  </si>
  <si>
    <t>TOAQUIZA CASA CRISTIAN GEOVANNY</t>
  </si>
  <si>
    <t>TRIM PAS 1T</t>
  </si>
  <si>
    <t>J III</t>
  </si>
  <si>
    <t>A. MARTINEZ</t>
  </si>
  <si>
    <t>PUSHUG GUACHO ROBERTO CARLOS</t>
  </si>
  <si>
    <t>TOPON MOROCHO MARCO GONZALO</t>
  </si>
  <si>
    <t>VILLACIS CUEVA ERNESTO MIGUEL</t>
  </si>
  <si>
    <t>REA CHICAIZA DARWIN ROBERTO</t>
  </si>
  <si>
    <t>HERRERA CASTILLO PABLO OMAR</t>
  </si>
  <si>
    <t>PILATAXI VALLE FABIAN EDUARDO</t>
  </si>
  <si>
    <t>HERNANDEZ MAZON JUAN CARLOS</t>
  </si>
  <si>
    <t>GAO</t>
  </si>
  <si>
    <t>LEON TORRES CESAR FERNANDO</t>
  </si>
  <si>
    <t>ULQUIANGO TOAPANTA JUAN FERNANDO</t>
  </si>
  <si>
    <t>GONZALEZ CARTAGENA MARIANO EDUARDO</t>
  </si>
  <si>
    <t>QUISHPE BUSTILLOS EDISON ANIBAL</t>
  </si>
  <si>
    <t>TIPANTA CHICAIZA MILTON OMAR</t>
  </si>
  <si>
    <t>ANDRANGO SAMUEZA LUIS FERNANDO</t>
  </si>
  <si>
    <t>GUALLICHICO TIPAN EDGAR ORLANDO</t>
  </si>
  <si>
    <t>MEGATRON</t>
  </si>
  <si>
    <t>UTRERAS TOSCANO SANTIAGO FABIAN</t>
  </si>
  <si>
    <t>TIBAN AYO CRISTIAN ANDRES</t>
  </si>
  <si>
    <t>ORTIZ CRUZ MARITZA PAOLA</t>
  </si>
  <si>
    <t>ALVAREZ PAZMINO MAURICIO JAVIER</t>
  </si>
  <si>
    <t>TONATO CHISAGUANO CARLOS ALBERTO</t>
  </si>
  <si>
    <t>VILCA TOAPANTA MARCO FABIAN</t>
  </si>
  <si>
    <t>GUAYASAMIN CABEZAS EDISON JAVIER</t>
  </si>
  <si>
    <t>NUEVA GENERACION</t>
  </si>
  <si>
    <t>CHUQUITARCO CALISPA JORGE WASHINGTON</t>
  </si>
  <si>
    <t>AGUILAR SALAZAR JORGE ENRIQUE</t>
  </si>
  <si>
    <t>ALANUCA CALAPAQUI CRISTIAN SANTIAGO</t>
  </si>
  <si>
    <t>TOAPANTA LIQUINCHANA JORGE WASHINGTON</t>
  </si>
  <si>
    <t>QUINTANILLA ORNA DIEGO ARMANDO</t>
  </si>
  <si>
    <t>JACOME YANEZ JORGE HERIBERTO</t>
  </si>
  <si>
    <t>CAISAGUANO MONTALUIS HECTOR ARTURO</t>
  </si>
  <si>
    <t>GAMMA 3</t>
  </si>
  <si>
    <t>ACHIG CHICAIZA JUAN DIEGO</t>
  </si>
  <si>
    <t>SIMBANA LLUMIQUINGA KLEBER MANUEL</t>
  </si>
  <si>
    <t>SALAZAR UMATAMBO DAVID ALFONSO</t>
  </si>
  <si>
    <t>JIMENEZ MIGUEZ EDISON ORLANDO</t>
  </si>
  <si>
    <t>BORRERO ERAZO CARLOS LEONARDO</t>
  </si>
  <si>
    <t>MONTA QUILUMBA JUAN CARLOS</t>
  </si>
  <si>
    <t>GUALLI CULQUI DIEGO FERNANDO</t>
  </si>
  <si>
    <t>VINUEZA LEMA BYRON MAURICIO</t>
  </si>
  <si>
    <t>TRIM PAS 2T</t>
  </si>
  <si>
    <t>LOS OK</t>
  </si>
  <si>
    <t>D. TOPON</t>
  </si>
  <si>
    <t>CALERO TORRES JONATHAN MAGDONAL</t>
  </si>
  <si>
    <t>MIJAS CARRION VICTOR ALFONSO</t>
  </si>
  <si>
    <t>GOMEZ COLLAGUAZO JORGE LUIS</t>
  </si>
  <si>
    <t>SIMBANA SIMBANA DIEGO MARCELO</t>
  </si>
  <si>
    <t>SOLARTE CHANGO JUAN ALEJANDRO</t>
  </si>
  <si>
    <t>TIPAN TIPAN ARMANDO RAFAEL</t>
  </si>
  <si>
    <t>VINAMAGUA FUELTALA CHRISTIAN FRANCISCO</t>
  </si>
  <si>
    <t>REMACHINES</t>
  </si>
  <si>
    <t>VERA BARRE HENRY FABRICIO</t>
  </si>
  <si>
    <t>MEDINA MICHO ERICK DANIEL</t>
  </si>
  <si>
    <t>OJEDA CANAR JUAN CARLOS</t>
  </si>
  <si>
    <t>GUACHO GARZON PABLO DARIO</t>
  </si>
  <si>
    <t>QUISILEMA NUNEZ LUIS FABIAN</t>
  </si>
  <si>
    <t>DIAZ CHUQUI MILTON DAVID</t>
  </si>
  <si>
    <t>VALDIVIEZO RODRIGUEZ CARLOS FREDDY</t>
  </si>
  <si>
    <t>CAMERUM</t>
  </si>
  <si>
    <t>AMAGUANA AMAGUANA CRISTIAN PATRICIO</t>
  </si>
  <si>
    <t>CHUSHIG QUILUMBA LUIS ALFREDO</t>
  </si>
  <si>
    <t>TOLEDO SOLORZANO IVAN ALEJANDRO</t>
  </si>
  <si>
    <t>BALENSUELA BALENSUEL JAIME ORLANDO</t>
  </si>
  <si>
    <t>VACA VACA FREDDY GEOVANNY</t>
  </si>
  <si>
    <t>REA FLORES WILIAN OMAR</t>
  </si>
  <si>
    <t>CAMACHO CANAR HOMERO JACINTO</t>
  </si>
  <si>
    <t>RIVAS FUENTES ROBERTO CARLOS</t>
  </si>
  <si>
    <t>QUIMBITOS</t>
  </si>
  <si>
    <t>LOPEZ AMAGUA LUIS EDUARDO</t>
  </si>
  <si>
    <t>MERA MORALES FRANCISCO ANIBAL</t>
  </si>
  <si>
    <t>DIAZ GONZALEZ EDISON JAVIER</t>
  </si>
  <si>
    <t>ORDONEZ SERRANO CESAR AUGUSTO</t>
  </si>
  <si>
    <t>LLUMIQUINGA GUALOTUN WASHINTON ROLANDO</t>
  </si>
  <si>
    <t>MORETA RUIZ CRISTIAN PATRICIO</t>
  </si>
  <si>
    <t>CASTRO GUAMAN MARCO WILBERTO</t>
  </si>
  <si>
    <t>SIN ERRORES</t>
  </si>
  <si>
    <t>VILLACIS SIGCHA MARCELO DAVID</t>
  </si>
  <si>
    <t>TITUANA CAIZA OSCAR MAURICIO</t>
  </si>
  <si>
    <t>CHAMORRO GARCIA MIGUEL ANGEL</t>
  </si>
  <si>
    <t>INTRIAGO GARCIA FRANCISCO DANIEL</t>
  </si>
  <si>
    <t>ASERO LANCHIMBA WILLIAM VICENTE</t>
  </si>
  <si>
    <t>AVILA AVILA GEORMAN TENORIO</t>
  </si>
  <si>
    <t>GUANOQUIZA CATOTA LUIS WASHINGTON</t>
  </si>
  <si>
    <t>FINAL PAS 1T</t>
  </si>
  <si>
    <t>EVOLUTION</t>
  </si>
  <si>
    <t>P. PARRENO</t>
  </si>
  <si>
    <t>LLERENA VIZUETE DARWIN ROLANDO</t>
  </si>
  <si>
    <t>COLCHA CALCAN OSCAR FABIAN</t>
  </si>
  <si>
    <t>ONA VERA PAUL RAMIRO</t>
  </si>
  <si>
    <t>CHAVEZ GUAMA SANTIAGO DAVID</t>
  </si>
  <si>
    <t>JURADO HERNANDEZ AUGUSTO IVAN</t>
  </si>
  <si>
    <t>LINCANGO SANGUNA ALEX IVAN</t>
  </si>
  <si>
    <t>TAMBO TAMBO JOSE CARLOS</t>
  </si>
  <si>
    <t>SUZUKI</t>
  </si>
  <si>
    <t>COSTTA NARANJO ALEJANDRO ARTURO</t>
  </si>
  <si>
    <t>MINDA MALDONADO EDWIN PATRICIO</t>
  </si>
  <si>
    <t>CRUZ TORO RICHARD ORLANDO</t>
  </si>
  <si>
    <t>VILLEGAS CAJAMARCA LUIS WLADIMIR</t>
  </si>
  <si>
    <t>CASTELO MARTINEZ JOSE ALFONSO</t>
  </si>
  <si>
    <t>PACHACAMA MOROCHO DARIO JAVIER</t>
  </si>
  <si>
    <t>FENIX</t>
  </si>
  <si>
    <t>CAPA QUICHIMBO JOSE FERNANDO</t>
  </si>
  <si>
    <t>FLORES GUALOTUNA PEDRO DAVID</t>
  </si>
  <si>
    <t>CARDENAS SOLIZ SUSANA CATALINA</t>
  </si>
  <si>
    <t>CHANCUSIG SAGBAY LUIS ALBERTO</t>
  </si>
  <si>
    <t>BANOS ARCOS PAUL RODRIGO</t>
  </si>
  <si>
    <t>MORALES PILATUNA FRANKLIN ROLANDO</t>
  </si>
  <si>
    <t>TANDALLA ESPINOSA EDGAR MARCELO</t>
  </si>
  <si>
    <t>GT5</t>
  </si>
  <si>
    <t>PAZMINO LINCANGO JOSE FERNANDO</t>
  </si>
  <si>
    <t>CHUQUIMARCA TIBANTA IVAN ROGELIO</t>
  </si>
  <si>
    <t>ZAMBRANO GANCHOZO YURY LENIN</t>
  </si>
  <si>
    <t>DIAZ ORDONEZ CRISTIAN JAVIER</t>
  </si>
  <si>
    <t>CABEZAS ESCOBAR EDISON JAVIER</t>
  </si>
  <si>
    <t>LICTO GUTIERREZ DIEGO EDUARDO</t>
  </si>
  <si>
    <t>VELASCO ULCO SEGUNDO JORGE</t>
  </si>
  <si>
    <t>PROGRAMADORES</t>
  </si>
  <si>
    <t>PENAFIEL VEGA MARIO ANDRES</t>
  </si>
  <si>
    <t>CANAS CAMACHO FRANCISCO JAVIER</t>
  </si>
  <si>
    <t>VACA CADENA DIEGO JESUS</t>
  </si>
  <si>
    <t>PILATUNA COLLAGUAZO DIEGO FERNANDO</t>
  </si>
  <si>
    <t>TITUANA QUISHPE JORGE LUIS</t>
  </si>
  <si>
    <t>CHANGOLUISA CANDO WASHINGTON GEOVANNI</t>
  </si>
  <si>
    <t>SANGUNA GUZMAN LUIS GEOVANNY</t>
  </si>
  <si>
    <t>FINAL PAS 2T</t>
  </si>
  <si>
    <t>SOLO EXTENDIDOS</t>
  </si>
  <si>
    <t>H. LOZADA</t>
  </si>
  <si>
    <t>LLUGSHA LAGUA EDWIN FABIAN</t>
  </si>
  <si>
    <t>GUAMAN TAIPE ALEX DANIEL</t>
  </si>
  <si>
    <t>CAMINO CUEVA EDISON VINICIO</t>
  </si>
  <si>
    <t>SEVILLANO TELLO VICTOR FERNANDO</t>
  </si>
  <si>
    <t>CAISALUISA ACONDA ANGEL EFRAIN</t>
  </si>
  <si>
    <t>ARCE NINACURI MILTON RENE</t>
  </si>
  <si>
    <t>DE LA TORRE MALES JULIO CESAR</t>
  </si>
  <si>
    <t>LOS ELEGIDOS</t>
  </si>
  <si>
    <t>MONTEROS QUINTEROS LAURO FREDDY</t>
  </si>
  <si>
    <t>CANDO IZA WILSON DIEGO</t>
  </si>
  <si>
    <t>SALAZAR DELGADO JONNY MILTON</t>
  </si>
  <si>
    <t>MEJIA ANGULO ISMAEL YVAN</t>
  </si>
  <si>
    <t>CASTILLO MONCAYO EDRAN MANUEL</t>
  </si>
  <si>
    <t>TUMALLI CORDERO PATRICIO FRANKLIN</t>
  </si>
  <si>
    <t>LOS PROPIOS</t>
  </si>
  <si>
    <t>RODRIGUEZ REVELO LEONARDO WILFRIDO</t>
  </si>
  <si>
    <t>ACOSTA MENDEZ JOSE ALFREDO</t>
  </si>
  <si>
    <t>TITUANA MANCERO DIEGO GERMAN</t>
  </si>
  <si>
    <t>ALLAUCA AZOGUE AMBROCIO SAMUEL</t>
  </si>
  <si>
    <t>CALLE GUZMAN JORGE ANDRES</t>
  </si>
  <si>
    <t>QUILACHAMIN COLLAGUA JORGE GUSTAVO</t>
  </si>
  <si>
    <t>ONA GUALOTUNA BYRON GUSTAVO</t>
  </si>
  <si>
    <t>EMOTION</t>
  </si>
  <si>
    <t>CABEZAS MERINO PEDRO ANDRES</t>
  </si>
  <si>
    <t>SHUISHE PACA LUIS ALFREDO</t>
  </si>
  <si>
    <t>ANDRADE SHUGULI SERGIO ALEJANDRO</t>
  </si>
  <si>
    <t>LLANO VARGAS OSCAR GABRIEL</t>
  </si>
  <si>
    <t>TOAPANTA AZANA BYRON AUGUSTO</t>
  </si>
  <si>
    <t>GONZALEZ TACO MARCO VINICIO</t>
  </si>
  <si>
    <t>LEMA TITOANA GALO PATRICIO</t>
  </si>
  <si>
    <t>GLS</t>
  </si>
  <si>
    <t>SIMBANA GUAMAN CRISTIAN EDUARDO</t>
  </si>
  <si>
    <t>CHUSHIG SAMUEZA MANUEL GEOVANNY</t>
  </si>
  <si>
    <t>NAZARENO PICO JUAN CARLOS</t>
  </si>
  <si>
    <t>ESCOBAR GUAMAN PABLO DAVID</t>
  </si>
  <si>
    <t>LLUMIQUINGA LUCERO WILLIAM FERNANDO</t>
  </si>
  <si>
    <t>MACAS CHILIQUINGA DAVID RODRIGO</t>
  </si>
  <si>
    <t>LAMINA TUPIZA DIEGO GIOVANNY</t>
  </si>
  <si>
    <t>TRIM COM 1T</t>
  </si>
  <si>
    <t>INNOVADORES</t>
  </si>
  <si>
    <t>B. RUEDA</t>
  </si>
  <si>
    <t>CONDOR ANALUCA MARCO PATRICIO</t>
  </si>
  <si>
    <t>LOACHAMIN GUALOTO WILMER ROLANDO</t>
  </si>
  <si>
    <t>GOMEZ LARA DIEGO FERNANDO</t>
  </si>
  <si>
    <t>TERAN SAMBACHE MARCO VINICIO</t>
  </si>
  <si>
    <t>CHALCO CABRERA ANA MAGALI</t>
  </si>
  <si>
    <t>COYAGO FUERES CARLOS HUMBERTO</t>
  </si>
  <si>
    <t>MOROMENACHO PEDRAZA LUIS IGNACIO</t>
  </si>
  <si>
    <t>LOS GUAMBRITOS</t>
  </si>
  <si>
    <t>CAIZA CRIOLLO SEGUNDO MARCELO</t>
  </si>
  <si>
    <t>ANDRANGO ASMAL CRISTOBAL ALFREDO</t>
  </si>
  <si>
    <t>SHUGULI LOPEZ DIEGO ARMANDO</t>
  </si>
  <si>
    <t>PARRENO PARRENO JUAN FERNANDO</t>
  </si>
  <si>
    <t>CAMANERO OBANDO JOSE LUIS</t>
  </si>
  <si>
    <t>SANCHEZ MOREIRA CARLOS DANIEL</t>
  </si>
  <si>
    <t>LINCANGO VALENCIA CARLOS HERNAN</t>
  </si>
  <si>
    <t>LIDERES EN ACCION</t>
  </si>
  <si>
    <t>PAREDES QUISILEMA MANUEL ALBERTO</t>
  </si>
  <si>
    <t>PAZMINO MIRANDA JAIRON FABIAN</t>
  </si>
  <si>
    <t>MURILLO ZAMBRANO AMADOR SAUL</t>
  </si>
  <si>
    <t>LINCANGO GUALOTUNA LUIS OSWALDO</t>
  </si>
  <si>
    <t>ARDILA GALLO MAGALI ROCIO</t>
  </si>
  <si>
    <t>ROMERO RIVERA JAVIER MARCELO</t>
  </si>
  <si>
    <t>CHEVROLITOS</t>
  </si>
  <si>
    <t>PILALUISA PABON SANTIAGO JAVIER</t>
  </si>
  <si>
    <t>DOS EN UNO</t>
  </si>
  <si>
    <t>ERAZO JURADO ANDRES FERNANDO</t>
  </si>
  <si>
    <t>COQUE TOAPANTA CARLOS ALFREDO</t>
  </si>
  <si>
    <t>LOPEZ VASQUEZ DIEGO ORLANDO</t>
  </si>
  <si>
    <t>QUILLIGANA CANDO WILSON GUILLERMO</t>
  </si>
  <si>
    <t>LINCANGO GUAMAN ALEX PAUL</t>
  </si>
  <si>
    <t>GUAMAN SAMUEZA CARLOS AUGUSTO</t>
  </si>
  <si>
    <t>MENDEZ LARA ALEXIS ANDRES</t>
  </si>
  <si>
    <t>RAPIDOS Y FURIOSOS</t>
  </si>
  <si>
    <t>BERNAL QUELAL WILLAM ARMANDO</t>
  </si>
  <si>
    <t>LARA LLUMIGUSIN HIPATIA EMPERATRIZ</t>
  </si>
  <si>
    <t>VASQUEZ ANAGUMBLA NELSON DANIEL</t>
  </si>
  <si>
    <t>INGA SANAY LUIS GEOVANNY</t>
  </si>
  <si>
    <t>CHICAIZA RAMOS LUIS JAVIER</t>
  </si>
  <si>
    <t>LOBATON ZAMBRANO DANIEL RICARDO</t>
  </si>
  <si>
    <t>CHANCUSIG YUGSI LUIS FERNANDO</t>
  </si>
  <si>
    <t>CREVROLITOS</t>
  </si>
  <si>
    <t>AGUILAR VASCONEZ JUAN MANUEL</t>
  </si>
  <si>
    <t>GUAMAN CHOCA EDISON EDUARDO</t>
  </si>
  <si>
    <t>SIMBANA MORALES ANGEL SEGUNDO</t>
  </si>
  <si>
    <t>CAJAMARCA YANDUN JOSE ARMANDO</t>
  </si>
  <si>
    <t>IZA CHALCO WILSON EDISON</t>
  </si>
  <si>
    <t>ATUPANA SIMBANA FRANKLIN MAURICIO</t>
  </si>
  <si>
    <t>USINA QUISHPE JOSE EDGAR</t>
  </si>
  <si>
    <t>ENSAMBLE PERFECTO</t>
  </si>
  <si>
    <t>ASQUI BORJA EDGAR ANTONIO</t>
  </si>
  <si>
    <t>VALENZUELA VASQUEZ FREDY RICARDO</t>
  </si>
  <si>
    <t>CHICAIZA BURBANO LIGIA MORAIMA</t>
  </si>
  <si>
    <t>ALMACHI SIMBANA DIEGO DAVID</t>
  </si>
  <si>
    <t>GUANOTASIG CHILUISA CRISTIAN GEOVANNY</t>
  </si>
  <si>
    <t>ARCE MINDA CARLOS GUSTAVO</t>
  </si>
  <si>
    <t>CASTILLO QUISHPE GUILLERMO FRANCISCO</t>
  </si>
  <si>
    <t>CHASIS 1T</t>
  </si>
  <si>
    <t>METAMORFOSIS</t>
  </si>
  <si>
    <t>D. SANDOVAL</t>
  </si>
  <si>
    <t>AIMACANA IZA SEGUNDO MARCELO</t>
  </si>
  <si>
    <t>MENDEZ LOPEZ EDWIN OSWALDO</t>
  </si>
  <si>
    <t>MINO TERAN NELSON RAFAEL</t>
  </si>
  <si>
    <t>AMANGANDI GUACHO WILSON STALIN</t>
  </si>
  <si>
    <t>MOLINA MALDONADO LUIS GEOVANNY</t>
  </si>
  <si>
    <t>SORIA CHILLAGANA GUILLERMO JAVIER</t>
  </si>
  <si>
    <t>MONTALVO IRUA JAIRO DANIEL</t>
  </si>
  <si>
    <t>PALLO GOMEZ CRISTIAN ALONSO</t>
  </si>
  <si>
    <t>ZAMORA ZAMORA JAIME DANILO</t>
  </si>
  <si>
    <t>UN SOLO TOQUE</t>
  </si>
  <si>
    <t>TINITANA CONDOLO ROMEL ALBERTO</t>
  </si>
  <si>
    <t>VASQUEZ RUIZ EDGAR GIOVANNY</t>
  </si>
  <si>
    <t>ZAMBRANO TORAL NEBIL</t>
  </si>
  <si>
    <t>PUMISACHO SANDOVAL JIMMY FRANCLIN</t>
  </si>
  <si>
    <t>ANELOA COLLAGUAZO JOSE MANUEL</t>
  </si>
  <si>
    <t>QUISHPE PURUNCAJAS EFRAIN WILLIAM</t>
  </si>
  <si>
    <t>SALAZAR RAMIREZ JUAN GABRIEL</t>
  </si>
  <si>
    <t>CUICHAN YAPO EDISON FERNANDO</t>
  </si>
  <si>
    <t>ACONDA CAIZALUISA EDISON GIOVANNY</t>
  </si>
  <si>
    <t>A TODA MAQUINA</t>
  </si>
  <si>
    <t>CRIOLLO SAMUEZA MILTON RENE</t>
  </si>
  <si>
    <t>PENA CARDENAS FREDY GUSTAVO</t>
  </si>
  <si>
    <t>PACHACAMA SUNTAXI JORGE RAMIRO</t>
  </si>
  <si>
    <t>CHANCUSIG QUINAPALLO EDISON FERNANDO</t>
  </si>
  <si>
    <t>CASAMIN GUANOTOA LUIS MICHAEL</t>
  </si>
  <si>
    <t>QUILLE GUAMAN JOSE LUIS</t>
  </si>
  <si>
    <t>AMAGUAYA PACALLA EDISON ROLANDO</t>
  </si>
  <si>
    <t>LOMAS VILLARREAL JHON ANIBAL</t>
  </si>
  <si>
    <t>SIN LIMITE</t>
  </si>
  <si>
    <t>PAUCAR NACATA CARLOS ALFREDO</t>
  </si>
  <si>
    <t>TONATO MORALES BRAULIO DARIO</t>
  </si>
  <si>
    <t>LIGNA QUISHPE MARIA FERNANDA</t>
  </si>
  <si>
    <t>ERAZO GALEAS HILMAR JOSE</t>
  </si>
  <si>
    <t>VEGA MORENO DIEGO SALOMON</t>
  </si>
  <si>
    <t>TOAQUIZA CASA LUIS PATRICIO</t>
  </si>
  <si>
    <t>TERAN IMBAQUINGO SEGUNDO FERNANDO</t>
  </si>
  <si>
    <t>LEMA LEMA JUAN CARLOS</t>
  </si>
  <si>
    <t>LA ELITE</t>
  </si>
  <si>
    <t>VEGA TACO LUIS DARIO</t>
  </si>
  <si>
    <t>CHABLAY HIDALGO EDISON FERNANDO</t>
  </si>
  <si>
    <t>SANCHEZ MOREIRA JORGE LUIS</t>
  </si>
  <si>
    <t>ALVARO JARRIN SEGUNDO MANUEL</t>
  </si>
  <si>
    <t>QUISHPE PILLAJO FRANKLIN FERNANDO</t>
  </si>
  <si>
    <t>ALMEIDA CABRERA CESAR HUGO</t>
  </si>
  <si>
    <t>GUAMAN SAMUEZA JOSE MARIO</t>
  </si>
  <si>
    <t>ARIAS HERNANDEZ CHRISTIAN PAUL</t>
  </si>
  <si>
    <t>INSP. FINAL 1T</t>
  </si>
  <si>
    <t>DE TODO UN POCO</t>
  </si>
  <si>
    <t>H. FLORES</t>
  </si>
  <si>
    <t>MOLINA LESCANO GIOVANNY PATRICIO</t>
  </si>
  <si>
    <t>TORRES LANDETA ANGEL CRISTOBAL</t>
  </si>
  <si>
    <t>CAHUENAS GUAJAN DIEGO FERNANDO</t>
  </si>
  <si>
    <t>CALVA SARANGO ANGEL RODRIGO</t>
  </si>
  <si>
    <t>PILLAJO LEMA JOSE FERNANDO</t>
  </si>
  <si>
    <t>CUASCOTA ULCUANGO EDGAR FERNANDO</t>
  </si>
  <si>
    <t>VASQUEZ LAGLA MIGUEL</t>
  </si>
  <si>
    <t>INSP. FINAL 2T</t>
  </si>
  <si>
    <t>1000 RPM</t>
  </si>
  <si>
    <t>MTTO 1T</t>
  </si>
  <si>
    <t>LOS AFULL</t>
  </si>
  <si>
    <t>LOS BANDIDOS</t>
  </si>
  <si>
    <t>FP 1T</t>
  </si>
  <si>
    <t>REEMPLAZO CONTROLADOR</t>
  </si>
  <si>
    <t>FP 2T</t>
  </si>
  <si>
    <t>PRESTADO A CALIDAD</t>
  </si>
  <si>
    <t>ENTREGADO A N. RUEDA</t>
  </si>
  <si>
    <t>TP 1T</t>
  </si>
  <si>
    <t>APS</t>
  </si>
  <si>
    <t>Cédula</t>
  </si>
  <si>
    <t>NOMBRES</t>
  </si>
  <si>
    <t>LINEA22</t>
  </si>
  <si>
    <t>Lider</t>
  </si>
  <si>
    <t>UBICACIÓN</t>
  </si>
  <si>
    <t>PICHO BARRIONUEVO CARLOS EMILIO</t>
  </si>
  <si>
    <t>OP. ING. CAL 1T</t>
  </si>
  <si>
    <t>ADMINISTRATIVO</t>
  </si>
  <si>
    <t>SALAZAR MASSON JOSE FRANKLIN</t>
  </si>
  <si>
    <t>ADM</t>
  </si>
  <si>
    <t>MENDEZ CHAUCA MARCOS VINICIO</t>
  </si>
  <si>
    <t>LARCO REYES LUIS EDUARDO</t>
  </si>
  <si>
    <t>ALARCON ALMENDARIZ PATRICIO FERNANDO</t>
  </si>
  <si>
    <t>EV 1T*</t>
  </si>
  <si>
    <t>MET PROYECTO</t>
  </si>
  <si>
    <t>NATO SUNTAXI EDWIN FREDDY</t>
  </si>
  <si>
    <t>CUSTODIO ARAUJO JORGE JAVIER</t>
  </si>
  <si>
    <t>CALVACHE ULLOA EDISON FERNANDO</t>
  </si>
  <si>
    <t>ARROYO MOROCHO DANIEL ALEJANDRO</t>
  </si>
  <si>
    <t>PENAHERRERA RODRIGUE EDWIN GUILLERMO</t>
  </si>
  <si>
    <t>CKD 1T</t>
  </si>
  <si>
    <t>JARRIN CARDENAS PAUL FERNANDO</t>
  </si>
  <si>
    <t>MALDONADO MARTINEZ DIEGO MARCELO</t>
  </si>
  <si>
    <t>IZA CASA LUIS FRANCISCO</t>
  </si>
  <si>
    <t>CKD 2T</t>
  </si>
  <si>
    <t>ARAGUILLIN CALVA BYRON ALFREDO</t>
  </si>
  <si>
    <t>AGAMA VASQUEZ OSCAR MAURICIO</t>
  </si>
  <si>
    <t>ASEG CAL 1T</t>
  </si>
  <si>
    <t>VALVERDE NUNEZ ANGEL ANTONIO</t>
  </si>
  <si>
    <t>MORALES BARAHONA EDISON PATRICIO</t>
  </si>
  <si>
    <t>PACHECO SARI MARCO VINICIO</t>
  </si>
  <si>
    <t>HERNANDEZ SALINAS CARLOS ALFONSO</t>
  </si>
  <si>
    <t>CMM</t>
  </si>
  <si>
    <t>ARAUJO ARAUJO EDWIN DAVID</t>
  </si>
  <si>
    <t>CAIZA TIPAN MIGUEL ANGEL</t>
  </si>
  <si>
    <t>SALAZAR FARINANGO EDISON PATRICIO</t>
  </si>
  <si>
    <t>QCOS 1T</t>
  </si>
  <si>
    <t>ALVARADO PACHECO EDDY STALIN</t>
  </si>
  <si>
    <t>TOAPANTA PONCE MARIO JOSE</t>
  </si>
  <si>
    <t>PRADO CHAMORRO LUIS BOLIVAR</t>
  </si>
  <si>
    <t>QCOS 2T</t>
  </si>
  <si>
    <t>MORALES ARIAS SAUL GUILLERMO</t>
  </si>
  <si>
    <t>OP. CAL 1T</t>
  </si>
  <si>
    <t>BUENANO ARMAS CARLOS SANTIAGO</t>
  </si>
  <si>
    <t>VINAN VALENCIA FAUSTO RODOLFO</t>
  </si>
  <si>
    <t>MORALES CASTRO FAVIO RENE</t>
  </si>
  <si>
    <t>RIVAS CALVA JOSE ARTURO</t>
  </si>
  <si>
    <t>PAZMINO CANAS FRANCISCO RICARDO</t>
  </si>
  <si>
    <t>VALLEJO SANTIANA LUIS CRISTOBAL</t>
  </si>
  <si>
    <t>NOLIVOS DUQUE VICTOR RAFAEL</t>
  </si>
  <si>
    <t>VALLEJO MORENO VANESSA ALEXANDRA</t>
  </si>
  <si>
    <t>POGO DIAZ WILSON OSWALDO</t>
  </si>
  <si>
    <t>SANCHEZ CHIPANTASI PABLO SANTIAGO</t>
  </si>
  <si>
    <t>EV 1T</t>
  </si>
  <si>
    <t>REMACHE CAIZA GUIDO GIOVANNY</t>
  </si>
  <si>
    <t>QUALITY PAINT</t>
  </si>
  <si>
    <t>PINTURA 3T</t>
  </si>
  <si>
    <t>ERAS BOADA FREDDY MAURICIO</t>
  </si>
  <si>
    <t>SUELDA/PINTURA</t>
  </si>
  <si>
    <t>BATALLAS QUISHPE MARIA FERNANDA</t>
  </si>
  <si>
    <t>PAREDES ECHEVERRIA FRANCISCO XAVIER</t>
  </si>
  <si>
    <t>ASENCIO MOROCHO BYRON EDUARDO</t>
  </si>
  <si>
    <t>MOROCHO CHUMANA HERNAN PAUL</t>
  </si>
  <si>
    <t>ALVAREZ COLUMBA PAOLO ROBERTO</t>
  </si>
  <si>
    <t>QUALITY PAINT POLIMEROS</t>
  </si>
  <si>
    <t>INSPECCION FINAL 1</t>
  </si>
  <si>
    <t>GARZON GONZALEZ JAIME GUSTAVO</t>
  </si>
  <si>
    <t>PINTURA PLASTICOS</t>
  </si>
  <si>
    <t>VILLEGAS RIVERA CARLOS OSWALDO</t>
  </si>
  <si>
    <t>SEPARADITOS 1T</t>
  </si>
  <si>
    <t>ENSAMBLE PAS</t>
  </si>
  <si>
    <t>SUQUILLO ANDRANGO FRANCISCO JAVIER</t>
  </si>
  <si>
    <t>PENAHERRERA VACA JUAN FERNANDO</t>
  </si>
  <si>
    <t>VACA TERAN CHRYSTOPHER MANUEL</t>
  </si>
  <si>
    <t>MUZO YAJAMIN EDWIN JAVIER</t>
  </si>
  <si>
    <t>TREJO ATIAJA DARWIN JAVIER</t>
  </si>
  <si>
    <t>CALIDAD TOTAL 1T</t>
  </si>
  <si>
    <t>ENSAMBLE COM</t>
  </si>
  <si>
    <t>TIPAN IZA CARLOS FERNANDO</t>
  </si>
  <si>
    <t>PALOMINO AYALA DAVID SANTIAGO</t>
  </si>
  <si>
    <t>ZUNA LEMA DIEGO MAURICIO</t>
  </si>
  <si>
    <t>ANDRADE BECERRA LUIS OMAR</t>
  </si>
  <si>
    <t>ORTEGA SANTAMARIA BYRON GABRIEL</t>
  </si>
  <si>
    <t>AUDITORES DE EXCELENCIA</t>
  </si>
  <si>
    <t>LARCO VENEGAS JOSE MAURICIO</t>
  </si>
  <si>
    <t>SHUGULI LOPEZ LUIS ALBERTO</t>
  </si>
  <si>
    <t>ORTEGA HUERA FAUSTO ELIFONCIO</t>
  </si>
  <si>
    <t>PEDRAZA MOROMENACHO VICTOR HUGO</t>
  </si>
  <si>
    <t>ARCE ACOSTA IVAN PAUL</t>
  </si>
  <si>
    <t>PICHUCHO PANCHI JAIME GEOVANNY</t>
  </si>
  <si>
    <t>PAREDES PILATUNA WILMER PAUL</t>
  </si>
  <si>
    <t>LAGLA TAIPE PABLO SANTIAGO</t>
  </si>
  <si>
    <t>OJOS DE AGUILA</t>
  </si>
  <si>
    <t>INSPECCION FINAL 2</t>
  </si>
  <si>
    <t>SARZOSA LADINO MARIO RAUL</t>
  </si>
  <si>
    <t>SALAZAR BOLANOS WILMER MARCELO</t>
  </si>
  <si>
    <t>ANDRANGO FARINANGO ROBERTO CARLOS</t>
  </si>
  <si>
    <t>VALLE ALMEIDA NIXON GERMANDY</t>
  </si>
  <si>
    <t>ONA DOMINGUEZ PEDRO RICARDO</t>
  </si>
  <si>
    <t>CANDO SARANGO RODRIGO HERNAN</t>
  </si>
  <si>
    <t>LOZANO CALLE JUAN JAVIER</t>
  </si>
  <si>
    <t>EV 2T</t>
  </si>
  <si>
    <t>SALCEDO VARGAS SANTIAGO MAURICIO</t>
  </si>
  <si>
    <t>SINERGIA 2T</t>
  </si>
  <si>
    <t>BAEZ BAEZ LEDY JAZMIN</t>
  </si>
  <si>
    <t>TASHIGUANO IBANEZ OSCAR IVAN</t>
  </si>
  <si>
    <t>GUACHAMIN SANCHEZ LUIS FERNANDO</t>
  </si>
  <si>
    <t>FLORES TIBAN FREDDY GUSTAVO</t>
  </si>
  <si>
    <t>ARMIJOS MERA DIEGO ANDRES</t>
  </si>
  <si>
    <t>SANGUCHO TACO MARCO ANTONIO</t>
  </si>
  <si>
    <t>PILICITA VELOZ CARLOS ALFONSO</t>
  </si>
  <si>
    <t>SEPARADITOS 2T</t>
  </si>
  <si>
    <t>CHALA PAVON JABICO MANUEL</t>
  </si>
  <si>
    <t>CAIZA COLLAGUAZO EDISON ROLANDO</t>
  </si>
  <si>
    <t>SAMUEZA GUAMAN MILTON GIOVANNY</t>
  </si>
  <si>
    <t>RODRIGUEZ CALLE FREDI ALBERTO</t>
  </si>
  <si>
    <t>BUESTAN ARIZAGA LUIS ALEXANDER</t>
  </si>
  <si>
    <t>SOLO JEFES</t>
  </si>
  <si>
    <t>RODRIGUEZ ORTIZ GALO AURELIO</t>
  </si>
  <si>
    <t>COLLAGUAZO CARRERA LUIS DANIEL</t>
  </si>
  <si>
    <t>ANAGUANO TUPIZA LUIS ALFREDO</t>
  </si>
  <si>
    <t>TOAPANTA SUNTAXI JUAN CARLOS</t>
  </si>
  <si>
    <t>PILCO GUALOTUNA VICTOR HUGO</t>
  </si>
  <si>
    <t>CARRERA SIMBANA MILTON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</si>
</sst>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dd/mm/yyyy;@"/>
    <numFmt numFmtId="166" formatCode="_-* #,##0.00_-;\-* #,##0.00_-;_-* &quot;-&quot;??_-;_-@_-"/>
    <numFmt numFmtId="167" formatCode="&quot;$&quot;#,##0.00"/>
    <numFmt numFmtId="168" formatCode="0000000000"/>
    <numFmt numFmtId="169" formatCode="_-&quot;$&quot;* #,##0.00_-;\-&quot;$&quot;* #,##0.00_-;_-&quot;$&quot;* &quot;-&quot;??_-;_-@_-"/>
    <numFmt numFmtId="170" formatCode="_ &quot;$&quot;\ * #,##0.00_ ;_ &quot;$&quot;\ * \-#,##0.00_ ;_ &quot;$&quot;\ * &quot;-&quot;??_ ;_ @_ "/>
    <numFmt numFmtId="171" formatCode="_-[$€-2]* #,##0.00_-;\-[$€-2]* #,##0.00_-;_-[$€-2]* &quot;-&quot;??_-"/>
    <numFmt numFmtId="172" formatCode="_ * #,##0_)_P_t_s_ ;_ * \(#,##0\)_P_t_s_ ;_ * &quot;-&quot;_)_P_t_s_ ;_ @_ "/>
    <numFmt numFmtId="173" formatCode="_ * #,##0_)&quot;Pts&quot;_ ;_ * \(#,##0\)&quot;Pts&quot;_ ;_ * &quot;-&quot;_)&quot;Pts&quot;_ ;_ @_ "/>
    <numFmt numFmtId="174" formatCode="_ * #,##0.00_)&quot;Pts&quot;_ ;_ * \(#,##0.00\)&quot;Pts&quot;_ ;_ * &quot;-&quot;??_)&quot;Pts&quot;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7">
    <xf numFmtId="0" fontId="0" fillId="0" borderId="0"/>
    <xf numFmtId="0" fontId="4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7" applyNumberFormat="0" applyAlignment="0" applyProtection="0">
      <alignment horizontal="left" vertical="center"/>
    </xf>
    <xf numFmtId="0" fontId="7" fillId="0" borderId="8">
      <alignment horizontal="left" vertical="center"/>
    </xf>
    <xf numFmtId="10" fontId="6" fillId="3" borderId="9" applyNumberFormat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8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>
      <alignment vertical="top"/>
    </xf>
  </cellStyleXfs>
  <cellXfs count="1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1" fillId="4" borderId="10" xfId="0" applyFont="1" applyFill="1" applyBorder="1"/>
    <xf numFmtId="0" fontId="11" fillId="4" borderId="11" xfId="0" applyFont="1" applyFill="1" applyBorder="1"/>
    <xf numFmtId="0" fontId="3" fillId="0" borderId="0" xfId="0" applyFont="1"/>
    <xf numFmtId="0" fontId="3" fillId="0" borderId="12" xfId="0" applyFont="1" applyBorder="1"/>
  </cellXfs>
  <cellStyles count="497">
    <cellStyle name="ANCLAS,REZONES Y SUS PARTES,DE FUNDICION,DE HIERRO O DE ACERO" xfId="1"/>
    <cellStyle name="Comma 2" xfId="2"/>
    <cellStyle name="Comma 2 2" xfId="3"/>
    <cellStyle name="Comma 2 3" xfId="4"/>
    <cellStyle name="Comma 2 4" xfId="5"/>
    <cellStyle name="Comma 2 5" xfId="6"/>
    <cellStyle name="Comma 3" xfId="7"/>
    <cellStyle name="Comma 4" xfId="8"/>
    <cellStyle name="Comma 5" xfId="9"/>
    <cellStyle name="Comma 5 2" xfId="10"/>
    <cellStyle name="Comma 5 3" xfId="11"/>
    <cellStyle name="Comma 5 4" xfId="12"/>
    <cellStyle name="Comma 6" xfId="13"/>
    <cellStyle name="Comma 7" xfId="14"/>
    <cellStyle name="Currency 10" xfId="15"/>
    <cellStyle name="Currency 11" xfId="16"/>
    <cellStyle name="Currency 12" xfId="17"/>
    <cellStyle name="Currency 13" xfId="18"/>
    <cellStyle name="Currency 14" xfId="19"/>
    <cellStyle name="Currency 15" xfId="20"/>
    <cellStyle name="Currency 16" xfId="21"/>
    <cellStyle name="Currency 17" xfId="22"/>
    <cellStyle name="Currency 18" xfId="23"/>
    <cellStyle name="Currency 19" xfId="24"/>
    <cellStyle name="Currency 2" xfId="25"/>
    <cellStyle name="Currency 2 10" xfId="26"/>
    <cellStyle name="Currency 2 11" xfId="27"/>
    <cellStyle name="Currency 2 2" xfId="28"/>
    <cellStyle name="Currency 2 2 10" xfId="29"/>
    <cellStyle name="Currency 2 2 2" xfId="30"/>
    <cellStyle name="Currency 2 2 3" xfId="31"/>
    <cellStyle name="Currency 2 2 4" xfId="32"/>
    <cellStyle name="Currency 2 2 5" xfId="33"/>
    <cellStyle name="Currency 2 2 6" xfId="34"/>
    <cellStyle name="Currency 2 2 7" xfId="35"/>
    <cellStyle name="Currency 2 2 8" xfId="36"/>
    <cellStyle name="Currency 2 2 9" xfId="37"/>
    <cellStyle name="Currency 2 3" xfId="38"/>
    <cellStyle name="Currency 2 4" xfId="39"/>
    <cellStyle name="Currency 2 5" xfId="40"/>
    <cellStyle name="Currency 2 6" xfId="41"/>
    <cellStyle name="Currency 2 7" xfId="42"/>
    <cellStyle name="Currency 2 8" xfId="43"/>
    <cellStyle name="Currency 2 9" xfId="44"/>
    <cellStyle name="Currency 20" xfId="45"/>
    <cellStyle name="Currency 21" xfId="46"/>
    <cellStyle name="Currency 3" xfId="47"/>
    <cellStyle name="Currency 4" xfId="48"/>
    <cellStyle name="Currency 5" xfId="49"/>
    <cellStyle name="Currency 6" xfId="50"/>
    <cellStyle name="Currency 7" xfId="51"/>
    <cellStyle name="Currency 8" xfId="52"/>
    <cellStyle name="Currency 9" xfId="53"/>
    <cellStyle name="Euro" xfId="54"/>
    <cellStyle name="Grey" xfId="55"/>
    <cellStyle name="Header1" xfId="56"/>
    <cellStyle name="Header2" xfId="57"/>
    <cellStyle name="Input [yellow]" xfId="58"/>
    <cellStyle name="Millares 2" xfId="59"/>
    <cellStyle name="Milliers [0]_CREATIVE" xfId="60"/>
    <cellStyle name="Milliers_CREATIVE" xfId="61"/>
    <cellStyle name="Monétaire [0]_CREATIVE" xfId="62"/>
    <cellStyle name="Monétaire_CREATIVE" xfId="63"/>
    <cellStyle name="Normal" xfId="0" builtinId="0"/>
    <cellStyle name="Normal - Style1" xfId="64"/>
    <cellStyle name="Normal 10" xfId="65"/>
    <cellStyle name="Normal 11" xfId="66"/>
    <cellStyle name="Normal 12" xfId="67"/>
    <cellStyle name="Normal 13" xfId="68"/>
    <cellStyle name="Normal 14" xfId="69"/>
    <cellStyle name="Normal 15" xfId="70"/>
    <cellStyle name="Normal 15 10" xfId="71"/>
    <cellStyle name="Normal 15 11" xfId="72"/>
    <cellStyle name="Normal 15 2" xfId="73"/>
    <cellStyle name="Normal 15 2 10" xfId="74"/>
    <cellStyle name="Normal 15 2 2" xfId="75"/>
    <cellStyle name="Normal 15 2 3" xfId="76"/>
    <cellStyle name="Normal 15 2 4" xfId="77"/>
    <cellStyle name="Normal 15 2 5" xfId="78"/>
    <cellStyle name="Normal 15 2 6" xfId="79"/>
    <cellStyle name="Normal 15 2 7" xfId="80"/>
    <cellStyle name="Normal 15 2 8" xfId="81"/>
    <cellStyle name="Normal 15 2 9" xfId="82"/>
    <cellStyle name="Normal 15 3" xfId="83"/>
    <cellStyle name="Normal 15 4" xfId="84"/>
    <cellStyle name="Normal 15 5" xfId="85"/>
    <cellStyle name="Normal 15 6" xfId="86"/>
    <cellStyle name="Normal 15 7" xfId="87"/>
    <cellStyle name="Normal 15 8" xfId="88"/>
    <cellStyle name="Normal 15 9" xfId="89"/>
    <cellStyle name="Normal 16" xfId="90"/>
    <cellStyle name="Normal 16 10" xfId="91"/>
    <cellStyle name="Normal 16 11" xfId="92"/>
    <cellStyle name="Normal 16 2" xfId="93"/>
    <cellStyle name="Normal 16 2 2" xfId="94"/>
    <cellStyle name="Normal 16 3" xfId="95"/>
    <cellStyle name="Normal 16 4" xfId="96"/>
    <cellStyle name="Normal 16 5" xfId="97"/>
    <cellStyle name="Normal 16 6" xfId="98"/>
    <cellStyle name="Normal 16 7" xfId="99"/>
    <cellStyle name="Normal 16 8" xfId="100"/>
    <cellStyle name="Normal 16 9" xfId="101"/>
    <cellStyle name="Normal 17" xfId="102"/>
    <cellStyle name="Normal 18" xfId="103"/>
    <cellStyle name="Normal 19" xfId="104"/>
    <cellStyle name="Normal 2" xfId="105"/>
    <cellStyle name="Normal 2 10" xfId="106"/>
    <cellStyle name="Normal 2 11" xfId="107"/>
    <cellStyle name="Normal 2 12" xfId="108"/>
    <cellStyle name="Normal 2 13" xfId="109"/>
    <cellStyle name="Normal 2 14" xfId="110"/>
    <cellStyle name="Normal 2 15" xfId="111"/>
    <cellStyle name="Normal 2 16" xfId="112"/>
    <cellStyle name="Normal 2 17" xfId="113"/>
    <cellStyle name="Normal 2 18" xfId="114"/>
    <cellStyle name="Normal 2 19" xfId="115"/>
    <cellStyle name="Normal 2 2" xfId="116"/>
    <cellStyle name="Normal 2 2 10" xfId="117"/>
    <cellStyle name="Normal 2 2 11" xfId="118"/>
    <cellStyle name="Normal 2 2 12" xfId="119"/>
    <cellStyle name="Normal 2 2 2" xfId="120"/>
    <cellStyle name="Normal 2 2 2 2" xfId="121"/>
    <cellStyle name="Normal 2 2 2 3" xfId="122"/>
    <cellStyle name="Normal 2 2 2 4" xfId="123"/>
    <cellStyle name="Normal 2 2 2 5" xfId="124"/>
    <cellStyle name="Normal 2 2 3" xfId="125"/>
    <cellStyle name="Normal 2 2 4" xfId="126"/>
    <cellStyle name="Normal 2 2 5" xfId="127"/>
    <cellStyle name="Normal 2 2 6" xfId="128"/>
    <cellStyle name="Normal 2 2 7" xfId="129"/>
    <cellStyle name="Normal 2 2 8" xfId="130"/>
    <cellStyle name="Normal 2 2 9" xfId="131"/>
    <cellStyle name="Normal 2 20" xfId="132"/>
    <cellStyle name="Normal 2 21" xfId="133"/>
    <cellStyle name="Normal 2 22" xfId="134"/>
    <cellStyle name="Normal 2 23" xfId="135"/>
    <cellStyle name="Normal 2 24" xfId="136"/>
    <cellStyle name="Normal 2 25" xfId="137"/>
    <cellStyle name="Normal 2 26" xfId="138"/>
    <cellStyle name="Normal 2 27" xfId="139"/>
    <cellStyle name="Normal 2 28" xfId="140"/>
    <cellStyle name="Normal 2 29" xfId="141"/>
    <cellStyle name="Normal 2 3" xfId="142"/>
    <cellStyle name="Normal 2 3 10" xfId="143"/>
    <cellStyle name="Normal 2 3 11" xfId="144"/>
    <cellStyle name="Normal 2 3 12" xfId="145"/>
    <cellStyle name="Normal 2 3 13" xfId="146"/>
    <cellStyle name="Normal 2 3 14" xfId="147"/>
    <cellStyle name="Normal 2 3 2" xfId="148"/>
    <cellStyle name="Normal 2 3 2 10" xfId="149"/>
    <cellStyle name="Normal 2 3 2 11" xfId="150"/>
    <cellStyle name="Normal 2 3 2 12" xfId="151"/>
    <cellStyle name="Normal 2 3 2 13" xfId="152"/>
    <cellStyle name="Normal 2 3 2 2" xfId="153"/>
    <cellStyle name="Normal 2 3 2 2 10" xfId="154"/>
    <cellStyle name="Normal 2 3 2 2 11" xfId="155"/>
    <cellStyle name="Normal 2 3 2 2 12" xfId="156"/>
    <cellStyle name="Normal 2 3 2 2 13" xfId="157"/>
    <cellStyle name="Normal 2 3 2 2 2" xfId="158"/>
    <cellStyle name="Normal 2 3 2 2 2 2" xfId="159"/>
    <cellStyle name="Normal 2 3 2 2 2 3" xfId="160"/>
    <cellStyle name="Normal 2 3 2 2 2 4" xfId="161"/>
    <cellStyle name="Normal 2 3 2 2 2 5" xfId="162"/>
    <cellStyle name="Normal 2 3 2 2 3" xfId="163"/>
    <cellStyle name="Normal 2 3 2 2 4" xfId="164"/>
    <cellStyle name="Normal 2 3 2 2 5" xfId="165"/>
    <cellStyle name="Normal 2 3 2 2 6" xfId="166"/>
    <cellStyle name="Normal 2 3 2 2 7" xfId="167"/>
    <cellStyle name="Normal 2 3 2 2 8" xfId="168"/>
    <cellStyle name="Normal 2 3 2 2 9" xfId="169"/>
    <cellStyle name="Normal 2 3 2 3" xfId="170"/>
    <cellStyle name="Normal 2 3 2 4" xfId="171"/>
    <cellStyle name="Normal 2 3 2 5" xfId="172"/>
    <cellStyle name="Normal 2 3 2 6" xfId="173"/>
    <cellStyle name="Normal 2 3 2 7" xfId="174"/>
    <cellStyle name="Normal 2 3 2 8" xfId="175"/>
    <cellStyle name="Normal 2 3 2 9" xfId="176"/>
    <cellStyle name="Normal 2 3 3" xfId="177"/>
    <cellStyle name="Normal 2 3 4" xfId="178"/>
    <cellStyle name="Normal 2 3 5" xfId="179"/>
    <cellStyle name="Normal 2 3 6" xfId="180"/>
    <cellStyle name="Normal 2 3 7" xfId="181"/>
    <cellStyle name="Normal 2 3 8" xfId="182"/>
    <cellStyle name="Normal 2 3 9" xfId="183"/>
    <cellStyle name="Normal 2 30" xfId="184"/>
    <cellStyle name="Normal 2 31" xfId="185"/>
    <cellStyle name="Normal 2 32" xfId="186"/>
    <cellStyle name="Normal 2 4" xfId="187"/>
    <cellStyle name="Normal 2 5" xfId="188"/>
    <cellStyle name="Normal 2 6" xfId="189"/>
    <cellStyle name="Normal 2 7" xfId="190"/>
    <cellStyle name="Normal 2 8" xfId="191"/>
    <cellStyle name="Normal 2 9" xfId="192"/>
    <cellStyle name="Normal 20" xfId="193"/>
    <cellStyle name="Normal 21" xfId="194"/>
    <cellStyle name="Normal 22" xfId="195"/>
    <cellStyle name="Normal 23" xfId="196"/>
    <cellStyle name="Normal 24" xfId="197"/>
    <cellStyle name="Normal 25" xfId="198"/>
    <cellStyle name="Normal 26" xfId="199"/>
    <cellStyle name="Normal 27" xfId="200"/>
    <cellStyle name="Normal 27 2" xfId="201"/>
    <cellStyle name="Normal 27 2 2" xfId="202"/>
    <cellStyle name="Normal 27 2 3" xfId="203"/>
    <cellStyle name="Normal 27 2 4" xfId="204"/>
    <cellStyle name="Normal 27 2 4 2" xfId="205"/>
    <cellStyle name="Normal 27 2 4 3" xfId="206"/>
    <cellStyle name="Normal 27 2 4 3 2" xfId="207"/>
    <cellStyle name="Normal 28" xfId="208"/>
    <cellStyle name="Normal 28 2" xfId="209"/>
    <cellStyle name="Normal 28 3" xfId="210"/>
    <cellStyle name="Normal 28 4" xfId="211"/>
    <cellStyle name="Normal 28 4 2" xfId="212"/>
    <cellStyle name="Normal 28 4 3" xfId="213"/>
    <cellStyle name="Normal 29" xfId="214"/>
    <cellStyle name="Normal 29 2" xfId="215"/>
    <cellStyle name="Normal 3" xfId="216"/>
    <cellStyle name="Normal 3 10" xfId="217"/>
    <cellStyle name="Normal 3 10 10" xfId="218"/>
    <cellStyle name="Normal 3 10 11" xfId="219"/>
    <cellStyle name="Normal 3 10 12" xfId="220"/>
    <cellStyle name="Normal 3 10 2" xfId="221"/>
    <cellStyle name="Normal 3 10 2 10" xfId="222"/>
    <cellStyle name="Normal 3 10 2 2" xfId="223"/>
    <cellStyle name="Normal 3 10 2 3" xfId="224"/>
    <cellStyle name="Normal 3 10 2 4" xfId="225"/>
    <cellStyle name="Normal 3 10 2 5" xfId="226"/>
    <cellStyle name="Normal 3 10 2 6" xfId="227"/>
    <cellStyle name="Normal 3 10 2 7" xfId="228"/>
    <cellStyle name="Normal 3 10 2 8" xfId="229"/>
    <cellStyle name="Normal 3 10 2 9" xfId="230"/>
    <cellStyle name="Normal 3 10 3" xfId="231"/>
    <cellStyle name="Normal 3 10 3 10" xfId="232"/>
    <cellStyle name="Normal 3 10 3 11" xfId="233"/>
    <cellStyle name="Normal 3 10 3 2" xfId="234"/>
    <cellStyle name="Normal 3 10 3 2 10" xfId="235"/>
    <cellStyle name="Normal 3 10 3 2 2" xfId="236"/>
    <cellStyle name="Normal 3 10 3 2 3" xfId="237"/>
    <cellStyle name="Normal 3 10 3 2 4" xfId="238"/>
    <cellStyle name="Normal 3 10 3 2 5" xfId="239"/>
    <cellStyle name="Normal 3 10 3 2 6" xfId="240"/>
    <cellStyle name="Normal 3 10 3 2 7" xfId="241"/>
    <cellStyle name="Normal 3 10 3 2 8" xfId="242"/>
    <cellStyle name="Normal 3 10 3 2 9" xfId="243"/>
    <cellStyle name="Normal 3 10 3 3" xfId="244"/>
    <cellStyle name="Normal 3 10 3 4" xfId="245"/>
    <cellStyle name="Normal 3 10 3 5" xfId="246"/>
    <cellStyle name="Normal 3 10 3 6" xfId="247"/>
    <cellStyle name="Normal 3 10 3 7" xfId="248"/>
    <cellStyle name="Normal 3 10 3 8" xfId="249"/>
    <cellStyle name="Normal 3 10 3 9" xfId="250"/>
    <cellStyle name="Normal 3 10 4" xfId="251"/>
    <cellStyle name="Normal 3 10 5" xfId="252"/>
    <cellStyle name="Normal 3 10 6" xfId="253"/>
    <cellStyle name="Normal 3 10 7" xfId="254"/>
    <cellStyle name="Normal 3 10 8" xfId="255"/>
    <cellStyle name="Normal 3 10 9" xfId="256"/>
    <cellStyle name="Normal 3 11" xfId="257"/>
    <cellStyle name="Normal 3 11 10" xfId="258"/>
    <cellStyle name="Normal 3 11 2" xfId="259"/>
    <cellStyle name="Normal 3 11 3" xfId="260"/>
    <cellStyle name="Normal 3 11 4" xfId="261"/>
    <cellStyle name="Normal 3 11 5" xfId="262"/>
    <cellStyle name="Normal 3 11 6" xfId="263"/>
    <cellStyle name="Normal 3 11 7" xfId="264"/>
    <cellStyle name="Normal 3 11 8" xfId="265"/>
    <cellStyle name="Normal 3 11 9" xfId="266"/>
    <cellStyle name="Normal 3 12" xfId="267"/>
    <cellStyle name="Normal 3 12 10" xfId="268"/>
    <cellStyle name="Normal 3 12 2" xfId="269"/>
    <cellStyle name="Normal 3 12 3" xfId="270"/>
    <cellStyle name="Normal 3 12 4" xfId="271"/>
    <cellStyle name="Normal 3 12 5" xfId="272"/>
    <cellStyle name="Normal 3 12 6" xfId="273"/>
    <cellStyle name="Normal 3 12 7" xfId="274"/>
    <cellStyle name="Normal 3 12 8" xfId="275"/>
    <cellStyle name="Normal 3 12 9" xfId="276"/>
    <cellStyle name="Normal 3 13" xfId="277"/>
    <cellStyle name="Normal 3 13 10" xfId="278"/>
    <cellStyle name="Normal 3 13 2" xfId="279"/>
    <cellStyle name="Normal 3 13 3" xfId="280"/>
    <cellStyle name="Normal 3 13 4" xfId="281"/>
    <cellStyle name="Normal 3 13 5" xfId="282"/>
    <cellStyle name="Normal 3 13 6" xfId="283"/>
    <cellStyle name="Normal 3 13 7" xfId="284"/>
    <cellStyle name="Normal 3 13 8" xfId="285"/>
    <cellStyle name="Normal 3 13 9" xfId="286"/>
    <cellStyle name="Normal 3 14" xfId="287"/>
    <cellStyle name="Normal 3 14 10" xfId="288"/>
    <cellStyle name="Normal 3 14 2" xfId="289"/>
    <cellStyle name="Normal 3 14 3" xfId="290"/>
    <cellStyle name="Normal 3 14 4" xfId="291"/>
    <cellStyle name="Normal 3 14 5" xfId="292"/>
    <cellStyle name="Normal 3 14 6" xfId="293"/>
    <cellStyle name="Normal 3 14 7" xfId="294"/>
    <cellStyle name="Normal 3 14 8" xfId="295"/>
    <cellStyle name="Normal 3 14 9" xfId="296"/>
    <cellStyle name="Normal 3 15" xfId="297"/>
    <cellStyle name="Normal 3 15 10" xfId="298"/>
    <cellStyle name="Normal 3 15 2" xfId="299"/>
    <cellStyle name="Normal 3 15 3" xfId="300"/>
    <cellStyle name="Normal 3 15 4" xfId="301"/>
    <cellStyle name="Normal 3 15 5" xfId="302"/>
    <cellStyle name="Normal 3 15 6" xfId="303"/>
    <cellStyle name="Normal 3 15 7" xfId="304"/>
    <cellStyle name="Normal 3 15 8" xfId="305"/>
    <cellStyle name="Normal 3 15 9" xfId="306"/>
    <cellStyle name="Normal 3 16" xfId="307"/>
    <cellStyle name="Normal 3 16 10" xfId="308"/>
    <cellStyle name="Normal 3 16 2" xfId="309"/>
    <cellStyle name="Normal 3 16 3" xfId="310"/>
    <cellStyle name="Normal 3 16 4" xfId="311"/>
    <cellStyle name="Normal 3 16 5" xfId="312"/>
    <cellStyle name="Normal 3 16 6" xfId="313"/>
    <cellStyle name="Normal 3 16 7" xfId="314"/>
    <cellStyle name="Normal 3 16 8" xfId="315"/>
    <cellStyle name="Normal 3 16 9" xfId="316"/>
    <cellStyle name="Normal 3 17" xfId="317"/>
    <cellStyle name="Normal 3 17 10" xfId="318"/>
    <cellStyle name="Normal 3 17 2" xfId="319"/>
    <cellStyle name="Normal 3 17 3" xfId="320"/>
    <cellStyle name="Normal 3 17 4" xfId="321"/>
    <cellStyle name="Normal 3 17 5" xfId="322"/>
    <cellStyle name="Normal 3 17 6" xfId="323"/>
    <cellStyle name="Normal 3 17 7" xfId="324"/>
    <cellStyle name="Normal 3 17 8" xfId="325"/>
    <cellStyle name="Normal 3 17 9" xfId="326"/>
    <cellStyle name="Normal 3 18" xfId="327"/>
    <cellStyle name="Normal 3 19" xfId="328"/>
    <cellStyle name="Normal 3 2" xfId="329"/>
    <cellStyle name="Normal 3 2 10" xfId="330"/>
    <cellStyle name="Normal 3 2 11" xfId="331"/>
    <cellStyle name="Normal 3 2 12" xfId="332"/>
    <cellStyle name="Normal 3 2 13" xfId="333"/>
    <cellStyle name="Normal 3 2 2" xfId="334"/>
    <cellStyle name="Normal 3 2 2 2" xfId="335"/>
    <cellStyle name="Normal 3 2 3" xfId="336"/>
    <cellStyle name="Normal 3 2 4" xfId="337"/>
    <cellStyle name="Normal 3 2 5" xfId="338"/>
    <cellStyle name="Normal 3 2 6" xfId="339"/>
    <cellStyle name="Normal 3 2 7" xfId="340"/>
    <cellStyle name="Normal 3 2 8" xfId="341"/>
    <cellStyle name="Normal 3 2 9" xfId="342"/>
    <cellStyle name="Normal 3 20" xfId="343"/>
    <cellStyle name="Normal 3 21" xfId="344"/>
    <cellStyle name="Normal 3 22" xfId="345"/>
    <cellStyle name="Normal 3 23" xfId="346"/>
    <cellStyle name="Normal 3 24" xfId="347"/>
    <cellStyle name="Normal 3 25" xfId="348"/>
    <cellStyle name="Normal 3 26" xfId="349"/>
    <cellStyle name="Normal 3 27" xfId="350"/>
    <cellStyle name="Normal 3 28" xfId="351"/>
    <cellStyle name="Normal 3 29" xfId="352"/>
    <cellStyle name="Normal 3 3" xfId="353"/>
    <cellStyle name="Normal 3 3 10" xfId="354"/>
    <cellStyle name="Normal 3 3 2" xfId="355"/>
    <cellStyle name="Normal 3 3 3" xfId="356"/>
    <cellStyle name="Normal 3 3 4" xfId="357"/>
    <cellStyle name="Normal 3 3 5" xfId="358"/>
    <cellStyle name="Normal 3 3 6" xfId="359"/>
    <cellStyle name="Normal 3 3 7" xfId="360"/>
    <cellStyle name="Normal 3 3 8" xfId="361"/>
    <cellStyle name="Normal 3 3 9" xfId="362"/>
    <cellStyle name="Normal 3 4" xfId="363"/>
    <cellStyle name="Normal 3 4 10" xfId="364"/>
    <cellStyle name="Normal 3 4 2" xfId="365"/>
    <cellStyle name="Normal 3 4 3" xfId="366"/>
    <cellStyle name="Normal 3 4 4" xfId="367"/>
    <cellStyle name="Normal 3 4 5" xfId="368"/>
    <cellStyle name="Normal 3 4 6" xfId="369"/>
    <cellStyle name="Normal 3 4 7" xfId="370"/>
    <cellStyle name="Normal 3 4 8" xfId="371"/>
    <cellStyle name="Normal 3 4 9" xfId="372"/>
    <cellStyle name="Normal 3 5" xfId="373"/>
    <cellStyle name="Normal 3 5 10" xfId="374"/>
    <cellStyle name="Normal 3 5 2" xfId="375"/>
    <cellStyle name="Normal 3 5 3" xfId="376"/>
    <cellStyle name="Normal 3 5 4" xfId="377"/>
    <cellStyle name="Normal 3 5 5" xfId="378"/>
    <cellStyle name="Normal 3 5 6" xfId="379"/>
    <cellStyle name="Normal 3 5 7" xfId="380"/>
    <cellStyle name="Normal 3 5 8" xfId="381"/>
    <cellStyle name="Normal 3 5 9" xfId="382"/>
    <cellStyle name="Normal 3 6" xfId="383"/>
    <cellStyle name="Normal 3 6 10" xfId="384"/>
    <cellStyle name="Normal 3 6 2" xfId="385"/>
    <cellStyle name="Normal 3 6 3" xfId="386"/>
    <cellStyle name="Normal 3 6 4" xfId="387"/>
    <cellStyle name="Normal 3 6 5" xfId="388"/>
    <cellStyle name="Normal 3 6 6" xfId="389"/>
    <cellStyle name="Normal 3 6 7" xfId="390"/>
    <cellStyle name="Normal 3 6 8" xfId="391"/>
    <cellStyle name="Normal 3 6 9" xfId="392"/>
    <cellStyle name="Normal 3 7" xfId="393"/>
    <cellStyle name="Normal 3 7 10" xfId="394"/>
    <cellStyle name="Normal 3 7 2" xfId="395"/>
    <cellStyle name="Normal 3 7 3" xfId="396"/>
    <cellStyle name="Normal 3 7 4" xfId="397"/>
    <cellStyle name="Normal 3 7 5" xfId="398"/>
    <cellStyle name="Normal 3 7 6" xfId="399"/>
    <cellStyle name="Normal 3 7 7" xfId="400"/>
    <cellStyle name="Normal 3 7 8" xfId="401"/>
    <cellStyle name="Normal 3 7 9" xfId="402"/>
    <cellStyle name="Normal 3 8" xfId="403"/>
    <cellStyle name="Normal 3 8 10" xfId="404"/>
    <cellStyle name="Normal 3 8 2" xfId="405"/>
    <cellStyle name="Normal 3 8 3" xfId="406"/>
    <cellStyle name="Normal 3 8 4" xfId="407"/>
    <cellStyle name="Normal 3 8 5" xfId="408"/>
    <cellStyle name="Normal 3 8 6" xfId="409"/>
    <cellStyle name="Normal 3 8 7" xfId="410"/>
    <cellStyle name="Normal 3 8 8" xfId="411"/>
    <cellStyle name="Normal 3 8 9" xfId="412"/>
    <cellStyle name="Normal 3 9" xfId="413"/>
    <cellStyle name="Normal 3 9 10" xfId="414"/>
    <cellStyle name="Normal 3 9 2" xfId="415"/>
    <cellStyle name="Normal 3 9 3" xfId="416"/>
    <cellStyle name="Normal 3 9 4" xfId="417"/>
    <cellStyle name="Normal 3 9 5" xfId="418"/>
    <cellStyle name="Normal 3 9 6" xfId="419"/>
    <cellStyle name="Normal 3 9 7" xfId="420"/>
    <cellStyle name="Normal 3 9 8" xfId="421"/>
    <cellStyle name="Normal 3 9 9" xfId="422"/>
    <cellStyle name="Normal 4" xfId="423"/>
    <cellStyle name="Normal 4 2" xfId="424"/>
    <cellStyle name="Normal 4 2 2" xfId="425"/>
    <cellStyle name="Normal 4 3" xfId="426"/>
    <cellStyle name="Normal 5" xfId="427"/>
    <cellStyle name="Normal 5 10" xfId="428"/>
    <cellStyle name="Normal 5 2" xfId="429"/>
    <cellStyle name="Normal 5 3" xfId="430"/>
    <cellStyle name="Normal 5 4" xfId="431"/>
    <cellStyle name="Normal 5 5" xfId="432"/>
    <cellStyle name="Normal 5 6" xfId="433"/>
    <cellStyle name="Normal 5 7" xfId="434"/>
    <cellStyle name="Normal 5 8" xfId="435"/>
    <cellStyle name="Normal 5 9" xfId="436"/>
    <cellStyle name="Normal 6" xfId="437"/>
    <cellStyle name="Normal 6 2" xfId="438"/>
    <cellStyle name="Normal 6 3" xfId="439"/>
    <cellStyle name="Normal 6 4" xfId="440"/>
    <cellStyle name="Normal 7" xfId="441"/>
    <cellStyle name="Normal 8" xfId="442"/>
    <cellStyle name="Normal 8 2" xfId="443"/>
    <cellStyle name="Normal 8 3" xfId="444"/>
    <cellStyle name="Normal 8 3 2" xfId="445"/>
    <cellStyle name="Normal 8 3 3" xfId="446"/>
    <cellStyle name="Normal 8 3 3 2" xfId="447"/>
    <cellStyle name="Normal 8 3 3 2 10" xfId="448"/>
    <cellStyle name="Normal 8 3 3 2 10 2" xfId="449"/>
    <cellStyle name="Normal 8 3 3 2 10 2 2" xfId="450"/>
    <cellStyle name="Normal 8 3 3 2 10 2 3" xfId="451"/>
    <cellStyle name="Normal 8 3 3 2 10 2 3 2" xfId="452"/>
    <cellStyle name="Normal 8 3 3 2 10 2 3 3" xfId="453"/>
    <cellStyle name="Normal 8 3 3 2 11" xfId="454"/>
    <cellStyle name="Normal 8 3 3 2 11 2" xfId="455"/>
    <cellStyle name="Normal 8 3 3 2 12" xfId="456"/>
    <cellStyle name="Normal 8 3 3 2 13" xfId="457"/>
    <cellStyle name="Normal 8 3 3 2 14" xfId="458"/>
    <cellStyle name="Normal 8 3 3 2 14 2" xfId="459"/>
    <cellStyle name="Normal 8 3 3 2 14 3" xfId="460"/>
    <cellStyle name="Normal 8 3 3 2 14 3 2" xfId="461"/>
    <cellStyle name="Normal 8 3 3 2 14 3 2 2" xfId="462"/>
    <cellStyle name="Normal 8 3 3 2 14 3 3" xfId="463"/>
    <cellStyle name="Normal 8 3 3 2 14 3 3 2" xfId="464"/>
    <cellStyle name="Normal 8 3 3 2 14 3 3 3" xfId="465"/>
    <cellStyle name="Normal 8 3 3 2 15" xfId="466"/>
    <cellStyle name="Normal 8 3 3 2 15 2" xfId="467"/>
    <cellStyle name="Normal 8 3 3 2 16" xfId="468"/>
    <cellStyle name="Normal 8 3 3 2 16 2" xfId="469"/>
    <cellStyle name="Normal 8 3 3 2 16 2 2" xfId="470"/>
    <cellStyle name="Normal 8 3 3 2 16 2 2 2" xfId="471"/>
    <cellStyle name="Normal 8 3 3 2 16 2 3" xfId="472"/>
    <cellStyle name="Normal 8 3 3 2 16 2 3 2" xfId="473"/>
    <cellStyle name="Normal 8 3 3 2 16 2 3 3" xfId="474"/>
    <cellStyle name="Normal 8 3 3 2 2" xfId="475"/>
    <cellStyle name="Normal 8 3 3 2 3" xfId="476"/>
    <cellStyle name="Normal 8 3 3 2 4" xfId="477"/>
    <cellStyle name="Normal 8 3 3 2 5" xfId="478"/>
    <cellStyle name="Normal 8 3 3 2 6" xfId="479"/>
    <cellStyle name="Normal 8 3 3 2 7" xfId="480"/>
    <cellStyle name="Normal 8 3 3 2 8" xfId="481"/>
    <cellStyle name="Normal 8 3 3 2 9" xfId="482"/>
    <cellStyle name="Normal 8 4" xfId="483"/>
    <cellStyle name="Normal 8 5" xfId="484"/>
    <cellStyle name="Normal 9" xfId="485"/>
    <cellStyle name="Normal 9 2" xfId="486"/>
    <cellStyle name="Percent [2]" xfId="487"/>
    <cellStyle name="Percent 2" xfId="488"/>
    <cellStyle name="Percent 2 2" xfId="489"/>
    <cellStyle name="Percent 2 2 2" xfId="490"/>
    <cellStyle name="Percent 2 2 3" xfId="491"/>
    <cellStyle name="Percent 3" xfId="492"/>
    <cellStyle name="Percent 4" xfId="493"/>
    <cellStyle name="Percent 5" xfId="494"/>
    <cellStyle name="Percent 6" xfId="495"/>
    <cellStyle name="Style 1" xfId="496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-NOVEDADES%201Q%20JU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ZGKFR/AppData/Local/Temp/notesBB5059/C-Formato%20%20INGRESOS%2001%20OCT%20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001/2009/C-NOVEDADES%20QUINCENALES/C-4ABRIL%2009/C-1ERA%20QUINCENA/C-NOVEDADES%20ENVIADAS%20HROC%201Q%20ABRIL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DERES%20DE%20GRUPO%20AGRUPAD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guel\MIGUEL\N%20-Resultados%20LET'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7%20sept%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738617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ADM/C-Novedades%20HROC%202009/C-03Marzo%2009/2Q/C-7MO%20ALCANCE%20NOVEDADES%20ENVIADAS%20HROC%202Q%20MARZO%200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N_Novedades_Ingresos%2004-11-20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5%20Q1%20AGOSTO%2008/C_L&#237;deres%20Funcionales/N_Novedades_Ingresos%20GMIC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012\HUM009%20Entrenamiento%20y%20Desarrollo%20de%20Personal\N-Capacitaci&#243;n%20Interna\C_Control%20Asistencia\N_CONTROL%20ASISTENCIA%20DESDE%20AGOSTO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QZ0KVW/LOCALS~1/Temp/notes6030C8/~336075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z57ly/LOCALS~1/Temp/C.Program%20Files.Lotus.Notes.Data/N-EVALUACION%20LETS%20FINAL%20nov%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HRIT/NOVEDADES%20QUINCENALES/FORMATOS/N_Novedades_Ingresos%20gmic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31%20agosto,1%20sep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3%20Q1%20JULIO%2008/C_L&#237;deres%20Funcionales/N_Novedades_Ingresos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516325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83001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zmqmz/LOCALS~1/Temp/C.Program%20Files.Lotus.Notes.Data/miguel/MIGUEL/N%20-Resultados%20LET'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  <sheetName val="2Q JUN"/>
    </sheetNames>
    <sheetDataSet>
      <sheetData sheetId="0">
        <row r="68">
          <cell r="B68" t="str">
            <v>Absence and Vacation</v>
          </cell>
          <cell r="D68" t="str">
            <v>BPR - Bonafide Promotion</v>
          </cell>
        </row>
        <row r="69">
          <cell r="B69" t="str">
            <v>Completion of Probation (CPB)</v>
          </cell>
          <cell r="D69" t="str">
            <v>PPR - Proficiency Promotion</v>
          </cell>
        </row>
        <row r="70">
          <cell r="B70" t="str">
            <v>Completion of Probation Extension</v>
          </cell>
          <cell r="D70" t="str">
            <v>CUR - Currency Change</v>
          </cell>
        </row>
        <row r="71">
          <cell r="B71" t="str">
            <v>Data Change</v>
          </cell>
          <cell r="D71" t="str">
            <v>DTA - Data Change</v>
          </cell>
        </row>
        <row r="72">
          <cell r="B72" t="str">
            <v>Disciplinary Action</v>
          </cell>
          <cell r="D72" t="str">
            <v>HRS - Adjust Standard Hours</v>
          </cell>
        </row>
        <row r="73">
          <cell r="B73" t="str">
            <v>Demotion</v>
          </cell>
          <cell r="D73" t="str">
            <v>EC7 - Ausencia Injustificada</v>
          </cell>
        </row>
        <row r="74">
          <cell r="B74" t="str">
            <v>Hire</v>
          </cell>
          <cell r="D74" t="str">
            <v>ECD - Hurtos</v>
          </cell>
        </row>
        <row r="75">
          <cell r="B75" t="str">
            <v>Job Reclassification</v>
          </cell>
          <cell r="D75" t="str">
            <v>053 - Lack of Discipline</v>
          </cell>
        </row>
        <row r="76">
          <cell r="B76" t="str">
            <v>Pay Rate Change</v>
          </cell>
          <cell r="D76" t="str">
            <v>ECC - Employee Classification Change</v>
          </cell>
        </row>
        <row r="77">
          <cell r="B77" t="str">
            <v>Probation (SPB)</v>
          </cell>
          <cell r="D77" t="str">
            <v>LCT - Local Title Change</v>
          </cell>
        </row>
        <row r="78">
          <cell r="B78" t="str">
            <v>Promotion</v>
          </cell>
          <cell r="D78" t="str">
            <v>RCL - Reclassification</v>
          </cell>
        </row>
        <row r="79">
          <cell r="B79" t="str">
            <v>Rehire</v>
          </cell>
          <cell r="D79" t="str">
            <v>RIF - Reduction in Force</v>
          </cell>
        </row>
        <row r="80">
          <cell r="B80" t="str">
            <v>Renewal of Contract</v>
          </cell>
          <cell r="D80" t="str">
            <v>RST - Restore to Prev Position</v>
          </cell>
        </row>
        <row r="81">
          <cell r="B81" t="str">
            <v>Retirement</v>
          </cell>
          <cell r="D81" t="str">
            <v xml:space="preserve">SPC - Salary Plan Change </v>
          </cell>
        </row>
        <row r="82">
          <cell r="B82" t="str">
            <v>Termination</v>
          </cell>
          <cell r="D82" t="str">
            <v>TAJ - Temporary Assignment</v>
          </cell>
        </row>
        <row r="83">
          <cell r="B83" t="str">
            <v>Transfer</v>
          </cell>
          <cell r="D83" t="str">
            <v>TRT - Return from Temp Assignment</v>
          </cell>
        </row>
        <row r="84">
          <cell r="D84" t="str">
            <v>ADJ - Adjust Comp Rate</v>
          </cell>
        </row>
        <row r="85">
          <cell r="D85" t="str">
            <v>COL - Cost of Living</v>
          </cell>
        </row>
        <row r="86">
          <cell r="D86" t="str">
            <v>GEN - General Increase</v>
          </cell>
        </row>
        <row r="87">
          <cell r="D87" t="str">
            <v>LAG - Labor Agreement</v>
          </cell>
        </row>
        <row r="88">
          <cell r="D88" t="str">
            <v>MER - Merit</v>
          </cell>
        </row>
        <row r="89">
          <cell r="D89" t="str">
            <v>MRA - Market Rate Adjustment</v>
          </cell>
        </row>
        <row r="90">
          <cell r="D90" t="str">
            <v>SEH - Skills Enhancement</v>
          </cell>
        </row>
        <row r="91">
          <cell r="D91" t="str">
            <v>TAJ - Temporary Assignment</v>
          </cell>
        </row>
        <row r="92">
          <cell r="D92" t="str">
            <v>MRR - Manager Request</v>
          </cell>
        </row>
        <row r="93">
          <cell r="D93" t="str">
            <v>EER - Employee Request</v>
          </cell>
        </row>
        <row r="94">
          <cell r="D94" t="str">
            <v>TAC - Temp to Reg</v>
          </cell>
        </row>
        <row r="95">
          <cell r="D95" t="str">
            <v>TAC - Hourly to Salary</v>
          </cell>
        </row>
        <row r="96">
          <cell r="D96" t="str">
            <v>TDP - Department Transfer</v>
          </cell>
        </row>
        <row r="97">
          <cell r="D97" t="str">
            <v>TLC - Location Transfer</v>
          </cell>
        </row>
        <row r="98">
          <cell r="D98" t="str">
            <v>TWO - Reorg/Org Name Chg Internal</v>
          </cell>
        </row>
        <row r="99">
          <cell r="D99" t="str">
            <v>TSH - Transfer Shift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"/>
      <sheetName val="Actualmente Bancario"/>
      <sheetName val="ADMINISTRATIVO_PLANTA"/>
      <sheetName val="PLANTA"/>
    </sheetNames>
    <sheetDataSet>
      <sheetData sheetId="0">
        <row r="5">
          <cell r="D5" t="str">
            <v>9A</v>
          </cell>
          <cell r="K5">
            <v>22000200</v>
          </cell>
        </row>
        <row r="6">
          <cell r="D6" t="str">
            <v>8A</v>
          </cell>
          <cell r="K6">
            <v>22000100</v>
          </cell>
        </row>
        <row r="7">
          <cell r="D7" t="str">
            <v>8B</v>
          </cell>
          <cell r="K7">
            <v>10000100</v>
          </cell>
        </row>
        <row r="8">
          <cell r="D8" t="str">
            <v>8C</v>
          </cell>
          <cell r="K8">
            <v>10000110</v>
          </cell>
        </row>
        <row r="9">
          <cell r="D9" t="str">
            <v>7A</v>
          </cell>
          <cell r="K9">
            <v>20000100</v>
          </cell>
        </row>
        <row r="10">
          <cell r="D10" t="str">
            <v>7B</v>
          </cell>
          <cell r="K10">
            <v>21000100</v>
          </cell>
        </row>
        <row r="11">
          <cell r="D11" t="str">
            <v>7C</v>
          </cell>
          <cell r="K11">
            <v>21000110</v>
          </cell>
        </row>
        <row r="12">
          <cell r="D12" t="str">
            <v>6A</v>
          </cell>
          <cell r="K12">
            <v>22000210</v>
          </cell>
        </row>
        <row r="13">
          <cell r="D13" t="str">
            <v>6B</v>
          </cell>
          <cell r="K13">
            <v>22000230</v>
          </cell>
        </row>
        <row r="14">
          <cell r="D14" t="str">
            <v>6C</v>
          </cell>
          <cell r="K14">
            <v>22000240</v>
          </cell>
        </row>
        <row r="15">
          <cell r="D15" t="str">
            <v>5A</v>
          </cell>
          <cell r="K15">
            <v>26000100</v>
          </cell>
        </row>
        <row r="16">
          <cell r="D16" t="str">
            <v>5B</v>
          </cell>
          <cell r="K16">
            <v>32000100</v>
          </cell>
        </row>
        <row r="17">
          <cell r="D17" t="str">
            <v>5C</v>
          </cell>
          <cell r="K17">
            <v>41000200</v>
          </cell>
        </row>
        <row r="18">
          <cell r="D18" t="str">
            <v>5C1</v>
          </cell>
          <cell r="K18">
            <v>41000210</v>
          </cell>
        </row>
        <row r="19">
          <cell r="D19" t="str">
            <v>4A1</v>
          </cell>
          <cell r="K19">
            <v>41000220</v>
          </cell>
          <cell r="O19" t="str">
            <v xml:space="preserve">F01 </v>
          </cell>
        </row>
        <row r="20">
          <cell r="D20" t="str">
            <v>4B</v>
          </cell>
          <cell r="K20">
            <v>42000100</v>
          </cell>
          <cell r="O20" t="str">
            <v>F06</v>
          </cell>
        </row>
        <row r="21">
          <cell r="D21" t="str">
            <v>4B1</v>
          </cell>
          <cell r="K21">
            <v>42000120</v>
          </cell>
          <cell r="O21" t="str">
            <v>F12</v>
          </cell>
        </row>
        <row r="22">
          <cell r="D22" t="str">
            <v>4C1</v>
          </cell>
          <cell r="K22">
            <v>43000100</v>
          </cell>
          <cell r="O22" t="str">
            <v>F13</v>
          </cell>
        </row>
        <row r="23">
          <cell r="D23" t="str">
            <v>4C</v>
          </cell>
          <cell r="K23">
            <v>51000300</v>
          </cell>
          <cell r="O23" t="str">
            <v>F14</v>
          </cell>
        </row>
        <row r="24">
          <cell r="D24" t="str">
            <v>3C1</v>
          </cell>
          <cell r="K24">
            <v>60000100</v>
          </cell>
          <cell r="O24" t="str">
            <v>F15</v>
          </cell>
        </row>
        <row r="25">
          <cell r="D25" t="str">
            <v>3C</v>
          </cell>
          <cell r="K25">
            <v>61000100</v>
          </cell>
          <cell r="O25" t="str">
            <v>F16</v>
          </cell>
        </row>
        <row r="26">
          <cell r="D26" t="str">
            <v>2C1</v>
          </cell>
          <cell r="K26">
            <v>61000200</v>
          </cell>
          <cell r="O26" t="str">
            <v>F17</v>
          </cell>
        </row>
        <row r="27">
          <cell r="D27" t="str">
            <v>2C</v>
          </cell>
          <cell r="K27">
            <v>61000210</v>
          </cell>
          <cell r="O27" t="str">
            <v>F18</v>
          </cell>
        </row>
        <row r="28">
          <cell r="D28" t="str">
            <v>1C1</v>
          </cell>
          <cell r="K28">
            <v>61000230</v>
          </cell>
          <cell r="O28" t="str">
            <v>F19</v>
          </cell>
        </row>
        <row r="29">
          <cell r="D29" t="str">
            <v>1C</v>
          </cell>
          <cell r="K29">
            <v>62000100</v>
          </cell>
          <cell r="O29" t="str">
            <v>F20</v>
          </cell>
        </row>
        <row r="30">
          <cell r="K30">
            <v>62000130</v>
          </cell>
          <cell r="O30" t="str">
            <v>F21</v>
          </cell>
        </row>
        <row r="31">
          <cell r="K31">
            <v>63000100</v>
          </cell>
          <cell r="O31" t="str">
            <v>F22</v>
          </cell>
        </row>
        <row r="32">
          <cell r="K32">
            <v>63000110</v>
          </cell>
          <cell r="O32" t="str">
            <v>F23</v>
          </cell>
        </row>
        <row r="33">
          <cell r="K33">
            <v>63000120</v>
          </cell>
          <cell r="O33" t="str">
            <v>F24</v>
          </cell>
        </row>
        <row r="34">
          <cell r="K34">
            <v>70000100</v>
          </cell>
          <cell r="O34" t="str">
            <v>I99</v>
          </cell>
        </row>
        <row r="35">
          <cell r="K35">
            <v>71000100</v>
          </cell>
          <cell r="O35" t="str">
            <v>P01</v>
          </cell>
        </row>
        <row r="36">
          <cell r="K36">
            <v>71000200</v>
          </cell>
          <cell r="O36" t="str">
            <v>P02</v>
          </cell>
        </row>
        <row r="37">
          <cell r="K37">
            <v>71000210</v>
          </cell>
          <cell r="O37" t="str">
            <v>P03</v>
          </cell>
        </row>
        <row r="38">
          <cell r="K38">
            <v>71000300</v>
          </cell>
          <cell r="O38" t="str">
            <v>P04</v>
          </cell>
        </row>
        <row r="39">
          <cell r="K39">
            <v>72000100</v>
          </cell>
          <cell r="O39" t="str">
            <v>P06</v>
          </cell>
        </row>
        <row r="40">
          <cell r="K40">
            <v>73000</v>
          </cell>
          <cell r="O40" t="str">
            <v>P09</v>
          </cell>
        </row>
        <row r="41">
          <cell r="K41">
            <v>73000100</v>
          </cell>
          <cell r="O41" t="str">
            <v>P10</v>
          </cell>
        </row>
        <row r="42">
          <cell r="K42">
            <v>73000200</v>
          </cell>
          <cell r="O42" t="str">
            <v>P12</v>
          </cell>
        </row>
        <row r="43">
          <cell r="K43">
            <v>74000100</v>
          </cell>
          <cell r="O43" t="str">
            <v>P15</v>
          </cell>
        </row>
        <row r="44">
          <cell r="K44">
            <v>76000100</v>
          </cell>
          <cell r="O44" t="str">
            <v>P24</v>
          </cell>
        </row>
        <row r="45">
          <cell r="K45">
            <v>77000100</v>
          </cell>
          <cell r="O45" t="str">
            <v>D06</v>
          </cell>
        </row>
        <row r="46">
          <cell r="K46">
            <v>77000110</v>
          </cell>
          <cell r="O46" t="str">
            <v>D12</v>
          </cell>
        </row>
        <row r="47">
          <cell r="K47">
            <v>77000120</v>
          </cell>
          <cell r="O47" t="str">
            <v>D13</v>
          </cell>
        </row>
        <row r="48">
          <cell r="K48">
            <v>77000130</v>
          </cell>
          <cell r="O48" t="str">
            <v>D16</v>
          </cell>
        </row>
        <row r="49">
          <cell r="K49">
            <v>77000210</v>
          </cell>
          <cell r="O49" t="str">
            <v>D18</v>
          </cell>
        </row>
        <row r="50">
          <cell r="K50">
            <v>77000220</v>
          </cell>
          <cell r="O50" t="str">
            <v>D23</v>
          </cell>
        </row>
        <row r="51">
          <cell r="K51">
            <v>77000230</v>
          </cell>
          <cell r="O51" t="str">
            <v>n/a</v>
          </cell>
        </row>
        <row r="52">
          <cell r="K52">
            <v>77000300</v>
          </cell>
        </row>
        <row r="53">
          <cell r="K53">
            <v>78000100</v>
          </cell>
        </row>
        <row r="54">
          <cell r="K54">
            <v>78000200</v>
          </cell>
        </row>
        <row r="55">
          <cell r="K55">
            <v>21000120</v>
          </cell>
        </row>
        <row r="56">
          <cell r="K56">
            <v>22000211</v>
          </cell>
        </row>
        <row r="57">
          <cell r="K57">
            <v>31000100</v>
          </cell>
        </row>
        <row r="58">
          <cell r="K58">
            <v>31000300</v>
          </cell>
        </row>
        <row r="59">
          <cell r="K59">
            <v>31000310</v>
          </cell>
        </row>
        <row r="60">
          <cell r="K60">
            <v>31000400</v>
          </cell>
        </row>
        <row r="61">
          <cell r="K61">
            <v>31000410</v>
          </cell>
        </row>
        <row r="62">
          <cell r="K62">
            <v>31000430</v>
          </cell>
        </row>
        <row r="63">
          <cell r="K63">
            <v>31000500</v>
          </cell>
        </row>
        <row r="64">
          <cell r="K64">
            <v>31000600</v>
          </cell>
        </row>
        <row r="65">
          <cell r="K65">
            <v>32000110</v>
          </cell>
        </row>
        <row r="66">
          <cell r="K66">
            <v>32000120</v>
          </cell>
        </row>
        <row r="67">
          <cell r="K67">
            <v>32000130</v>
          </cell>
        </row>
        <row r="68">
          <cell r="K68">
            <v>32000200</v>
          </cell>
        </row>
        <row r="69">
          <cell r="K69">
            <v>33000100</v>
          </cell>
        </row>
        <row r="70">
          <cell r="K70">
            <v>33000110</v>
          </cell>
        </row>
        <row r="71">
          <cell r="K71">
            <v>33000200</v>
          </cell>
        </row>
        <row r="72">
          <cell r="K72">
            <v>33000300</v>
          </cell>
        </row>
        <row r="73">
          <cell r="K73">
            <v>33000700</v>
          </cell>
        </row>
        <row r="74">
          <cell r="K74">
            <v>34000100</v>
          </cell>
        </row>
        <row r="75">
          <cell r="K75">
            <v>34000110</v>
          </cell>
        </row>
        <row r="76">
          <cell r="K76">
            <v>34000200</v>
          </cell>
        </row>
        <row r="77">
          <cell r="K77">
            <v>34000300</v>
          </cell>
        </row>
        <row r="78">
          <cell r="K78">
            <v>34000400</v>
          </cell>
        </row>
        <row r="79">
          <cell r="K79">
            <v>34000500</v>
          </cell>
        </row>
        <row r="80">
          <cell r="K80">
            <v>34000600</v>
          </cell>
        </row>
        <row r="81">
          <cell r="K81">
            <v>35000100</v>
          </cell>
        </row>
        <row r="82">
          <cell r="K82">
            <v>35000110</v>
          </cell>
        </row>
        <row r="83">
          <cell r="K83">
            <v>35000200</v>
          </cell>
        </row>
        <row r="84">
          <cell r="K84">
            <v>35000300</v>
          </cell>
        </row>
        <row r="85">
          <cell r="K85">
            <v>35000400</v>
          </cell>
        </row>
        <row r="86">
          <cell r="K86">
            <v>35000500</v>
          </cell>
        </row>
        <row r="87">
          <cell r="K87">
            <v>36000100</v>
          </cell>
        </row>
        <row r="88">
          <cell r="K88">
            <v>36000110</v>
          </cell>
        </row>
        <row r="89">
          <cell r="K89">
            <v>36000200</v>
          </cell>
        </row>
        <row r="90">
          <cell r="K90">
            <v>36000300</v>
          </cell>
        </row>
        <row r="91">
          <cell r="K91">
            <v>36000400</v>
          </cell>
        </row>
        <row r="92">
          <cell r="K92">
            <v>36000500</v>
          </cell>
        </row>
        <row r="93">
          <cell r="K93">
            <v>36000600</v>
          </cell>
        </row>
        <row r="94">
          <cell r="K94">
            <v>36000700</v>
          </cell>
        </row>
        <row r="95">
          <cell r="K95">
            <v>37000100</v>
          </cell>
        </row>
        <row r="96">
          <cell r="K96">
            <v>37000110</v>
          </cell>
        </row>
        <row r="97">
          <cell r="K97">
            <v>37000200</v>
          </cell>
        </row>
        <row r="98">
          <cell r="K98">
            <v>37000300</v>
          </cell>
        </row>
        <row r="99">
          <cell r="K99">
            <v>37000400</v>
          </cell>
        </row>
        <row r="100">
          <cell r="K100">
            <v>37000500</v>
          </cell>
        </row>
        <row r="101">
          <cell r="K101">
            <v>37000600</v>
          </cell>
        </row>
        <row r="102">
          <cell r="K102">
            <v>37000700</v>
          </cell>
        </row>
        <row r="103">
          <cell r="K103">
            <v>37000710</v>
          </cell>
        </row>
        <row r="104">
          <cell r="K104">
            <v>40000100</v>
          </cell>
        </row>
        <row r="105">
          <cell r="K105">
            <v>41000100</v>
          </cell>
        </row>
        <row r="106">
          <cell r="K106">
            <v>41000230</v>
          </cell>
        </row>
        <row r="107">
          <cell r="K107">
            <v>42000110</v>
          </cell>
        </row>
        <row r="108">
          <cell r="K108">
            <v>50000310</v>
          </cell>
        </row>
        <row r="109">
          <cell r="K109">
            <v>50000320</v>
          </cell>
        </row>
        <row r="110">
          <cell r="K110">
            <v>51000</v>
          </cell>
        </row>
        <row r="111">
          <cell r="K111">
            <v>51000310</v>
          </cell>
        </row>
        <row r="112">
          <cell r="K112">
            <v>51000320</v>
          </cell>
        </row>
        <row r="113">
          <cell r="K113">
            <v>52000500</v>
          </cell>
        </row>
        <row r="114">
          <cell r="K114">
            <v>52000520</v>
          </cell>
        </row>
        <row r="115">
          <cell r="K115">
            <v>52010200</v>
          </cell>
        </row>
        <row r="116">
          <cell r="K116">
            <v>52010300</v>
          </cell>
        </row>
        <row r="117">
          <cell r="K117">
            <v>52010310</v>
          </cell>
        </row>
        <row r="118">
          <cell r="K118">
            <v>52010400</v>
          </cell>
        </row>
        <row r="119">
          <cell r="K119">
            <v>52010430</v>
          </cell>
        </row>
        <row r="120">
          <cell r="K120">
            <v>52010440</v>
          </cell>
        </row>
        <row r="121">
          <cell r="K121">
            <v>52010450</v>
          </cell>
        </row>
        <row r="122">
          <cell r="K122">
            <v>52010460</v>
          </cell>
        </row>
        <row r="123">
          <cell r="K123">
            <v>52010470</v>
          </cell>
        </row>
        <row r="124">
          <cell r="K124">
            <v>52010520</v>
          </cell>
        </row>
        <row r="125">
          <cell r="K125">
            <v>62000110</v>
          </cell>
        </row>
        <row r="126">
          <cell r="K126">
            <v>71000110</v>
          </cell>
        </row>
        <row r="127">
          <cell r="K127">
            <v>71000220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>
        <row r="3">
          <cell r="O3" t="str">
            <v>I99</v>
          </cell>
          <cell r="Y3" t="str">
            <v>Hourly</v>
          </cell>
        </row>
        <row r="4">
          <cell r="O4" t="str">
            <v>F01</v>
          </cell>
          <cell r="Y4" t="str">
            <v>Classified</v>
          </cell>
        </row>
        <row r="5">
          <cell r="O5" t="str">
            <v>F03</v>
          </cell>
          <cell r="Y5" t="str">
            <v>ISP</v>
          </cell>
        </row>
        <row r="6">
          <cell r="O6" t="str">
            <v>F06</v>
          </cell>
        </row>
        <row r="7">
          <cell r="O7" t="str">
            <v>F12</v>
          </cell>
        </row>
        <row r="8">
          <cell r="O8" t="str">
            <v>F13</v>
          </cell>
        </row>
        <row r="9">
          <cell r="O9" t="str">
            <v>F14</v>
          </cell>
        </row>
        <row r="10">
          <cell r="O10" t="str">
            <v>F15</v>
          </cell>
        </row>
        <row r="11">
          <cell r="O11" t="str">
            <v xml:space="preserve">F16 </v>
          </cell>
        </row>
        <row r="12">
          <cell r="O12" t="str">
            <v xml:space="preserve">F17 </v>
          </cell>
        </row>
        <row r="13">
          <cell r="O13" t="str">
            <v xml:space="preserve">F18 </v>
          </cell>
        </row>
        <row r="14">
          <cell r="O14" t="str">
            <v xml:space="preserve">F19 </v>
          </cell>
        </row>
        <row r="15">
          <cell r="O15" t="str">
            <v xml:space="preserve">F20 </v>
          </cell>
        </row>
        <row r="16">
          <cell r="O16" t="str">
            <v>F21</v>
          </cell>
        </row>
        <row r="17">
          <cell r="O17" t="str">
            <v>F22</v>
          </cell>
        </row>
        <row r="18">
          <cell r="O18" t="str">
            <v xml:space="preserve">F23 </v>
          </cell>
        </row>
        <row r="19">
          <cell r="O19" t="str">
            <v xml:space="preserve">F24 </v>
          </cell>
        </row>
        <row r="20">
          <cell r="O20" t="str">
            <v>D13</v>
          </cell>
        </row>
        <row r="21">
          <cell r="O21" t="str">
            <v>D16</v>
          </cell>
        </row>
        <row r="22">
          <cell r="O22" t="str">
            <v>D18</v>
          </cell>
        </row>
        <row r="23">
          <cell r="O23" t="str">
            <v>D23</v>
          </cell>
        </row>
        <row r="24">
          <cell r="O24" t="str">
            <v>G06</v>
          </cell>
        </row>
        <row r="25">
          <cell r="O25" t="str">
            <v>G12</v>
          </cell>
        </row>
        <row r="26">
          <cell r="O26" t="str">
            <v>G13</v>
          </cell>
        </row>
        <row r="27">
          <cell r="O27" t="str">
            <v>G16</v>
          </cell>
        </row>
        <row r="28">
          <cell r="O28" t="str">
            <v>G18</v>
          </cell>
        </row>
        <row r="29">
          <cell r="O29" t="str">
            <v>G23</v>
          </cell>
        </row>
        <row r="30">
          <cell r="O30" t="str">
            <v>G99</v>
          </cell>
        </row>
        <row r="31">
          <cell r="O31" t="str">
            <v>P01</v>
          </cell>
        </row>
        <row r="32">
          <cell r="O32" t="str">
            <v>P02</v>
          </cell>
        </row>
        <row r="33">
          <cell r="O33" t="str">
            <v>P03</v>
          </cell>
        </row>
        <row r="34">
          <cell r="O34" t="str">
            <v>P04</v>
          </cell>
        </row>
        <row r="35">
          <cell r="O35" t="str">
            <v>P06</v>
          </cell>
        </row>
        <row r="36">
          <cell r="O36" t="str">
            <v>P09</v>
          </cell>
        </row>
        <row r="37">
          <cell r="O37" t="str">
            <v>P10</v>
          </cell>
        </row>
        <row r="38">
          <cell r="O38" t="str">
            <v>P12</v>
          </cell>
        </row>
        <row r="39">
          <cell r="O39" t="str">
            <v>P15</v>
          </cell>
        </row>
        <row r="40">
          <cell r="O40" t="str">
            <v>P24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ON SALIDOS"/>
      <sheetName val="MATERIALES"/>
      <sheetName val="TOTAL"/>
      <sheetName val="PARAMETROS"/>
      <sheetName val="CALIDAD"/>
      <sheetName val="SUELDA"/>
      <sheetName val="MATRICERIA"/>
      <sheetName val="ENSAMBLE"/>
      <sheetName val="PINTURA"/>
    </sheetNames>
    <sheetDataSet>
      <sheetData sheetId="0"/>
      <sheetData sheetId="1">
        <row r="6">
          <cell r="A6" t="str">
            <v>LET</v>
          </cell>
          <cell r="B6" t="str">
            <v>Código</v>
          </cell>
          <cell r="D6" t="str">
            <v>EDUCACION</v>
          </cell>
          <cell r="E6" t="str">
            <v>ANTIGÜEDAD</v>
          </cell>
          <cell r="F6" t="str">
            <v>DESEMPEÑO</v>
          </cell>
          <cell r="G6" t="str">
            <v>EVALUACION LG</v>
          </cell>
          <cell r="H6" t="str">
            <v>ASSESMENT</v>
          </cell>
          <cell r="I6" t="str">
            <v>ENTREVISTA</v>
          </cell>
          <cell r="J6" t="str">
            <v>TOTAL</v>
          </cell>
        </row>
        <row r="7">
          <cell r="A7" t="str">
            <v>FRANKLIN SOPA</v>
          </cell>
          <cell r="B7" t="str">
            <v>ENTREGA RAPIDA</v>
          </cell>
          <cell r="C7">
            <v>6057933</v>
          </cell>
          <cell r="D7">
            <v>4</v>
          </cell>
          <cell r="E7">
            <v>4</v>
          </cell>
          <cell r="F7">
            <v>1</v>
          </cell>
          <cell r="G7">
            <v>2.8</v>
          </cell>
          <cell r="H7">
            <v>3.5</v>
          </cell>
          <cell r="I7">
            <v>3</v>
          </cell>
          <cell r="J7">
            <v>2.54</v>
          </cell>
        </row>
        <row r="8">
          <cell r="A8" t="str">
            <v>DIEGO CONDOY</v>
          </cell>
          <cell r="B8" t="str">
            <v>LOS CINCO ASES</v>
          </cell>
          <cell r="C8">
            <v>6057896</v>
          </cell>
          <cell r="D8">
            <v>2</v>
          </cell>
          <cell r="E8">
            <v>4</v>
          </cell>
          <cell r="F8">
            <v>2</v>
          </cell>
          <cell r="G8">
            <v>2.9</v>
          </cell>
          <cell r="H8">
            <v>2.9166666666666665</v>
          </cell>
          <cell r="I8">
            <v>3.083333333333333</v>
          </cell>
          <cell r="J8">
            <v>2.6241666666666665</v>
          </cell>
        </row>
        <row r="9">
          <cell r="A9" t="str">
            <v>JAVIER TAMAYO</v>
          </cell>
          <cell r="B9" t="str">
            <v>DESEMPAQUE EN ACCION</v>
          </cell>
          <cell r="C9">
            <v>3600275</v>
          </cell>
          <cell r="D9">
            <v>2</v>
          </cell>
          <cell r="E9">
            <v>4</v>
          </cell>
          <cell r="F9">
            <v>1</v>
          </cell>
          <cell r="G9">
            <v>2.6</v>
          </cell>
          <cell r="H9">
            <v>3.1666666666666665</v>
          </cell>
          <cell r="I9">
            <v>2.875</v>
          </cell>
          <cell r="J9">
            <v>2.2279166666666668</v>
          </cell>
        </row>
        <row r="10">
          <cell r="A10" t="str">
            <v>MARCO CEVALLOS</v>
          </cell>
          <cell r="B10" t="str">
            <v>LA MAFIA</v>
          </cell>
          <cell r="C10">
            <v>180499</v>
          </cell>
          <cell r="D10">
            <v>2</v>
          </cell>
          <cell r="E10">
            <v>2</v>
          </cell>
          <cell r="F10">
            <v>2</v>
          </cell>
          <cell r="G10">
            <v>2.2999999999999998</v>
          </cell>
          <cell r="H10">
            <v>3.1666666666666665</v>
          </cell>
          <cell r="I10">
            <v>3</v>
          </cell>
          <cell r="J10">
            <v>2.3566666666666669</v>
          </cell>
        </row>
        <row r="11">
          <cell r="A11" t="str">
            <v>JOSE CALLE</v>
          </cell>
          <cell r="B11" t="str">
            <v>DESEMPAQUE NOCTURNO</v>
          </cell>
          <cell r="C11">
            <v>161250</v>
          </cell>
          <cell r="D11">
            <v>2</v>
          </cell>
          <cell r="E11">
            <v>2</v>
          </cell>
          <cell r="F11">
            <v>1</v>
          </cell>
          <cell r="G11">
            <v>3</v>
          </cell>
          <cell r="H11">
            <v>3</v>
          </cell>
          <cell r="I11">
            <v>3</v>
          </cell>
          <cell r="J11">
            <v>2.25</v>
          </cell>
        </row>
        <row r="12">
          <cell r="A12" t="str">
            <v>LUIS CAIZA</v>
          </cell>
          <cell r="B12" t="str">
            <v>METALICOS</v>
          </cell>
          <cell r="C12">
            <v>3600253</v>
          </cell>
          <cell r="D12">
            <v>2</v>
          </cell>
          <cell r="E12">
            <v>4</v>
          </cell>
          <cell r="F12">
            <v>2</v>
          </cell>
          <cell r="G12">
            <v>2</v>
          </cell>
          <cell r="H12">
            <v>2.75</v>
          </cell>
          <cell r="I12">
            <v>2.833333333333333</v>
          </cell>
          <cell r="J12">
            <v>2.2999999999999998</v>
          </cell>
        </row>
        <row r="13">
          <cell r="A13" t="str">
            <v>JUAN PILICITA</v>
          </cell>
          <cell r="B13" t="str">
            <v>RAPIDOS Y FURIOSOS</v>
          </cell>
          <cell r="C13">
            <v>3705971</v>
          </cell>
          <cell r="D13">
            <v>2</v>
          </cell>
          <cell r="E13">
            <v>4</v>
          </cell>
          <cell r="F13">
            <v>2</v>
          </cell>
          <cell r="G13">
            <v>2.9</v>
          </cell>
          <cell r="H13">
            <v>2.916666666666667</v>
          </cell>
          <cell r="I13">
            <v>3.333333333333333</v>
          </cell>
          <cell r="J13">
            <v>2.6616666666666666</v>
          </cell>
        </row>
        <row r="14">
          <cell r="A14" t="str">
            <v>LUIS CASAMEN</v>
          </cell>
          <cell r="B14" t="str">
            <v>MAS RAPIDOS Y MAS FURIOSOS</v>
          </cell>
          <cell r="C14">
            <v>161144</v>
          </cell>
          <cell r="D14">
            <v>3</v>
          </cell>
          <cell r="E14">
            <v>2</v>
          </cell>
          <cell r="F14">
            <v>2</v>
          </cell>
          <cell r="G14">
            <v>2.7</v>
          </cell>
          <cell r="H14">
            <v>2.125</v>
          </cell>
          <cell r="I14">
            <v>3.083333333333333</v>
          </cell>
          <cell r="J14">
            <v>2.4849999999999999</v>
          </cell>
        </row>
        <row r="15">
          <cell r="A15" t="str">
            <v>JUAN ANRANGO</v>
          </cell>
          <cell r="B15" t="str">
            <v>FORAJIDOS</v>
          </cell>
          <cell r="C15">
            <v>3705917</v>
          </cell>
          <cell r="D15">
            <v>2</v>
          </cell>
          <cell r="E15">
            <v>4</v>
          </cell>
          <cell r="F15">
            <v>2</v>
          </cell>
          <cell r="G15">
            <v>2.2999999999999998</v>
          </cell>
          <cell r="H15">
            <v>2.666666666666667</v>
          </cell>
          <cell r="I15">
            <v>3.3333333333333335</v>
          </cell>
          <cell r="J15">
            <v>2.456666666666667</v>
          </cell>
        </row>
        <row r="16">
          <cell r="A16" t="str">
            <v>DIEGO PAGUAY</v>
          </cell>
          <cell r="B16" t="str">
            <v>MATERIALISTAS</v>
          </cell>
          <cell r="C16">
            <v>3600563</v>
          </cell>
          <cell r="D16">
            <v>2</v>
          </cell>
          <cell r="E16">
            <v>4</v>
          </cell>
          <cell r="F16">
            <v>1</v>
          </cell>
          <cell r="G16">
            <v>2.8</v>
          </cell>
          <cell r="H16">
            <v>3.3333333333333335</v>
          </cell>
          <cell r="I16">
            <v>2.9166666666666665</v>
          </cell>
          <cell r="J16">
            <v>2.3108333333333335</v>
          </cell>
        </row>
        <row r="17">
          <cell r="A17" t="str">
            <v>SIXTO GUZMAN</v>
          </cell>
          <cell r="B17" t="str">
            <v>JUSTO A TIEMPO</v>
          </cell>
          <cell r="C17">
            <v>3600294</v>
          </cell>
          <cell r="D17">
            <v>2</v>
          </cell>
          <cell r="E17">
            <v>4</v>
          </cell>
          <cell r="F17">
            <v>2</v>
          </cell>
          <cell r="G17">
            <v>2.4</v>
          </cell>
          <cell r="H17">
            <v>3.3333333333333335</v>
          </cell>
          <cell r="I17">
            <v>2.75</v>
          </cell>
          <cell r="J17">
            <v>2.4658333333333338</v>
          </cell>
        </row>
        <row r="18">
          <cell r="A18" t="str">
            <v>RAFAEL SANCHEZ</v>
          </cell>
          <cell r="B18" t="str">
            <v>LOS PLASTICOS</v>
          </cell>
          <cell r="C18">
            <v>161184</v>
          </cell>
          <cell r="D18">
            <v>2</v>
          </cell>
          <cell r="E18">
            <v>2</v>
          </cell>
          <cell r="F18">
            <v>2</v>
          </cell>
          <cell r="G18">
            <v>2.7</v>
          </cell>
          <cell r="H18">
            <v>2.0833333333333335</v>
          </cell>
          <cell r="I18">
            <v>3</v>
          </cell>
          <cell r="J18">
            <v>2.3683333333333336</v>
          </cell>
        </row>
        <row r="19">
          <cell r="A19" t="str">
            <v>EDGAR GARCIA</v>
          </cell>
          <cell r="B19" t="str">
            <v>LOS SCHUMACHER</v>
          </cell>
          <cell r="C19">
            <v>6057859</v>
          </cell>
          <cell r="D19">
            <v>2</v>
          </cell>
          <cell r="E19">
            <v>4</v>
          </cell>
          <cell r="F19">
            <v>2</v>
          </cell>
          <cell r="G19">
            <v>2.5</v>
          </cell>
          <cell r="H19">
            <v>2.208333333333333</v>
          </cell>
          <cell r="I19">
            <v>2.916666666666667</v>
          </cell>
          <cell r="J19">
            <v>2.4083333333333337</v>
          </cell>
        </row>
        <row r="20">
          <cell r="A20" t="str">
            <v>IVAN MUZO</v>
          </cell>
          <cell r="B20" t="str">
            <v>LOS BARBAROS</v>
          </cell>
          <cell r="C20">
            <v>3704174</v>
          </cell>
          <cell r="D20">
            <v>3</v>
          </cell>
          <cell r="E20">
            <v>4</v>
          </cell>
          <cell r="F20">
            <v>2</v>
          </cell>
          <cell r="G20">
            <v>2.9</v>
          </cell>
          <cell r="H20">
            <v>2.95</v>
          </cell>
          <cell r="I20">
            <v>3.333333333333333</v>
          </cell>
          <cell r="J20">
            <v>2.7650000000000001</v>
          </cell>
        </row>
        <row r="21">
          <cell r="A21" t="str">
            <v>FABIAN MANCHENO</v>
          </cell>
          <cell r="B21" t="str">
            <v>ENTREGA TOTAL</v>
          </cell>
          <cell r="C21">
            <v>6057519</v>
          </cell>
          <cell r="D21">
            <v>2</v>
          </cell>
          <cell r="E21">
            <v>4</v>
          </cell>
          <cell r="F21">
            <v>2</v>
          </cell>
          <cell r="G21">
            <v>3</v>
          </cell>
          <cell r="H21">
            <v>2.6666666666666665</v>
          </cell>
          <cell r="I21">
            <v>3.583333333333333</v>
          </cell>
          <cell r="J21">
            <v>2.7041666666666666</v>
          </cell>
        </row>
        <row r="22">
          <cell r="A22" t="str">
            <v>CHRISTIAN ANDRADE</v>
          </cell>
          <cell r="B22" t="str">
            <v>BIG BROTHERS</v>
          </cell>
          <cell r="C22">
            <v>3704635</v>
          </cell>
          <cell r="D22">
            <v>2</v>
          </cell>
          <cell r="E22">
            <v>4</v>
          </cell>
          <cell r="F22">
            <v>3</v>
          </cell>
          <cell r="G22">
            <v>3</v>
          </cell>
          <cell r="H22">
            <v>3</v>
          </cell>
          <cell r="I22">
            <v>3.208333333333333</v>
          </cell>
          <cell r="J22">
            <v>2.9812500000000002</v>
          </cell>
        </row>
        <row r="23">
          <cell r="A23" t="str">
            <v>JAVIER CATOTA</v>
          </cell>
          <cell r="B23" t="str">
            <v>VEN TE ARREGLO</v>
          </cell>
          <cell r="C23">
            <v>6057954</v>
          </cell>
          <cell r="D23">
            <v>2</v>
          </cell>
          <cell r="E23">
            <v>4</v>
          </cell>
          <cell r="F23">
            <v>2</v>
          </cell>
          <cell r="G23">
            <v>3</v>
          </cell>
          <cell r="H23">
            <v>3.1666666666666665</v>
          </cell>
          <cell r="I23">
            <v>3.333333333333333</v>
          </cell>
          <cell r="J23">
            <v>2.7166666666666668</v>
          </cell>
        </row>
        <row r="24">
          <cell r="A24" t="str">
            <v>RICARDO CUAMACAS</v>
          </cell>
          <cell r="B24" t="str">
            <v>PUNTO APARTE</v>
          </cell>
          <cell r="C24">
            <v>3703448</v>
          </cell>
          <cell r="D24">
            <v>2</v>
          </cell>
          <cell r="E24">
            <v>4</v>
          </cell>
          <cell r="F24">
            <v>2</v>
          </cell>
          <cell r="G24">
            <v>2.5</v>
          </cell>
          <cell r="H24">
            <v>3.25</v>
          </cell>
          <cell r="I24">
            <v>3.5</v>
          </cell>
          <cell r="J24">
            <v>2.6</v>
          </cell>
        </row>
        <row r="25">
          <cell r="A25" t="str">
            <v>FREDDY DIAZ</v>
          </cell>
          <cell r="B25" t="str">
            <v>LOS CONTROLADORES</v>
          </cell>
          <cell r="C25">
            <v>6057502</v>
          </cell>
          <cell r="D25">
            <v>3</v>
          </cell>
          <cell r="E25">
            <v>4</v>
          </cell>
          <cell r="F25">
            <v>2</v>
          </cell>
          <cell r="G25">
            <v>2.2999999999999998</v>
          </cell>
          <cell r="H25">
            <v>4</v>
          </cell>
          <cell r="I25">
            <v>3.416666666666667</v>
          </cell>
          <cell r="J25">
            <v>2.7025000000000001</v>
          </cell>
        </row>
        <row r="26">
          <cell r="A26" t="str">
            <v>ORLANDO PEDRAZA</v>
          </cell>
          <cell r="B26" t="str">
            <v>TOTAL CONTROL</v>
          </cell>
          <cell r="C26">
            <v>3700553</v>
          </cell>
          <cell r="D26">
            <v>2</v>
          </cell>
          <cell r="E26">
            <v>4</v>
          </cell>
          <cell r="F26">
            <v>2</v>
          </cell>
          <cell r="G26">
            <v>2.2999999999999998</v>
          </cell>
          <cell r="H26">
            <v>3.833333333333333</v>
          </cell>
          <cell r="I26">
            <v>3.25</v>
          </cell>
          <cell r="J26">
            <v>2.5608333333333335</v>
          </cell>
        </row>
        <row r="27">
          <cell r="A27" t="str">
            <v>JUAN GARRIDO</v>
          </cell>
          <cell r="B27" t="str">
            <v>TWISTER</v>
          </cell>
          <cell r="C27">
            <v>160735</v>
          </cell>
          <cell r="D27">
            <v>2</v>
          </cell>
          <cell r="E27">
            <v>2</v>
          </cell>
          <cell r="F27">
            <v>2</v>
          </cell>
          <cell r="G27">
            <v>2.6</v>
          </cell>
          <cell r="H27">
            <v>2.958333333333333</v>
          </cell>
          <cell r="I27">
            <v>3.166666666666667</v>
          </cell>
          <cell r="J27">
            <v>2.4508333333333336</v>
          </cell>
        </row>
        <row r="28">
          <cell r="A28" t="str">
            <v>SANTIAGO LOPEZ</v>
          </cell>
          <cell r="B28" t="str">
            <v>LOS CICLICOS</v>
          </cell>
          <cell r="C28">
            <v>3705965</v>
          </cell>
          <cell r="D28">
            <v>2</v>
          </cell>
          <cell r="E28">
            <v>4</v>
          </cell>
          <cell r="F28">
            <v>1</v>
          </cell>
          <cell r="G28">
            <v>1.9</v>
          </cell>
          <cell r="H28">
            <v>2.5</v>
          </cell>
          <cell r="I28">
            <v>2.9166666666666665</v>
          </cell>
          <cell r="J28">
            <v>1.9574999999999998</v>
          </cell>
        </row>
        <row r="29">
          <cell r="A29" t="str">
            <v>DANIEL SALINAS</v>
          </cell>
          <cell r="B29" t="str">
            <v>LOS PRD'S</v>
          </cell>
          <cell r="C29">
            <v>6061023</v>
          </cell>
          <cell r="D29">
            <v>2</v>
          </cell>
          <cell r="E29">
            <v>4</v>
          </cell>
          <cell r="F29">
            <v>2</v>
          </cell>
          <cell r="G29">
            <v>2.5</v>
          </cell>
          <cell r="H29">
            <v>3.8333333333333335</v>
          </cell>
          <cell r="I29">
            <v>3.1666666666666665</v>
          </cell>
          <cell r="J29">
            <v>2.6083333333333334</v>
          </cell>
        </row>
        <row r="30">
          <cell r="A30" t="str">
            <v>LUIS QUISNIA</v>
          </cell>
          <cell r="B30" t="str">
            <v>LOS PRIMEROS QUE TE TOCAN</v>
          </cell>
          <cell r="C30">
            <v>180508</v>
          </cell>
          <cell r="D30">
            <v>2</v>
          </cell>
          <cell r="E30">
            <v>2</v>
          </cell>
          <cell r="F30">
            <v>1</v>
          </cell>
          <cell r="G30">
            <v>2.8</v>
          </cell>
          <cell r="H30">
            <v>2.5</v>
          </cell>
          <cell r="I30">
            <v>2.5</v>
          </cell>
          <cell r="J30">
            <v>2.0649999999999999</v>
          </cell>
        </row>
        <row r="31">
          <cell r="A31" t="str">
            <v>JUAN PICO</v>
          </cell>
          <cell r="B31" t="str">
            <v>CERO FALTANTES</v>
          </cell>
          <cell r="C31">
            <v>161354</v>
          </cell>
          <cell r="D31">
            <v>2</v>
          </cell>
          <cell r="E31">
            <v>2</v>
          </cell>
          <cell r="F31">
            <v>1</v>
          </cell>
          <cell r="G31">
            <v>2.6</v>
          </cell>
          <cell r="H31">
            <v>2.25</v>
          </cell>
          <cell r="I31">
            <v>3.083333333333333</v>
          </cell>
          <cell r="J31">
            <v>2.0674999999999999</v>
          </cell>
        </row>
        <row r="32">
          <cell r="A32" t="str">
            <v>TAYUPANTA LUIS</v>
          </cell>
          <cell r="B32" t="str">
            <v>ALFA 1</v>
          </cell>
          <cell r="C32">
            <v>3700567</v>
          </cell>
          <cell r="D32">
            <v>2</v>
          </cell>
          <cell r="E32">
            <v>4</v>
          </cell>
          <cell r="F32">
            <v>2</v>
          </cell>
          <cell r="G32">
            <v>2.8</v>
          </cell>
          <cell r="H32">
            <v>3</v>
          </cell>
          <cell r="I32">
            <v>3.25</v>
          </cell>
          <cell r="J32">
            <v>2.6275000000000004</v>
          </cell>
        </row>
        <row r="33">
          <cell r="A33" t="str">
            <v>ALDAZ FRANCISCO</v>
          </cell>
          <cell r="B33" t="str">
            <v>SIN EQUIPO</v>
          </cell>
          <cell r="C33">
            <v>608</v>
          </cell>
          <cell r="D33">
            <v>2</v>
          </cell>
          <cell r="E33">
            <v>4</v>
          </cell>
          <cell r="F33">
            <v>2</v>
          </cell>
          <cell r="G33">
            <v>2.8</v>
          </cell>
          <cell r="H33">
            <v>3.375</v>
          </cell>
          <cell r="I33">
            <v>3.083333333333333</v>
          </cell>
          <cell r="J33">
            <v>2.64</v>
          </cell>
        </row>
        <row r="34">
          <cell r="A34" t="str">
            <v>NUÑEZ CARLOS</v>
          </cell>
          <cell r="B34" t="str">
            <v>CINCO ASES</v>
          </cell>
          <cell r="C34">
            <v>6057822</v>
          </cell>
          <cell r="D34">
            <v>2</v>
          </cell>
          <cell r="E34">
            <v>4</v>
          </cell>
          <cell r="F34">
            <v>2</v>
          </cell>
          <cell r="G34">
            <v>3</v>
          </cell>
          <cell r="H34">
            <v>4</v>
          </cell>
          <cell r="I34">
            <v>3.25</v>
          </cell>
          <cell r="J34">
            <v>2.7875000000000001</v>
          </cell>
        </row>
        <row r="35">
          <cell r="A35" t="str">
            <v>JARAMILLO JAIME JAVIER</v>
          </cell>
          <cell r="B35" t="str">
            <v>LOS CORRECAMINOS</v>
          </cell>
          <cell r="C35">
            <v>161114</v>
          </cell>
          <cell r="D35">
            <v>2</v>
          </cell>
          <cell r="E35">
            <v>2</v>
          </cell>
          <cell r="F35">
            <v>2</v>
          </cell>
          <cell r="G35">
            <v>3</v>
          </cell>
          <cell r="H35">
            <v>2.916666666666667</v>
          </cell>
          <cell r="I35">
            <v>3</v>
          </cell>
          <cell r="J35">
            <v>2.5416666666666665</v>
          </cell>
        </row>
        <row r="36">
          <cell r="A36" t="str">
            <v>MONTENEGRO OSCAR</v>
          </cell>
          <cell r="B36" t="str">
            <v>SCHUMACHERS</v>
          </cell>
          <cell r="C36">
            <v>6058265</v>
          </cell>
          <cell r="D36">
            <v>2</v>
          </cell>
          <cell r="E36">
            <v>4</v>
          </cell>
          <cell r="F36">
            <v>2</v>
          </cell>
          <cell r="G36">
            <v>2.5</v>
          </cell>
          <cell r="H36">
            <v>3.041666666666667</v>
          </cell>
          <cell r="I36">
            <v>3.083333333333333</v>
          </cell>
          <cell r="J36">
            <v>2.5166666666666666</v>
          </cell>
        </row>
        <row r="37">
          <cell r="A37" t="str">
            <v>TERAN  LENIN</v>
          </cell>
          <cell r="B37" t="str">
            <v>SIN EQUIPO</v>
          </cell>
          <cell r="C37">
            <v>6057994</v>
          </cell>
          <cell r="D37">
            <v>2</v>
          </cell>
          <cell r="E37">
            <v>4</v>
          </cell>
          <cell r="F37">
            <v>2</v>
          </cell>
          <cell r="G37">
            <v>2.9</v>
          </cell>
          <cell r="I37">
            <v>3.416666666666667</v>
          </cell>
          <cell r="J37">
            <v>2.3825000000000003</v>
          </cell>
        </row>
        <row r="38">
          <cell r="A38" t="str">
            <v>NACIMBA MARCO</v>
          </cell>
          <cell r="B38" t="str">
            <v>INFORMAT</v>
          </cell>
          <cell r="C38">
            <v>6057781</v>
          </cell>
          <cell r="D38">
            <v>2</v>
          </cell>
          <cell r="E38">
            <v>4</v>
          </cell>
          <cell r="F38">
            <v>2</v>
          </cell>
          <cell r="G38">
            <v>2.5</v>
          </cell>
          <cell r="H38">
            <v>3</v>
          </cell>
          <cell r="I38">
            <v>3</v>
          </cell>
          <cell r="J38">
            <v>2.5</v>
          </cell>
        </row>
        <row r="39">
          <cell r="A39" t="str">
            <v>CASTILLO CRISTHIAN ALFREDO</v>
          </cell>
          <cell r="B39" t="str">
            <v>LOS SCRAPY</v>
          </cell>
          <cell r="C39">
            <v>6057499</v>
          </cell>
          <cell r="D39">
            <v>2</v>
          </cell>
          <cell r="E39">
            <v>4</v>
          </cell>
          <cell r="F39">
            <v>2</v>
          </cell>
          <cell r="G39">
            <v>2.9</v>
          </cell>
          <cell r="H39">
            <v>2.5</v>
          </cell>
          <cell r="I39">
            <v>3</v>
          </cell>
          <cell r="J39">
            <v>2.5700000000000003</v>
          </cell>
        </row>
        <row r="40">
          <cell r="A40" t="str">
            <v>NACIMBA CAIZATUA CLAUDIO</v>
          </cell>
          <cell r="B40" t="str">
            <v>SIN EQUIPO</v>
          </cell>
          <cell r="C40">
            <v>6057523</v>
          </cell>
          <cell r="D40">
            <v>2</v>
          </cell>
          <cell r="E40">
            <v>4</v>
          </cell>
          <cell r="F40">
            <v>2</v>
          </cell>
          <cell r="G40">
            <v>2.9</v>
          </cell>
          <cell r="H40">
            <v>2.583333333333333</v>
          </cell>
          <cell r="I40">
            <v>2.833333333333333</v>
          </cell>
          <cell r="J40">
            <v>2.5533333333333332</v>
          </cell>
        </row>
        <row r="41">
          <cell r="A41" t="str">
            <v>LUIS SANGUÑA</v>
          </cell>
          <cell r="C41">
            <v>160956</v>
          </cell>
          <cell r="D41">
            <v>2</v>
          </cell>
          <cell r="E41">
            <v>4</v>
          </cell>
          <cell r="F41">
            <v>2</v>
          </cell>
          <cell r="G41">
            <v>2.7</v>
          </cell>
          <cell r="H41">
            <v>2.75</v>
          </cell>
          <cell r="J41">
            <v>2.0850000000000004</v>
          </cell>
        </row>
      </sheetData>
      <sheetData sheetId="2"/>
      <sheetData sheetId="3"/>
      <sheetData sheetId="4"/>
      <sheetData sheetId="5">
        <row r="7">
          <cell r="A7" t="str">
            <v>EDUARDO QUINATOA</v>
          </cell>
          <cell r="B7" t="str">
            <v>TECNICOS</v>
          </cell>
          <cell r="C7">
            <v>1468</v>
          </cell>
          <cell r="E7" t="str">
            <v>OK</v>
          </cell>
          <cell r="F7">
            <v>38636</v>
          </cell>
          <cell r="H7">
            <v>0</v>
          </cell>
          <cell r="I7">
            <v>2</v>
          </cell>
          <cell r="J7">
            <v>2</v>
          </cell>
          <cell r="K7">
            <v>1.3333333333333333</v>
          </cell>
          <cell r="L7">
            <v>1</v>
          </cell>
          <cell r="M7">
            <v>2</v>
          </cell>
        </row>
        <row r="8">
          <cell r="A8" t="str">
            <v>SIXTO ANDRADE</v>
          </cell>
          <cell r="B8" t="str">
            <v>ESPECIALISTAS</v>
          </cell>
          <cell r="C8">
            <v>6</v>
          </cell>
          <cell r="E8" t="str">
            <v>OK</v>
          </cell>
          <cell r="F8">
            <v>38643</v>
          </cell>
          <cell r="H8">
            <v>0</v>
          </cell>
          <cell r="I8">
            <v>2</v>
          </cell>
          <cell r="J8">
            <v>2</v>
          </cell>
          <cell r="K8">
            <v>2.3333333333333335</v>
          </cell>
          <cell r="L8">
            <v>2</v>
          </cell>
          <cell r="M8">
            <v>2.8333333333333335</v>
          </cell>
        </row>
        <row r="9">
          <cell r="A9" t="str">
            <v>GABRIEL TORRES</v>
          </cell>
          <cell r="B9" t="str">
            <v>PICAPIEDRA</v>
          </cell>
          <cell r="C9">
            <v>300</v>
          </cell>
          <cell r="E9" t="str">
            <v>OK</v>
          </cell>
          <cell r="F9">
            <v>38638</v>
          </cell>
          <cell r="H9">
            <v>2</v>
          </cell>
          <cell r="I9">
            <v>2</v>
          </cell>
          <cell r="J9">
            <v>1</v>
          </cell>
          <cell r="K9">
            <v>2.6666666666666665</v>
          </cell>
          <cell r="L9">
            <v>3</v>
          </cell>
          <cell r="M9">
            <v>3.3333333333333335</v>
          </cell>
        </row>
        <row r="10">
          <cell r="A10" t="str">
            <v>PATRICIO ALTAMIRANO</v>
          </cell>
          <cell r="B10" t="str">
            <v>ACTIVOS</v>
          </cell>
          <cell r="C10">
            <v>161102</v>
          </cell>
          <cell r="E10" t="str">
            <v>OK</v>
          </cell>
          <cell r="F10">
            <v>38638</v>
          </cell>
          <cell r="H10">
            <v>2</v>
          </cell>
          <cell r="I10">
            <v>1</v>
          </cell>
          <cell r="J10">
            <v>1</v>
          </cell>
          <cell r="K10">
            <v>2.8333333333333335</v>
          </cell>
          <cell r="L10">
            <v>3</v>
          </cell>
          <cell r="M10">
            <v>2.9166666666666665</v>
          </cell>
        </row>
        <row r="11">
          <cell r="A11" t="str">
            <v>WASHINGTON PACHACAMA</v>
          </cell>
          <cell r="B11" t="str">
            <v>CAVERNICOLAS</v>
          </cell>
          <cell r="C11">
            <v>3701181</v>
          </cell>
          <cell r="E11" t="str">
            <v>OK</v>
          </cell>
          <cell r="F11">
            <v>38637</v>
          </cell>
          <cell r="H11">
            <v>2</v>
          </cell>
          <cell r="I11">
            <v>2</v>
          </cell>
          <cell r="J11">
            <v>2</v>
          </cell>
          <cell r="K11">
            <v>1.6666666666666667</v>
          </cell>
          <cell r="L11">
            <v>1</v>
          </cell>
          <cell r="M11">
            <v>3.8333333333333335</v>
          </cell>
        </row>
        <row r="12">
          <cell r="A12" t="str">
            <v>BYRON ASENCIO</v>
          </cell>
          <cell r="B12" t="str">
            <v>THE MACHINES</v>
          </cell>
          <cell r="C12">
            <v>3702361</v>
          </cell>
          <cell r="E12" t="str">
            <v>OK</v>
          </cell>
          <cell r="F12">
            <v>38637</v>
          </cell>
          <cell r="H12">
            <v>2</v>
          </cell>
          <cell r="I12">
            <v>2</v>
          </cell>
          <cell r="J12">
            <v>2</v>
          </cell>
          <cell r="K12">
            <v>2.3333333333333335</v>
          </cell>
          <cell r="L12">
            <v>2</v>
          </cell>
          <cell r="M12">
            <v>2.75</v>
          </cell>
        </row>
        <row r="13">
          <cell r="A13" t="str">
            <v>ERNESTO NAVARRETE</v>
          </cell>
          <cell r="B13" t="str">
            <v>LOS TECNICOS 2T</v>
          </cell>
          <cell r="C13">
            <v>102240</v>
          </cell>
          <cell r="E13" t="str">
            <v>OK</v>
          </cell>
          <cell r="F13">
            <v>38636</v>
          </cell>
          <cell r="H13">
            <v>0</v>
          </cell>
          <cell r="I13">
            <v>1</v>
          </cell>
          <cell r="J13">
            <v>3</v>
          </cell>
          <cell r="K13">
            <v>2.8333333333333335</v>
          </cell>
          <cell r="L13">
            <v>2.5</v>
          </cell>
          <cell r="M13">
            <v>2.9166666666666665</v>
          </cell>
        </row>
        <row r="14">
          <cell r="A14" t="str">
            <v>SANTIAGO DELGADO</v>
          </cell>
          <cell r="B14" t="str">
            <v>SOLO NOCHE</v>
          </cell>
          <cell r="C14">
            <v>6057785</v>
          </cell>
          <cell r="E14" t="str">
            <v>OK</v>
          </cell>
          <cell r="F14">
            <v>38638</v>
          </cell>
          <cell r="H14">
            <v>2</v>
          </cell>
          <cell r="I14">
            <v>2</v>
          </cell>
          <cell r="J14">
            <v>2</v>
          </cell>
          <cell r="K14">
            <v>2.3333333333333335</v>
          </cell>
          <cell r="L14">
            <v>3</v>
          </cell>
          <cell r="M14">
            <v>3</v>
          </cell>
        </row>
        <row r="15">
          <cell r="A15" t="str">
            <v>RAMIRO FLORES</v>
          </cell>
          <cell r="B15" t="str">
            <v>LOS MISMOS PERO POR HORAS 2T</v>
          </cell>
          <cell r="C15">
            <v>161484</v>
          </cell>
          <cell r="E15" t="str">
            <v>OK</v>
          </cell>
          <cell r="F15">
            <v>38637</v>
          </cell>
          <cell r="H15">
            <v>2</v>
          </cell>
          <cell r="I15">
            <v>1</v>
          </cell>
          <cell r="J15">
            <v>2</v>
          </cell>
          <cell r="K15">
            <v>3</v>
          </cell>
          <cell r="L15">
            <v>3</v>
          </cell>
          <cell r="M15">
            <v>3.1666666666666665</v>
          </cell>
        </row>
        <row r="16">
          <cell r="A16" t="str">
            <v>PAUL SALDAÑA</v>
          </cell>
          <cell r="B16" t="str">
            <v>K TAZ 2T</v>
          </cell>
          <cell r="C16">
            <v>161183</v>
          </cell>
          <cell r="E16" t="str">
            <v>OK</v>
          </cell>
          <cell r="F16">
            <v>38638</v>
          </cell>
          <cell r="H16">
            <v>2</v>
          </cell>
          <cell r="I16">
            <v>1</v>
          </cell>
          <cell r="J16">
            <v>2</v>
          </cell>
          <cell r="K16">
            <v>3.1666666666666665</v>
          </cell>
          <cell r="L16">
            <v>2.5</v>
          </cell>
          <cell r="M16">
            <v>2.7333333333333329</v>
          </cell>
        </row>
        <row r="17">
          <cell r="A17" t="str">
            <v>NELSON BARROS</v>
          </cell>
          <cell r="B17" t="str">
            <v>METAL BAL 2T</v>
          </cell>
          <cell r="C17">
            <v>161443</v>
          </cell>
          <cell r="E17" t="str">
            <v>OK</v>
          </cell>
          <cell r="F17">
            <v>38638</v>
          </cell>
          <cell r="H17">
            <v>2</v>
          </cell>
          <cell r="I17">
            <v>1</v>
          </cell>
          <cell r="J17">
            <v>2</v>
          </cell>
          <cell r="K17">
            <v>3.1666666666666665</v>
          </cell>
          <cell r="L17">
            <v>3.5</v>
          </cell>
          <cell r="M17">
            <v>3.1666666666666665</v>
          </cell>
        </row>
        <row r="18">
          <cell r="A18" t="str">
            <v>VICTOR CHICHARON</v>
          </cell>
          <cell r="B18" t="str">
            <v>CERO ERRORES 2T</v>
          </cell>
          <cell r="C18">
            <v>161070</v>
          </cell>
          <cell r="E18" t="str">
            <v>OK</v>
          </cell>
          <cell r="F18">
            <v>38636</v>
          </cell>
          <cell r="H18">
            <v>2</v>
          </cell>
          <cell r="I18">
            <v>1</v>
          </cell>
          <cell r="J18">
            <v>3</v>
          </cell>
          <cell r="K18">
            <v>2</v>
          </cell>
          <cell r="L18">
            <v>2</v>
          </cell>
          <cell r="M18">
            <v>3.1666666666666665</v>
          </cell>
        </row>
        <row r="19">
          <cell r="A19" t="str">
            <v>MARCO TRUJILLO</v>
          </cell>
          <cell r="B19" t="str">
            <v>METAL BAL</v>
          </cell>
          <cell r="C19">
            <v>6081588</v>
          </cell>
          <cell r="E19" t="str">
            <v>OK</v>
          </cell>
          <cell r="F19">
            <v>38636</v>
          </cell>
          <cell r="H19">
            <v>2</v>
          </cell>
          <cell r="I19">
            <v>1</v>
          </cell>
          <cell r="J19">
            <v>2</v>
          </cell>
          <cell r="K19">
            <v>3.3333333333333335</v>
          </cell>
          <cell r="L19">
            <v>3.5</v>
          </cell>
          <cell r="M19">
            <v>3.6666666666666665</v>
          </cell>
        </row>
        <row r="20">
          <cell r="A20" t="str">
            <v>BYRON LLUMIQUINGA</v>
          </cell>
          <cell r="B20" t="str">
            <v>FURIOSOS 2T</v>
          </cell>
          <cell r="C20">
            <v>180441</v>
          </cell>
          <cell r="E20" t="str">
            <v>OK</v>
          </cell>
          <cell r="F20">
            <v>38636</v>
          </cell>
          <cell r="H20">
            <v>2</v>
          </cell>
          <cell r="I20">
            <v>1</v>
          </cell>
          <cell r="J20">
            <v>3</v>
          </cell>
          <cell r="K20">
            <v>2</v>
          </cell>
          <cell r="L20">
            <v>1</v>
          </cell>
          <cell r="M20">
            <v>2.8</v>
          </cell>
        </row>
        <row r="21">
          <cell r="A21" t="str">
            <v>MARCELO REINO</v>
          </cell>
          <cell r="B21" t="str">
            <v>LOS ENDEREZADORES</v>
          </cell>
          <cell r="C21">
            <v>6058252</v>
          </cell>
          <cell r="E21" t="str">
            <v>OK</v>
          </cell>
          <cell r="F21">
            <v>38638</v>
          </cell>
          <cell r="H21">
            <v>2</v>
          </cell>
          <cell r="I21">
            <v>2</v>
          </cell>
          <cell r="J21">
            <v>2</v>
          </cell>
          <cell r="K21">
            <v>3.5</v>
          </cell>
          <cell r="L21">
            <v>4</v>
          </cell>
          <cell r="M21">
            <v>3.8333333333333335</v>
          </cell>
        </row>
        <row r="22">
          <cell r="A22" t="str">
            <v>NELSON GONZALO QUISPE</v>
          </cell>
          <cell r="B22" t="str">
            <v>K TAZ</v>
          </cell>
          <cell r="C22">
            <v>6081606</v>
          </cell>
          <cell r="E22" t="str">
            <v>OK</v>
          </cell>
          <cell r="F22">
            <v>38637</v>
          </cell>
          <cell r="H22">
            <v>2</v>
          </cell>
          <cell r="I22">
            <v>1</v>
          </cell>
          <cell r="J22">
            <v>3</v>
          </cell>
          <cell r="K22">
            <v>3</v>
          </cell>
          <cell r="L22">
            <v>4</v>
          </cell>
          <cell r="M22">
            <v>2.8666666666666667</v>
          </cell>
        </row>
        <row r="23">
          <cell r="A23" t="str">
            <v>JAVIER OSHIÑA</v>
          </cell>
          <cell r="B23" t="str">
            <v>SOLO PANAS 2T</v>
          </cell>
          <cell r="C23">
            <v>161405</v>
          </cell>
          <cell r="E23" t="str">
            <v>OK</v>
          </cell>
          <cell r="F23">
            <v>38636</v>
          </cell>
          <cell r="H23">
            <v>2</v>
          </cell>
          <cell r="I23">
            <v>1</v>
          </cell>
          <cell r="J23">
            <v>3</v>
          </cell>
          <cell r="K23">
            <v>3.1666666666666665</v>
          </cell>
          <cell r="L23">
            <v>3</v>
          </cell>
          <cell r="M23">
            <v>2.3333333333333335</v>
          </cell>
        </row>
        <row r="24">
          <cell r="A24" t="str">
            <v>JORGE. PERALTA</v>
          </cell>
          <cell r="B24" t="str">
            <v>LOS GATOS</v>
          </cell>
          <cell r="C24">
            <v>3701179</v>
          </cell>
          <cell r="E24" t="str">
            <v>OK</v>
          </cell>
          <cell r="F24">
            <v>38639</v>
          </cell>
          <cell r="H24">
            <v>2</v>
          </cell>
          <cell r="I24">
            <v>2</v>
          </cell>
          <cell r="J24">
            <v>2</v>
          </cell>
          <cell r="K24">
            <v>3.6666666666666665</v>
          </cell>
          <cell r="L24">
            <v>4</v>
          </cell>
          <cell r="M24">
            <v>3.1333333333333333</v>
          </cell>
        </row>
        <row r="25">
          <cell r="A25" t="str">
            <v>HERNAN PATRICIO  QUINCHUELA</v>
          </cell>
          <cell r="B25" t="str">
            <v>LOS MAGNIFICOS</v>
          </cell>
          <cell r="C25">
            <v>160945</v>
          </cell>
          <cell r="E25" t="str">
            <v>OK</v>
          </cell>
          <cell r="F25">
            <v>38636</v>
          </cell>
          <cell r="H25">
            <v>2</v>
          </cell>
          <cell r="I25">
            <v>1</v>
          </cell>
          <cell r="J25">
            <v>2</v>
          </cell>
          <cell r="K25">
            <v>3.6666666666666665</v>
          </cell>
          <cell r="L25">
            <v>4</v>
          </cell>
          <cell r="M25">
            <v>3.6666666666666665</v>
          </cell>
        </row>
        <row r="26">
          <cell r="A26" t="str">
            <v>CARLO CAIZA</v>
          </cell>
          <cell r="B26" t="str">
            <v>PURO HUMO 2T</v>
          </cell>
          <cell r="C26">
            <v>161200</v>
          </cell>
          <cell r="E26" t="str">
            <v>OK</v>
          </cell>
          <cell r="F26">
            <v>38635</v>
          </cell>
          <cell r="H26">
            <v>2</v>
          </cell>
          <cell r="I26">
            <v>1</v>
          </cell>
          <cell r="J26">
            <v>2</v>
          </cell>
          <cell r="K26">
            <v>3.6666666666666665</v>
          </cell>
          <cell r="L26">
            <v>3.5</v>
          </cell>
          <cell r="M26">
            <v>3</v>
          </cell>
        </row>
        <row r="27">
          <cell r="A27" t="str">
            <v>SEGUNDO ALVARO</v>
          </cell>
          <cell r="B27" t="str">
            <v>SACA CHISPAS</v>
          </cell>
          <cell r="C27">
            <v>6085904</v>
          </cell>
          <cell r="E27" t="str">
            <v>OK</v>
          </cell>
          <cell r="F27">
            <v>38635</v>
          </cell>
          <cell r="H27">
            <v>2</v>
          </cell>
          <cell r="I27">
            <v>1</v>
          </cell>
          <cell r="J27">
            <v>3</v>
          </cell>
          <cell r="K27">
            <v>3.6666666666666665</v>
          </cell>
          <cell r="L27">
            <v>4</v>
          </cell>
          <cell r="M27">
            <v>2.5</v>
          </cell>
        </row>
        <row r="28">
          <cell r="A28" t="str">
            <v>ROBERTO VIZCAINO</v>
          </cell>
          <cell r="B28" t="str">
            <v>CERO ERRORES</v>
          </cell>
          <cell r="C28">
            <v>3705907</v>
          </cell>
          <cell r="E28" t="str">
            <v>OK</v>
          </cell>
          <cell r="F28">
            <v>38639</v>
          </cell>
          <cell r="H28">
            <v>0</v>
          </cell>
          <cell r="I28">
            <v>2</v>
          </cell>
          <cell r="J28">
            <v>4</v>
          </cell>
          <cell r="K28">
            <v>3.3333333333333335</v>
          </cell>
          <cell r="L28">
            <v>3</v>
          </cell>
          <cell r="M28">
            <v>3.3333333333333335</v>
          </cell>
        </row>
        <row r="29">
          <cell r="A29" t="str">
            <v>JUAN ALDAS</v>
          </cell>
          <cell r="B29" t="str">
            <v>FULL MIG</v>
          </cell>
          <cell r="C29">
            <v>6057887</v>
          </cell>
          <cell r="E29" t="str">
            <v>OK</v>
          </cell>
          <cell r="F29">
            <v>38636</v>
          </cell>
          <cell r="H29">
            <v>2</v>
          </cell>
          <cell r="I29">
            <v>2</v>
          </cell>
          <cell r="J29">
            <v>3</v>
          </cell>
          <cell r="K29">
            <v>3</v>
          </cell>
          <cell r="L29">
            <v>3</v>
          </cell>
          <cell r="M29">
            <v>3.6666666666666665</v>
          </cell>
        </row>
        <row r="30">
          <cell r="A30" t="str">
            <v>MIGUEL CAIZA</v>
          </cell>
          <cell r="B30" t="str">
            <v>PURO ÑEQUE</v>
          </cell>
          <cell r="C30">
            <v>3705908</v>
          </cell>
          <cell r="E30" t="str">
            <v>OK</v>
          </cell>
          <cell r="F30">
            <v>38639</v>
          </cell>
          <cell r="H30">
            <v>2</v>
          </cell>
          <cell r="I30">
            <v>2</v>
          </cell>
          <cell r="J30">
            <v>3</v>
          </cell>
          <cell r="K30">
            <v>3.5</v>
          </cell>
          <cell r="L30">
            <v>3</v>
          </cell>
          <cell r="M30">
            <v>3.0833333333333335</v>
          </cell>
        </row>
        <row r="31">
          <cell r="A31" t="str">
            <v>JORGE CHIPANTASI</v>
          </cell>
          <cell r="B31" t="str">
            <v>FULL MIG 2T</v>
          </cell>
          <cell r="C31">
            <v>6058261</v>
          </cell>
          <cell r="E31" t="str">
            <v>OK</v>
          </cell>
          <cell r="F31">
            <v>38637</v>
          </cell>
          <cell r="H31">
            <v>2</v>
          </cell>
          <cell r="I31">
            <v>2</v>
          </cell>
          <cell r="J31">
            <v>3</v>
          </cell>
          <cell r="K31">
            <v>3.6666666666666665</v>
          </cell>
          <cell r="L31">
            <v>3.5</v>
          </cell>
          <cell r="M31">
            <v>2.5333333333333332</v>
          </cell>
        </row>
        <row r="32">
          <cell r="A32" t="str">
            <v>LUIS TUCANES</v>
          </cell>
          <cell r="B32" t="str">
            <v>THE MANAGER</v>
          </cell>
          <cell r="C32">
            <v>6080476</v>
          </cell>
          <cell r="E32" t="str">
            <v>OK</v>
          </cell>
          <cell r="F32">
            <v>38635</v>
          </cell>
          <cell r="H32">
            <v>2</v>
          </cell>
          <cell r="I32">
            <v>1</v>
          </cell>
          <cell r="J32">
            <v>3</v>
          </cell>
          <cell r="K32">
            <v>3.3333333333333335</v>
          </cell>
          <cell r="L32">
            <v>3</v>
          </cell>
          <cell r="M32">
            <v>3.6666666666666665</v>
          </cell>
        </row>
        <row r="33">
          <cell r="A33" t="str">
            <v>HERNANDEZ NELSON</v>
          </cell>
          <cell r="B33" t="str">
            <v>K-TAZ 2T</v>
          </cell>
          <cell r="C33">
            <v>195015</v>
          </cell>
          <cell r="E33" t="str">
            <v>OK</v>
          </cell>
          <cell r="F33">
            <v>38638</v>
          </cell>
          <cell r="H33">
            <v>2</v>
          </cell>
          <cell r="I33">
            <v>1</v>
          </cell>
          <cell r="J33">
            <v>3</v>
          </cell>
          <cell r="K33">
            <v>3.6666666666666665</v>
          </cell>
          <cell r="L33">
            <v>3.5</v>
          </cell>
          <cell r="M33">
            <v>3</v>
          </cell>
        </row>
        <row r="34">
          <cell r="A34" t="str">
            <v>PATRICIO CUENCA</v>
          </cell>
          <cell r="B34" t="str">
            <v>SOLO PANAS</v>
          </cell>
          <cell r="C34">
            <v>6080354</v>
          </cell>
          <cell r="E34" t="str">
            <v>OK</v>
          </cell>
          <cell r="F34">
            <v>38636</v>
          </cell>
          <cell r="H34">
            <v>2</v>
          </cell>
          <cell r="I34">
            <v>1</v>
          </cell>
          <cell r="J34">
            <v>3</v>
          </cell>
          <cell r="K34">
            <v>3.6666666666666665</v>
          </cell>
          <cell r="L34">
            <v>4</v>
          </cell>
          <cell r="M34">
            <v>3.8333333333333335</v>
          </cell>
        </row>
        <row r="35">
          <cell r="A35" t="str">
            <v>DIEGO PILLAJO</v>
          </cell>
          <cell r="B35" t="str">
            <v>FURIOSOS</v>
          </cell>
          <cell r="C35">
            <v>3705994</v>
          </cell>
          <cell r="E35" t="str">
            <v>OK</v>
          </cell>
          <cell r="F35">
            <v>38635</v>
          </cell>
          <cell r="H35">
            <v>2</v>
          </cell>
          <cell r="I35">
            <v>2</v>
          </cell>
          <cell r="J35">
            <v>4</v>
          </cell>
          <cell r="K35">
            <v>3</v>
          </cell>
          <cell r="L35">
            <v>3</v>
          </cell>
          <cell r="M35">
            <v>2.6666666666666665</v>
          </cell>
        </row>
        <row r="36">
          <cell r="A36" t="str">
            <v>CARLOS REINOSO</v>
          </cell>
          <cell r="B36" t="str">
            <v>PURO HUMO</v>
          </cell>
          <cell r="C36">
            <v>6057536</v>
          </cell>
          <cell r="E36" t="str">
            <v>OK</v>
          </cell>
          <cell r="F36">
            <v>38637</v>
          </cell>
          <cell r="H36">
            <v>2</v>
          </cell>
          <cell r="I36">
            <v>2</v>
          </cell>
          <cell r="J36">
            <v>3</v>
          </cell>
          <cell r="K36">
            <v>3.6666666666666665</v>
          </cell>
          <cell r="L36">
            <v>4</v>
          </cell>
          <cell r="M36">
            <v>3.1666666666666665</v>
          </cell>
        </row>
        <row r="37">
          <cell r="A37" t="str">
            <v>FRANKLIN GRANADA</v>
          </cell>
          <cell r="B37" t="str">
            <v>HERMANOS 2T</v>
          </cell>
          <cell r="C37">
            <v>161073</v>
          </cell>
          <cell r="E37" t="str">
            <v>OK</v>
          </cell>
          <cell r="F37">
            <v>38635</v>
          </cell>
          <cell r="H37">
            <v>2</v>
          </cell>
          <cell r="I37">
            <v>1</v>
          </cell>
          <cell r="J37">
            <v>4</v>
          </cell>
          <cell r="K37">
            <v>3.1666666666666665</v>
          </cell>
          <cell r="L37">
            <v>2</v>
          </cell>
          <cell r="M37">
            <v>2.9666666666666668</v>
          </cell>
        </row>
        <row r="38">
          <cell r="A38" t="str">
            <v>MARIO ONTANEDA</v>
          </cell>
          <cell r="B38" t="str">
            <v>RAPIDOS 2T</v>
          </cell>
          <cell r="C38">
            <v>160970</v>
          </cell>
          <cell r="E38" t="str">
            <v>OK</v>
          </cell>
          <cell r="F38">
            <v>38637</v>
          </cell>
          <cell r="H38">
            <v>2</v>
          </cell>
          <cell r="I38">
            <v>1</v>
          </cell>
          <cell r="J38">
            <v>3</v>
          </cell>
          <cell r="K38">
            <v>4</v>
          </cell>
          <cell r="L38">
            <v>4</v>
          </cell>
          <cell r="M38">
            <v>3.5</v>
          </cell>
        </row>
        <row r="39">
          <cell r="A39" t="str">
            <v>JHONNY GAIBOR</v>
          </cell>
          <cell r="B39" t="str">
            <v>RAPIDOS</v>
          </cell>
          <cell r="C39">
            <v>3702462</v>
          </cell>
          <cell r="E39" t="str">
            <v>OK</v>
          </cell>
          <cell r="F39">
            <v>38637</v>
          </cell>
          <cell r="H39">
            <v>2</v>
          </cell>
          <cell r="I39">
            <v>2</v>
          </cell>
          <cell r="J39">
            <v>3</v>
          </cell>
          <cell r="K39">
            <v>3.6666666666666665</v>
          </cell>
          <cell r="L39">
            <v>3</v>
          </cell>
          <cell r="M39">
            <v>3.8333333333333335</v>
          </cell>
        </row>
        <row r="40">
          <cell r="A40" t="str">
            <v>ALEXIS SIMBAÑA</v>
          </cell>
          <cell r="B40" t="str">
            <v>GLADIADORES</v>
          </cell>
          <cell r="C40">
            <v>6057783</v>
          </cell>
          <cell r="E40" t="str">
            <v>OK</v>
          </cell>
          <cell r="F40">
            <v>38642</v>
          </cell>
          <cell r="H40">
            <v>2</v>
          </cell>
          <cell r="I40">
            <v>2</v>
          </cell>
          <cell r="J40">
            <v>3</v>
          </cell>
          <cell r="K40">
            <v>3.6666666666666665</v>
          </cell>
          <cell r="L40">
            <v>4</v>
          </cell>
          <cell r="M40">
            <v>3.5</v>
          </cell>
        </row>
        <row r="41">
          <cell r="A41" t="str">
            <v>CRISTIAN CARDENAS</v>
          </cell>
          <cell r="B41" t="str">
            <v>LOS MISMOS PERO POR HORAS</v>
          </cell>
          <cell r="C41">
            <v>6057797</v>
          </cell>
          <cell r="E41" t="str">
            <v>OK</v>
          </cell>
          <cell r="F41">
            <v>38635</v>
          </cell>
          <cell r="H41">
            <v>2</v>
          </cell>
          <cell r="I41">
            <v>2</v>
          </cell>
          <cell r="J41">
            <v>3</v>
          </cell>
          <cell r="K41">
            <v>3.6666666666666665</v>
          </cell>
          <cell r="L41">
            <v>4</v>
          </cell>
          <cell r="M41">
            <v>3.5</v>
          </cell>
        </row>
        <row r="42">
          <cell r="A42" t="str">
            <v>PABLO RAMOS</v>
          </cell>
          <cell r="B42" t="str">
            <v>LOS SOBRINOS</v>
          </cell>
          <cell r="C42">
            <v>6058277</v>
          </cell>
          <cell r="E42" t="str">
            <v>OK</v>
          </cell>
          <cell r="F42">
            <v>38639</v>
          </cell>
          <cell r="H42">
            <v>2</v>
          </cell>
          <cell r="I42">
            <v>2</v>
          </cell>
          <cell r="J42">
            <v>3</v>
          </cell>
          <cell r="K42">
            <v>4</v>
          </cell>
          <cell r="L42">
            <v>3</v>
          </cell>
          <cell r="M42">
            <v>3.6666666666666665</v>
          </cell>
        </row>
        <row r="43">
          <cell r="A43" t="str">
            <v>ANGEL FLORES</v>
          </cell>
          <cell r="B43" t="str">
            <v>A TODO JIG</v>
          </cell>
          <cell r="C43">
            <v>6058259</v>
          </cell>
          <cell r="E43" t="str">
            <v>OK</v>
          </cell>
          <cell r="F43">
            <v>38637</v>
          </cell>
          <cell r="H43">
            <v>2</v>
          </cell>
          <cell r="I43">
            <v>2</v>
          </cell>
          <cell r="J43">
            <v>4</v>
          </cell>
          <cell r="K43">
            <v>3.6666666666666665</v>
          </cell>
          <cell r="L43">
            <v>4</v>
          </cell>
          <cell r="M43">
            <v>3.3333333333333335</v>
          </cell>
        </row>
        <row r="44">
          <cell r="A44" t="str">
            <v>LET</v>
          </cell>
          <cell r="B44" t="str">
            <v>EQUIPO</v>
          </cell>
          <cell r="C44" t="str">
            <v>Codigo</v>
          </cell>
          <cell r="E44" t="str">
            <v>Control asistencia Assessment</v>
          </cell>
          <cell r="F44" t="str">
            <v>Fecha</v>
          </cell>
          <cell r="H44" t="str">
            <v>EDUCACION</v>
          </cell>
          <cell r="I44" t="str">
            <v>ANTIGÜEDAD</v>
          </cell>
          <cell r="J44" t="str">
            <v>RESULTADOS ET</v>
          </cell>
          <cell r="K44" t="str">
            <v>EVALUACION LG</v>
          </cell>
          <cell r="L44" t="str">
            <v>DESEMPEÑO</v>
          </cell>
          <cell r="M44" t="str">
            <v>ENTREVISTA OBSERVADOR 1</v>
          </cell>
        </row>
        <row r="45">
          <cell r="E45" t="str">
            <v>OK</v>
          </cell>
          <cell r="F45">
            <v>38636</v>
          </cell>
        </row>
        <row r="46">
          <cell r="E46" t="str">
            <v>OK</v>
          </cell>
          <cell r="F46">
            <v>38635</v>
          </cell>
        </row>
        <row r="47">
          <cell r="E47" t="str">
            <v>OK</v>
          </cell>
          <cell r="F47">
            <v>38638</v>
          </cell>
        </row>
        <row r="48">
          <cell r="E48" t="str">
            <v>OK</v>
          </cell>
          <cell r="F48">
            <v>38635</v>
          </cell>
        </row>
        <row r="49">
          <cell r="E49" t="str">
            <v>OK</v>
          </cell>
          <cell r="F49">
            <v>38637</v>
          </cell>
        </row>
        <row r="50">
          <cell r="E50" t="str">
            <v>OK</v>
          </cell>
          <cell r="F50">
            <v>38638</v>
          </cell>
        </row>
        <row r="51">
          <cell r="E51" t="str">
            <v>OK</v>
          </cell>
          <cell r="F51">
            <v>38637</v>
          </cell>
        </row>
        <row r="52">
          <cell r="E52" t="str">
            <v>OK</v>
          </cell>
          <cell r="F52">
            <v>38636</v>
          </cell>
        </row>
        <row r="53">
          <cell r="E53" t="str">
            <v>OK</v>
          </cell>
          <cell r="F53">
            <v>38635</v>
          </cell>
        </row>
        <row r="54">
          <cell r="E54" t="str">
            <v>OK</v>
          </cell>
          <cell r="F54">
            <v>38636</v>
          </cell>
        </row>
        <row r="55">
          <cell r="E55" t="str">
            <v>OK</v>
          </cell>
          <cell r="F55">
            <v>38635</v>
          </cell>
        </row>
      </sheetData>
      <sheetData sheetId="6"/>
      <sheetData sheetId="7">
        <row r="2">
          <cell r="A2" t="str">
            <v>LET</v>
          </cell>
          <cell r="B2" t="str">
            <v>EQUIPO</v>
          </cell>
          <cell r="C2" t="str">
            <v>Codigo</v>
          </cell>
          <cell r="E2" t="str">
            <v>Control asistencia Assessment</v>
          </cell>
          <cell r="F2" t="str">
            <v>Fecha</v>
          </cell>
          <cell r="H2" t="str">
            <v>EDUCACION</v>
          </cell>
          <cell r="I2" t="str">
            <v>ANTIGÜEDAD</v>
          </cell>
          <cell r="J2" t="str">
            <v>DESEMPEÑO</v>
          </cell>
          <cell r="K2" t="str">
            <v>ENTREVISTA OBSERVADOR 1</v>
          </cell>
          <cell r="L2" t="str">
            <v>ENTREVISTA OBSERVADOR 2</v>
          </cell>
          <cell r="M2" t="str">
            <v>PROMEDIO ENTREVISTA</v>
          </cell>
          <cell r="N2" t="str">
            <v>ASSESMENT OBSERVADOR 1</v>
          </cell>
          <cell r="O2" t="str">
            <v>ASSESMENT OBSERVADOR 2</v>
          </cell>
          <cell r="P2" t="str">
            <v>PROMEDIO ASSESMENT</v>
          </cell>
          <cell r="Q2" t="str">
            <v>EVALUACION LG</v>
          </cell>
          <cell r="R2" t="str">
            <v>FACTOR</v>
          </cell>
        </row>
        <row r="3">
          <cell r="A3" t="str">
            <v>SANTIAGO LAGLA</v>
          </cell>
          <cell r="B3" t="str">
            <v>DOS EN UNO</v>
          </cell>
          <cell r="C3">
            <v>3700544</v>
          </cell>
          <cell r="E3" t="str">
            <v>OK</v>
          </cell>
          <cell r="F3">
            <v>38637</v>
          </cell>
          <cell r="H3">
            <v>2</v>
          </cell>
          <cell r="I3">
            <v>4</v>
          </cell>
          <cell r="J3">
            <v>4</v>
          </cell>
          <cell r="K3">
            <v>4</v>
          </cell>
          <cell r="L3">
            <v>4</v>
          </cell>
          <cell r="M3">
            <v>4</v>
          </cell>
          <cell r="N3">
            <v>2.5</v>
          </cell>
          <cell r="O3">
            <v>3.5</v>
          </cell>
          <cell r="P3">
            <v>3</v>
          </cell>
          <cell r="Q3">
            <v>4</v>
          </cell>
          <cell r="R3">
            <v>3.7</v>
          </cell>
        </row>
        <row r="4">
          <cell r="A4" t="str">
            <v>JOSE ALAJO</v>
          </cell>
          <cell r="B4" t="str">
            <v>PUNTO CLAVE</v>
          </cell>
          <cell r="C4">
            <v>6057460</v>
          </cell>
          <cell r="E4" t="str">
            <v>OK</v>
          </cell>
          <cell r="F4">
            <v>38643</v>
          </cell>
          <cell r="H4">
            <v>2</v>
          </cell>
          <cell r="I4">
            <v>4</v>
          </cell>
          <cell r="J4">
            <v>4</v>
          </cell>
          <cell r="K4">
            <v>3.3333333333333335</v>
          </cell>
          <cell r="L4">
            <v>3.3333333333333335</v>
          </cell>
          <cell r="M4">
            <v>3.3333333333333335</v>
          </cell>
          <cell r="N4">
            <v>2.8333333333333335</v>
          </cell>
          <cell r="O4">
            <v>2.9166666666666665</v>
          </cell>
          <cell r="P4">
            <v>2.875</v>
          </cell>
          <cell r="Q4">
            <v>3.73</v>
          </cell>
          <cell r="R4">
            <v>3.5065</v>
          </cell>
        </row>
        <row r="5">
          <cell r="A5" t="str">
            <v>GUILLERMO CASTILLO</v>
          </cell>
          <cell r="B5" t="str">
            <v>UN SOLO TOQUE</v>
          </cell>
          <cell r="C5">
            <v>3600573</v>
          </cell>
          <cell r="E5" t="str">
            <v>OK</v>
          </cell>
          <cell r="F5">
            <v>38639</v>
          </cell>
          <cell r="H5">
            <v>2</v>
          </cell>
          <cell r="I5">
            <v>4</v>
          </cell>
          <cell r="J5">
            <v>3</v>
          </cell>
          <cell r="K5">
            <v>3.8333333333333335</v>
          </cell>
          <cell r="L5">
            <v>3.8333333333333335</v>
          </cell>
          <cell r="M5">
            <v>3.8333333333333335</v>
          </cell>
          <cell r="N5">
            <v>3</v>
          </cell>
          <cell r="O5">
            <v>3</v>
          </cell>
          <cell r="P5">
            <v>3</v>
          </cell>
          <cell r="Q5">
            <v>4</v>
          </cell>
          <cell r="R5">
            <v>3.375</v>
          </cell>
        </row>
        <row r="6">
          <cell r="A6" t="str">
            <v>JORGE BENITEZ</v>
          </cell>
          <cell r="B6" t="str">
            <v>UNION Y FUERZA</v>
          </cell>
          <cell r="C6">
            <v>3600290</v>
          </cell>
          <cell r="E6" t="str">
            <v>OK</v>
          </cell>
          <cell r="F6">
            <v>38637</v>
          </cell>
          <cell r="H6">
            <v>2</v>
          </cell>
          <cell r="I6">
            <v>4</v>
          </cell>
          <cell r="J6">
            <v>3</v>
          </cell>
          <cell r="K6">
            <v>4</v>
          </cell>
          <cell r="L6">
            <v>4</v>
          </cell>
          <cell r="M6">
            <v>4</v>
          </cell>
          <cell r="N6">
            <v>2.8333333333333335</v>
          </cell>
          <cell r="O6">
            <v>3</v>
          </cell>
          <cell r="P6">
            <v>2.916666666666667</v>
          </cell>
          <cell r="Q6">
            <v>3.88</v>
          </cell>
          <cell r="R6">
            <v>3.3556666666666661</v>
          </cell>
        </row>
        <row r="7">
          <cell r="A7" t="str">
            <v>LUIS  LINCANGO</v>
          </cell>
          <cell r="B7" t="str">
            <v>LOS TODO TERRENO</v>
          </cell>
          <cell r="C7">
            <v>6068121</v>
          </cell>
          <cell r="E7" t="str">
            <v>OK</v>
          </cell>
          <cell r="F7">
            <v>38636</v>
          </cell>
          <cell r="H7">
            <v>4</v>
          </cell>
          <cell r="I7">
            <v>4</v>
          </cell>
          <cell r="J7">
            <v>3</v>
          </cell>
          <cell r="K7">
            <v>3.1666666666666665</v>
          </cell>
          <cell r="L7">
            <v>3</v>
          </cell>
          <cell r="M7">
            <v>3.083333333333333</v>
          </cell>
          <cell r="N7">
            <v>2.8333333333333335</v>
          </cell>
          <cell r="O7">
            <v>2.8333333333333335</v>
          </cell>
          <cell r="P7">
            <v>2.8333333333333335</v>
          </cell>
          <cell r="Q7">
            <v>3.66</v>
          </cell>
          <cell r="R7">
            <v>3.3438333333333334</v>
          </cell>
        </row>
        <row r="8">
          <cell r="A8" t="str">
            <v>EDISON JIMENEZ</v>
          </cell>
          <cell r="B8" t="str">
            <v>LOS INDOMABLES</v>
          </cell>
          <cell r="C8">
            <v>3600298</v>
          </cell>
          <cell r="E8" t="str">
            <v>OK</v>
          </cell>
          <cell r="F8">
            <v>38639</v>
          </cell>
          <cell r="H8">
            <v>2</v>
          </cell>
          <cell r="I8">
            <v>4</v>
          </cell>
          <cell r="J8">
            <v>3</v>
          </cell>
          <cell r="K8">
            <v>3.3333333333333335</v>
          </cell>
          <cell r="L8">
            <v>3.3333333333333335</v>
          </cell>
          <cell r="M8">
            <v>3.3333333333333335</v>
          </cell>
          <cell r="N8">
            <v>3.6666666666666665</v>
          </cell>
          <cell r="O8">
            <v>3.8333333333333335</v>
          </cell>
          <cell r="P8">
            <v>3.75</v>
          </cell>
          <cell r="Q8">
            <v>3.88</v>
          </cell>
          <cell r="R8">
            <v>3.3389999999999995</v>
          </cell>
        </row>
        <row r="9">
          <cell r="A9" t="str">
            <v>EDGAR USHIÑA</v>
          </cell>
          <cell r="B9" t="str">
            <v>LIDERES EN ACCION</v>
          </cell>
          <cell r="C9">
            <v>3705976</v>
          </cell>
          <cell r="E9" t="str">
            <v>OK</v>
          </cell>
          <cell r="F9">
            <v>38636</v>
          </cell>
          <cell r="H9">
            <v>2</v>
          </cell>
          <cell r="I9">
            <v>4</v>
          </cell>
          <cell r="J9">
            <v>3</v>
          </cell>
          <cell r="K9">
            <v>4</v>
          </cell>
          <cell r="L9">
            <v>3.8333333333333335</v>
          </cell>
          <cell r="M9">
            <v>3.916666666666667</v>
          </cell>
          <cell r="N9">
            <v>3</v>
          </cell>
          <cell r="O9">
            <v>2.5</v>
          </cell>
          <cell r="P9">
            <v>2.75</v>
          </cell>
          <cell r="Q9">
            <v>3.88</v>
          </cell>
          <cell r="R9">
            <v>3.3264999999999993</v>
          </cell>
        </row>
        <row r="10">
          <cell r="A10" t="str">
            <v>DARIO PACHACAMA</v>
          </cell>
          <cell r="B10" t="str">
            <v>EVOLUTION</v>
          </cell>
          <cell r="C10">
            <v>3600289</v>
          </cell>
          <cell r="E10" t="str">
            <v>OK</v>
          </cell>
          <cell r="F10">
            <v>38639</v>
          </cell>
          <cell r="H10">
            <v>2</v>
          </cell>
          <cell r="I10">
            <v>4</v>
          </cell>
          <cell r="J10">
            <v>3</v>
          </cell>
          <cell r="K10">
            <v>4</v>
          </cell>
          <cell r="L10">
            <v>4</v>
          </cell>
          <cell r="M10">
            <v>4</v>
          </cell>
          <cell r="N10">
            <v>3.1666666666666665</v>
          </cell>
          <cell r="O10">
            <v>3.1666666666666665</v>
          </cell>
          <cell r="P10">
            <v>3.1666666666666665</v>
          </cell>
          <cell r="Q10">
            <v>3.66</v>
          </cell>
          <cell r="R10">
            <v>3.3146666666666667</v>
          </cell>
        </row>
        <row r="11">
          <cell r="A11" t="str">
            <v>LUIS FARINANGO</v>
          </cell>
          <cell r="B11" t="str">
            <v>ELITE</v>
          </cell>
          <cell r="C11">
            <v>6080340</v>
          </cell>
          <cell r="E11" t="str">
            <v>OK</v>
          </cell>
          <cell r="F11">
            <v>38637</v>
          </cell>
          <cell r="H11">
            <v>2</v>
          </cell>
          <cell r="I11">
            <v>4</v>
          </cell>
          <cell r="J11">
            <v>3</v>
          </cell>
          <cell r="K11">
            <v>4</v>
          </cell>
          <cell r="L11">
            <v>4</v>
          </cell>
          <cell r="M11">
            <v>4</v>
          </cell>
          <cell r="N11">
            <v>3</v>
          </cell>
          <cell r="O11">
            <v>3</v>
          </cell>
          <cell r="P11">
            <v>3</v>
          </cell>
          <cell r="Q11">
            <v>3.66</v>
          </cell>
          <cell r="R11">
            <v>3.298</v>
          </cell>
        </row>
        <row r="12">
          <cell r="A12" t="str">
            <v>MIGUEL LOPEZ</v>
          </cell>
          <cell r="B12" t="str">
            <v>DE TODO UN POCO</v>
          </cell>
          <cell r="C12">
            <v>115</v>
          </cell>
          <cell r="E12" t="str">
            <v>OK</v>
          </cell>
          <cell r="F12">
            <v>38635</v>
          </cell>
          <cell r="H12">
            <v>2</v>
          </cell>
          <cell r="I12">
            <v>4</v>
          </cell>
          <cell r="J12">
            <v>3</v>
          </cell>
          <cell r="K12">
            <v>3.3333333333333335</v>
          </cell>
          <cell r="L12">
            <v>3.3333333333333335</v>
          </cell>
          <cell r="M12">
            <v>3.3333333333333335</v>
          </cell>
          <cell r="N12">
            <v>3.3333333333333335</v>
          </cell>
          <cell r="O12">
            <v>3.3333333333333335</v>
          </cell>
          <cell r="P12">
            <v>3.3333333333333335</v>
          </cell>
          <cell r="Q12">
            <v>3.77</v>
          </cell>
          <cell r="R12">
            <v>3.2643333333333331</v>
          </cell>
        </row>
        <row r="13">
          <cell r="A13" t="str">
            <v>CRISTIAN MORA</v>
          </cell>
          <cell r="B13" t="str">
            <v>CHEVROLITOS</v>
          </cell>
          <cell r="C13">
            <v>3700561</v>
          </cell>
          <cell r="E13" t="str">
            <v>OK</v>
          </cell>
          <cell r="F13">
            <v>38635</v>
          </cell>
          <cell r="H13">
            <v>4</v>
          </cell>
          <cell r="I13">
            <v>4</v>
          </cell>
          <cell r="J13">
            <v>3</v>
          </cell>
          <cell r="K13">
            <v>3</v>
          </cell>
          <cell r="L13">
            <v>2.6666666666666665</v>
          </cell>
          <cell r="M13">
            <v>2.833333333333333</v>
          </cell>
          <cell r="N13">
            <v>2.8</v>
          </cell>
          <cell r="O13">
            <v>3.1666666666666665</v>
          </cell>
          <cell r="P13">
            <v>2.9833333333333334</v>
          </cell>
          <cell r="Q13">
            <v>3.44</v>
          </cell>
          <cell r="R13">
            <v>3.2553333333333332</v>
          </cell>
        </row>
        <row r="14">
          <cell r="A14" t="str">
            <v>VICTOR PORRAS</v>
          </cell>
          <cell r="B14" t="str">
            <v>FORAJIDOS</v>
          </cell>
          <cell r="C14">
            <v>3600687</v>
          </cell>
          <cell r="E14" t="str">
            <v>OK</v>
          </cell>
          <cell r="F14">
            <v>38639</v>
          </cell>
          <cell r="H14">
            <v>2</v>
          </cell>
          <cell r="I14">
            <v>4</v>
          </cell>
          <cell r="J14">
            <v>3</v>
          </cell>
          <cell r="K14">
            <v>3.8333333333333335</v>
          </cell>
          <cell r="L14">
            <v>3.8333333333333335</v>
          </cell>
          <cell r="M14">
            <v>3.8333333333333335</v>
          </cell>
          <cell r="N14">
            <v>3.3333333333333335</v>
          </cell>
          <cell r="O14">
            <v>3.5</v>
          </cell>
          <cell r="P14">
            <v>3.416666666666667</v>
          </cell>
          <cell r="Q14">
            <v>3.44</v>
          </cell>
          <cell r="R14">
            <v>3.2486666666666664</v>
          </cell>
        </row>
        <row r="15">
          <cell r="A15" t="str">
            <v>PATRICIO MOLINA</v>
          </cell>
          <cell r="B15" t="str">
            <v>LOS AMANECIDOS</v>
          </cell>
          <cell r="C15">
            <v>160950</v>
          </cell>
          <cell r="E15" t="str">
            <v>OK</v>
          </cell>
          <cell r="F15">
            <v>38638</v>
          </cell>
          <cell r="H15">
            <v>2</v>
          </cell>
          <cell r="I15">
            <v>4</v>
          </cell>
          <cell r="J15">
            <v>3</v>
          </cell>
          <cell r="K15">
            <v>3</v>
          </cell>
          <cell r="L15">
            <v>3</v>
          </cell>
          <cell r="M15">
            <v>3</v>
          </cell>
          <cell r="N15">
            <v>3.3333333333333335</v>
          </cell>
          <cell r="O15">
            <v>2.8333333333333335</v>
          </cell>
          <cell r="P15">
            <v>3.0833333333333335</v>
          </cell>
          <cell r="Q15">
            <v>3.88</v>
          </cell>
          <cell r="R15">
            <v>3.2223333333333333</v>
          </cell>
        </row>
        <row r="16">
          <cell r="A16" t="str">
            <v>CARLOS TAMBO</v>
          </cell>
          <cell r="B16" t="str">
            <v>MAESTROS DE LA NOCHE</v>
          </cell>
          <cell r="C16">
            <v>6073297</v>
          </cell>
          <cell r="E16" t="str">
            <v>OK</v>
          </cell>
          <cell r="F16">
            <v>38638</v>
          </cell>
          <cell r="H16">
            <v>2</v>
          </cell>
          <cell r="I16">
            <v>4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3.88</v>
          </cell>
          <cell r="R16">
            <v>3.2139999999999995</v>
          </cell>
        </row>
        <row r="17">
          <cell r="A17" t="str">
            <v>BYRON RODRIGUEZ</v>
          </cell>
          <cell r="B17" t="str">
            <v>LOS PUNTOS OK</v>
          </cell>
          <cell r="C17">
            <v>6073292</v>
          </cell>
          <cell r="E17" t="str">
            <v>OK</v>
          </cell>
          <cell r="F17">
            <v>38638</v>
          </cell>
          <cell r="H17">
            <v>2</v>
          </cell>
          <cell r="I17">
            <v>4</v>
          </cell>
          <cell r="J17">
            <v>3</v>
          </cell>
          <cell r="K17">
            <v>3</v>
          </cell>
          <cell r="L17">
            <v>3</v>
          </cell>
          <cell r="M17">
            <v>3</v>
          </cell>
          <cell r="N17">
            <v>3.5</v>
          </cell>
          <cell r="O17">
            <v>3.6666666666666665</v>
          </cell>
          <cell r="P17">
            <v>3.583333333333333</v>
          </cell>
          <cell r="Q17">
            <v>3.6</v>
          </cell>
          <cell r="R17">
            <v>3.188333333333333</v>
          </cell>
        </row>
        <row r="18">
          <cell r="A18" t="str">
            <v>CRISTIAN MONTALVO</v>
          </cell>
          <cell r="B18" t="str">
            <v>GLS</v>
          </cell>
          <cell r="C18">
            <v>6057524</v>
          </cell>
          <cell r="E18" t="str">
            <v>OK</v>
          </cell>
          <cell r="F18">
            <v>38636</v>
          </cell>
          <cell r="H18">
            <v>2</v>
          </cell>
          <cell r="I18">
            <v>4</v>
          </cell>
          <cell r="J18">
            <v>3</v>
          </cell>
          <cell r="K18">
            <v>2.9666666666666668</v>
          </cell>
          <cell r="L18">
            <v>2.9666666666666668</v>
          </cell>
          <cell r="M18">
            <v>2.9666666666666668</v>
          </cell>
          <cell r="N18">
            <v>2.8333333333333335</v>
          </cell>
          <cell r="O18">
            <v>2.8333333333333335</v>
          </cell>
          <cell r="P18">
            <v>2.8333333333333335</v>
          </cell>
          <cell r="Q18">
            <v>3.86</v>
          </cell>
          <cell r="R18">
            <v>3.1863333333333332</v>
          </cell>
        </row>
        <row r="19">
          <cell r="A19" t="str">
            <v>JOSÉ MARIO GUAMAN</v>
          </cell>
          <cell r="B19" t="str">
            <v>1000 RPM</v>
          </cell>
          <cell r="C19">
            <v>6073302</v>
          </cell>
          <cell r="E19" t="str">
            <v>OK</v>
          </cell>
          <cell r="F19">
            <v>38637</v>
          </cell>
          <cell r="H19">
            <v>2</v>
          </cell>
          <cell r="I19">
            <v>4</v>
          </cell>
          <cell r="J19">
            <v>3</v>
          </cell>
          <cell r="K19">
            <v>3</v>
          </cell>
          <cell r="L19">
            <v>2.8333333333333335</v>
          </cell>
          <cell r="M19">
            <v>2.916666666666667</v>
          </cell>
          <cell r="N19">
            <v>2.6666666666666665</v>
          </cell>
          <cell r="O19">
            <v>2.6666666666666665</v>
          </cell>
          <cell r="P19">
            <v>2.6666666666666665</v>
          </cell>
          <cell r="Q19">
            <v>3.88</v>
          </cell>
          <cell r="R19">
            <v>3.1681666666666661</v>
          </cell>
        </row>
        <row r="20">
          <cell r="A20" t="str">
            <v>CRISTIAN TOAQUIZA</v>
          </cell>
          <cell r="B20" t="str">
            <v>TECNICOS NOCTURNOS</v>
          </cell>
          <cell r="C20">
            <v>160977</v>
          </cell>
          <cell r="E20" t="str">
            <v>OK</v>
          </cell>
          <cell r="F20">
            <v>38637</v>
          </cell>
          <cell r="H20">
            <v>2</v>
          </cell>
          <cell r="I20">
            <v>4</v>
          </cell>
          <cell r="J20">
            <v>3</v>
          </cell>
          <cell r="K20">
            <v>4</v>
          </cell>
          <cell r="L20">
            <v>3.8333333333333335</v>
          </cell>
          <cell r="M20">
            <v>3.916666666666667</v>
          </cell>
          <cell r="N20">
            <v>2.6666666666666665</v>
          </cell>
          <cell r="O20">
            <v>2.6666666666666665</v>
          </cell>
          <cell r="P20">
            <v>2.6666666666666665</v>
          </cell>
          <cell r="Q20">
            <v>3.33</v>
          </cell>
          <cell r="R20">
            <v>3.1531666666666665</v>
          </cell>
        </row>
        <row r="21">
          <cell r="A21" t="str">
            <v>FABIAN PILATAXI</v>
          </cell>
          <cell r="B21" t="str">
            <v>CALIDAD SIN LIMITE</v>
          </cell>
          <cell r="C21">
            <v>6057893</v>
          </cell>
          <cell r="E21" t="str">
            <v>OK</v>
          </cell>
          <cell r="F21">
            <v>38637</v>
          </cell>
          <cell r="H21">
            <v>2</v>
          </cell>
          <cell r="I21">
            <v>4</v>
          </cell>
          <cell r="J21">
            <v>3</v>
          </cell>
          <cell r="K21">
            <v>3.1666666666666665</v>
          </cell>
          <cell r="L21">
            <v>3.1666666666666665</v>
          </cell>
          <cell r="M21">
            <v>3.1666666666666665</v>
          </cell>
          <cell r="N21">
            <v>2.6666666666666665</v>
          </cell>
          <cell r="O21">
            <v>2.6666666666666665</v>
          </cell>
          <cell r="P21">
            <v>2.6666666666666665</v>
          </cell>
          <cell r="Q21">
            <v>3.66</v>
          </cell>
          <cell r="R21">
            <v>3.1396666666666668</v>
          </cell>
        </row>
        <row r="22">
          <cell r="A22" t="str">
            <v>LUIS MICHILENA</v>
          </cell>
          <cell r="B22" t="str">
            <v>UNO.8</v>
          </cell>
          <cell r="C22">
            <v>161584</v>
          </cell>
          <cell r="E22" t="str">
            <v>OK</v>
          </cell>
          <cell r="F22">
            <v>38635</v>
          </cell>
          <cell r="H22">
            <v>2</v>
          </cell>
          <cell r="I22">
            <v>2</v>
          </cell>
          <cell r="J22">
            <v>3</v>
          </cell>
          <cell r="K22">
            <v>3.6666666666666665</v>
          </cell>
          <cell r="L22">
            <v>3.6666666666666665</v>
          </cell>
          <cell r="M22">
            <v>3.6666666666666665</v>
          </cell>
          <cell r="N22">
            <v>3.5</v>
          </cell>
          <cell r="O22">
            <v>3.5</v>
          </cell>
          <cell r="P22">
            <v>3.5</v>
          </cell>
          <cell r="Q22">
            <v>3.46</v>
          </cell>
          <cell r="R22">
            <v>3.1379999999999999</v>
          </cell>
        </row>
        <row r="23">
          <cell r="A23" t="str">
            <v>LENIN ZAMBRANO</v>
          </cell>
          <cell r="B23" t="str">
            <v>LOS EXTENDIDOS</v>
          </cell>
          <cell r="C23">
            <v>6083605</v>
          </cell>
          <cell r="E23" t="str">
            <v>OK</v>
          </cell>
          <cell r="F23">
            <v>38638</v>
          </cell>
          <cell r="H23">
            <v>2</v>
          </cell>
          <cell r="I23">
            <v>2</v>
          </cell>
          <cell r="J23">
            <v>3</v>
          </cell>
          <cell r="K23">
            <v>3.3333333333333335</v>
          </cell>
          <cell r="L23">
            <v>3</v>
          </cell>
          <cell r="M23">
            <v>3.166666666666667</v>
          </cell>
          <cell r="N23">
            <v>3.6666666666666665</v>
          </cell>
          <cell r="O23">
            <v>3</v>
          </cell>
          <cell r="P23">
            <v>3.333333333333333</v>
          </cell>
          <cell r="Q23">
            <v>3.66</v>
          </cell>
          <cell r="R23">
            <v>3.1063333333333336</v>
          </cell>
        </row>
        <row r="24">
          <cell r="A24" t="str">
            <v>ANGEL TORRES</v>
          </cell>
          <cell r="B24" t="str">
            <v>TODO OK</v>
          </cell>
          <cell r="C24">
            <v>230</v>
          </cell>
          <cell r="E24" t="str">
            <v>OK</v>
          </cell>
          <cell r="F24">
            <v>38636</v>
          </cell>
          <cell r="H24">
            <v>2</v>
          </cell>
          <cell r="I24">
            <v>4</v>
          </cell>
          <cell r="J24">
            <v>3</v>
          </cell>
          <cell r="K24">
            <v>3.5</v>
          </cell>
          <cell r="L24">
            <v>2.1666666666666665</v>
          </cell>
          <cell r="M24">
            <v>2.833333333333333</v>
          </cell>
          <cell r="N24">
            <v>2.5</v>
          </cell>
          <cell r="O24">
            <v>2.5</v>
          </cell>
          <cell r="P24">
            <v>2.5</v>
          </cell>
          <cell r="Q24">
            <v>3.77</v>
          </cell>
          <cell r="R24">
            <v>3.1059999999999999</v>
          </cell>
        </row>
        <row r="25">
          <cell r="A25" t="str">
            <v>LUIS GALLARDO</v>
          </cell>
          <cell r="B25" t="str">
            <v>CALIDAD EN ACCION</v>
          </cell>
          <cell r="C25">
            <v>6057799</v>
          </cell>
          <cell r="E25" t="str">
            <v>OK</v>
          </cell>
          <cell r="F25">
            <v>38638</v>
          </cell>
          <cell r="H25">
            <v>2</v>
          </cell>
          <cell r="I25">
            <v>4</v>
          </cell>
          <cell r="J25">
            <v>3</v>
          </cell>
          <cell r="K25">
            <v>3.8333333333333335</v>
          </cell>
          <cell r="L25">
            <v>3.8333333333333335</v>
          </cell>
          <cell r="M25">
            <v>3.8333333333333335</v>
          </cell>
          <cell r="N25">
            <v>2.5</v>
          </cell>
          <cell r="O25">
            <v>2.5</v>
          </cell>
          <cell r="P25">
            <v>2.5</v>
          </cell>
          <cell r="Q25">
            <v>3.22</v>
          </cell>
          <cell r="R25">
            <v>3.0910000000000002</v>
          </cell>
        </row>
        <row r="26">
          <cell r="A26" t="str">
            <v>WLADIMIR MADRID</v>
          </cell>
          <cell r="B26" t="str">
            <v>METAMORFOSIS</v>
          </cell>
          <cell r="C26">
            <v>6058281</v>
          </cell>
          <cell r="E26" t="str">
            <v>OK</v>
          </cell>
          <cell r="F26">
            <v>38635</v>
          </cell>
          <cell r="H26">
            <v>2</v>
          </cell>
          <cell r="I26">
            <v>4</v>
          </cell>
          <cell r="J26">
            <v>3</v>
          </cell>
          <cell r="K26">
            <v>4</v>
          </cell>
          <cell r="L26">
            <v>4</v>
          </cell>
          <cell r="M26">
            <v>4</v>
          </cell>
          <cell r="N26">
            <v>2.8</v>
          </cell>
          <cell r="O26">
            <v>2.9</v>
          </cell>
          <cell r="P26">
            <v>2.8499999999999996</v>
          </cell>
          <cell r="Q26">
            <v>3</v>
          </cell>
          <cell r="R26">
            <v>3.085</v>
          </cell>
        </row>
        <row r="27">
          <cell r="A27" t="str">
            <v>JORGE VELASCO</v>
          </cell>
          <cell r="B27" t="str">
            <v>CORSA MOVIL</v>
          </cell>
          <cell r="C27">
            <v>3705911</v>
          </cell>
          <cell r="E27" t="str">
            <v>OK</v>
          </cell>
          <cell r="F27">
            <v>38637</v>
          </cell>
          <cell r="H27">
            <v>2</v>
          </cell>
          <cell r="I27">
            <v>4</v>
          </cell>
          <cell r="J27">
            <v>3</v>
          </cell>
          <cell r="K27">
            <v>3.8333333333333335</v>
          </cell>
          <cell r="L27">
            <v>4</v>
          </cell>
          <cell r="M27">
            <v>3.916666666666667</v>
          </cell>
          <cell r="N27">
            <v>3</v>
          </cell>
          <cell r="O27">
            <v>3.1666666666666665</v>
          </cell>
          <cell r="P27">
            <v>3.083333333333333</v>
          </cell>
          <cell r="Q27">
            <v>2.91</v>
          </cell>
          <cell r="R27">
            <v>3.0688333333333331</v>
          </cell>
        </row>
        <row r="28">
          <cell r="A28" t="str">
            <v>JUAN LEMA</v>
          </cell>
          <cell r="B28" t="str">
            <v>CHACRITAS</v>
          </cell>
          <cell r="C28">
            <v>161078</v>
          </cell>
          <cell r="E28" t="str">
            <v>OK</v>
          </cell>
          <cell r="F28">
            <v>38637</v>
          </cell>
          <cell r="H28">
            <v>2</v>
          </cell>
          <cell r="I28">
            <v>2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  <cell r="N28">
            <v>2.8333333333333335</v>
          </cell>
          <cell r="O28">
            <v>2.8333333333333335</v>
          </cell>
          <cell r="P28">
            <v>2.8333333333333335</v>
          </cell>
          <cell r="Q28">
            <v>3.77</v>
          </cell>
          <cell r="R28">
            <v>3.0643333333333334</v>
          </cell>
        </row>
        <row r="29">
          <cell r="A29" t="str">
            <v>ROBERTO PUSHUG</v>
          </cell>
          <cell r="B29" t="str">
            <v>LOS LEONES</v>
          </cell>
          <cell r="C29">
            <v>6057535</v>
          </cell>
          <cell r="E29" t="str">
            <v>OK</v>
          </cell>
          <cell r="F29">
            <v>38636</v>
          </cell>
          <cell r="H29">
            <v>2</v>
          </cell>
          <cell r="I29">
            <v>4</v>
          </cell>
          <cell r="J29">
            <v>3</v>
          </cell>
          <cell r="K29">
            <v>2.5</v>
          </cell>
          <cell r="L29">
            <v>2.3333333333333335</v>
          </cell>
          <cell r="M29">
            <v>2.416666666666667</v>
          </cell>
          <cell r="N29">
            <v>3</v>
          </cell>
          <cell r="O29">
            <v>3</v>
          </cell>
          <cell r="P29">
            <v>3</v>
          </cell>
          <cell r="Q29">
            <v>3.66</v>
          </cell>
          <cell r="R29">
            <v>3.0605000000000002</v>
          </cell>
        </row>
        <row r="30">
          <cell r="A30" t="str">
            <v>JHON LOMAS</v>
          </cell>
          <cell r="B30" t="str">
            <v>SIN LIMITE</v>
          </cell>
          <cell r="C30">
            <v>3701182</v>
          </cell>
          <cell r="E30" t="str">
            <v>OK</v>
          </cell>
          <cell r="F30">
            <v>38637</v>
          </cell>
          <cell r="H30">
            <v>2</v>
          </cell>
          <cell r="I30">
            <v>4</v>
          </cell>
          <cell r="J30">
            <v>3</v>
          </cell>
          <cell r="K30">
            <v>4</v>
          </cell>
          <cell r="L30">
            <v>3.8333333333333335</v>
          </cell>
          <cell r="M30">
            <v>3.916666666666667</v>
          </cell>
          <cell r="N30">
            <v>2.6666666666666665</v>
          </cell>
          <cell r="O30">
            <v>2.6666666666666665</v>
          </cell>
          <cell r="P30">
            <v>2.6666666666666665</v>
          </cell>
          <cell r="Q30">
            <v>3</v>
          </cell>
          <cell r="R30">
            <v>3.0541666666666663</v>
          </cell>
        </row>
        <row r="31">
          <cell r="A31" t="str">
            <v>PATRICIO ALBIÑO</v>
          </cell>
          <cell r="B31" t="str">
            <v>SIEMPRE LISTOS</v>
          </cell>
          <cell r="C31">
            <v>6057886</v>
          </cell>
          <cell r="E31" t="str">
            <v>OK</v>
          </cell>
          <cell r="F31">
            <v>38635</v>
          </cell>
          <cell r="H31">
            <v>2</v>
          </cell>
          <cell r="I31">
            <v>4</v>
          </cell>
          <cell r="J31">
            <v>3</v>
          </cell>
          <cell r="K31">
            <v>3.1666666666666665</v>
          </cell>
          <cell r="L31">
            <v>3</v>
          </cell>
          <cell r="M31">
            <v>3.083333333333333</v>
          </cell>
          <cell r="N31">
            <v>2.8333333333333335</v>
          </cell>
          <cell r="O31">
            <v>2.6666666666666665</v>
          </cell>
          <cell r="P31">
            <v>2.75</v>
          </cell>
          <cell r="Q31">
            <v>3.33</v>
          </cell>
          <cell r="R31">
            <v>3.0364999999999998</v>
          </cell>
        </row>
        <row r="32">
          <cell r="A32" t="str">
            <v>SANTIAGO PUENTE</v>
          </cell>
          <cell r="B32" t="str">
            <v>LOS ALIPACHA</v>
          </cell>
          <cell r="C32">
            <v>161089</v>
          </cell>
          <cell r="E32" t="str">
            <v>OK</v>
          </cell>
          <cell r="F32">
            <v>38636</v>
          </cell>
          <cell r="H32">
            <v>2</v>
          </cell>
          <cell r="I32">
            <v>2</v>
          </cell>
          <cell r="J32">
            <v>3</v>
          </cell>
          <cell r="K32">
            <v>3.5</v>
          </cell>
          <cell r="L32">
            <v>3.3333333333333335</v>
          </cell>
          <cell r="M32">
            <v>3.416666666666667</v>
          </cell>
          <cell r="N32">
            <v>3</v>
          </cell>
          <cell r="O32">
            <v>3</v>
          </cell>
          <cell r="P32">
            <v>3</v>
          </cell>
          <cell r="Q32">
            <v>3.33</v>
          </cell>
          <cell r="R32">
            <v>3.0115000000000003</v>
          </cell>
        </row>
        <row r="33">
          <cell r="A33" t="str">
            <v>MIIGUEL CARDENAS</v>
          </cell>
          <cell r="B33" t="str">
            <v>INNOVADORES</v>
          </cell>
          <cell r="C33">
            <v>6080347</v>
          </cell>
          <cell r="E33" t="str">
            <v>OK</v>
          </cell>
          <cell r="F33">
            <v>38635</v>
          </cell>
          <cell r="H33">
            <v>2</v>
          </cell>
          <cell r="I33">
            <v>4</v>
          </cell>
          <cell r="J33">
            <v>3</v>
          </cell>
          <cell r="K33">
            <v>3</v>
          </cell>
          <cell r="L33">
            <v>3</v>
          </cell>
          <cell r="M33">
            <v>3</v>
          </cell>
          <cell r="N33">
            <v>3.2</v>
          </cell>
          <cell r="O33">
            <v>3</v>
          </cell>
          <cell r="P33">
            <v>3.1</v>
          </cell>
          <cell r="Q33">
            <v>3.11</v>
          </cell>
          <cell r="R33">
            <v>2.9929999999999994</v>
          </cell>
        </row>
        <row r="34">
          <cell r="A34" t="str">
            <v>FERNANDO CHANCUSIG</v>
          </cell>
          <cell r="B34" t="str">
            <v>INVENSIBLES EN CALIDAD</v>
          </cell>
          <cell r="C34">
            <v>3600694</v>
          </cell>
          <cell r="E34" t="str">
            <v>OK</v>
          </cell>
          <cell r="F34">
            <v>38637</v>
          </cell>
          <cell r="H34">
            <v>2</v>
          </cell>
          <cell r="I34">
            <v>4</v>
          </cell>
          <cell r="J34">
            <v>3</v>
          </cell>
          <cell r="K34">
            <v>4</v>
          </cell>
          <cell r="L34">
            <v>4</v>
          </cell>
          <cell r="M34">
            <v>4</v>
          </cell>
          <cell r="N34">
            <v>3.3333333333333335</v>
          </cell>
          <cell r="O34">
            <v>3.1666666666666665</v>
          </cell>
          <cell r="P34">
            <v>3.25</v>
          </cell>
          <cell r="Q34">
            <v>2.5499999999999998</v>
          </cell>
          <cell r="R34">
            <v>2.99</v>
          </cell>
        </row>
        <row r="35">
          <cell r="A35" t="str">
            <v>EDWIN MUZO</v>
          </cell>
          <cell r="B35" t="str">
            <v>AGUILAS</v>
          </cell>
          <cell r="C35">
            <v>3700562</v>
          </cell>
          <cell r="E35" t="str">
            <v>OK</v>
          </cell>
          <cell r="F35">
            <v>38636</v>
          </cell>
          <cell r="H35">
            <v>2</v>
          </cell>
          <cell r="I35">
            <v>4</v>
          </cell>
          <cell r="J35">
            <v>3</v>
          </cell>
          <cell r="K35">
            <v>3.3333333333333335</v>
          </cell>
          <cell r="L35">
            <v>3.3333333333333335</v>
          </cell>
          <cell r="M35">
            <v>3.3333333333333335</v>
          </cell>
          <cell r="N35">
            <v>2.6666666666666665</v>
          </cell>
          <cell r="O35">
            <v>2.5</v>
          </cell>
          <cell r="P35">
            <v>2.583333333333333</v>
          </cell>
          <cell r="Q35">
            <v>3</v>
          </cell>
          <cell r="R35">
            <v>2.958333333333333</v>
          </cell>
        </row>
        <row r="36">
          <cell r="A36" t="str">
            <v>RAMIRO PACHACAMA</v>
          </cell>
          <cell r="B36" t="str">
            <v>A TODA MAQUINA</v>
          </cell>
          <cell r="C36">
            <v>6057850</v>
          </cell>
          <cell r="E36" t="str">
            <v>OK</v>
          </cell>
          <cell r="F36">
            <v>38637</v>
          </cell>
          <cell r="H36">
            <v>2</v>
          </cell>
          <cell r="I36">
            <v>4</v>
          </cell>
          <cell r="J36">
            <v>3</v>
          </cell>
          <cell r="K36">
            <v>3.6666666666666665</v>
          </cell>
          <cell r="L36">
            <v>3.6666666666666665</v>
          </cell>
          <cell r="M36">
            <v>3.6666666666666665</v>
          </cell>
          <cell r="N36">
            <v>3</v>
          </cell>
          <cell r="O36">
            <v>3.1666666666666665</v>
          </cell>
          <cell r="P36">
            <v>3.083333333333333</v>
          </cell>
          <cell r="Q36">
            <v>2.66</v>
          </cell>
          <cell r="R36">
            <v>2.9563333333333333</v>
          </cell>
        </row>
        <row r="37">
          <cell r="A37" t="str">
            <v>MARCIO PALLO</v>
          </cell>
          <cell r="B37" t="str">
            <v>PROGRAMADORES</v>
          </cell>
          <cell r="C37">
            <v>3702367</v>
          </cell>
          <cell r="E37" t="str">
            <v>OK</v>
          </cell>
          <cell r="F37">
            <v>38635</v>
          </cell>
          <cell r="H37">
            <v>2</v>
          </cell>
          <cell r="I37">
            <v>4</v>
          </cell>
          <cell r="J37">
            <v>2</v>
          </cell>
          <cell r="K37">
            <v>4</v>
          </cell>
          <cell r="L37">
            <v>4</v>
          </cell>
          <cell r="M37">
            <v>4</v>
          </cell>
          <cell r="N37">
            <v>3.4</v>
          </cell>
          <cell r="O37">
            <v>2.9499999999999997</v>
          </cell>
          <cell r="P37">
            <v>3.1749999999999998</v>
          </cell>
          <cell r="Q37">
            <v>3.44</v>
          </cell>
          <cell r="R37">
            <v>2.9495</v>
          </cell>
        </row>
        <row r="38">
          <cell r="A38" t="str">
            <v>DIEGO ARAUJO</v>
          </cell>
          <cell r="B38" t="str">
            <v>LOS NOCHEROS</v>
          </cell>
          <cell r="C38">
            <v>195228</v>
          </cell>
          <cell r="E38" t="str">
            <v>OK</v>
          </cell>
          <cell r="F38">
            <v>38636</v>
          </cell>
          <cell r="H38">
            <v>2</v>
          </cell>
          <cell r="I38">
            <v>4</v>
          </cell>
          <cell r="J38">
            <v>3</v>
          </cell>
          <cell r="K38">
            <v>3.5</v>
          </cell>
          <cell r="L38">
            <v>3.1</v>
          </cell>
          <cell r="M38">
            <v>3.3</v>
          </cell>
          <cell r="N38">
            <v>2.8333333333333335</v>
          </cell>
          <cell r="O38">
            <v>2.8333333333333335</v>
          </cell>
          <cell r="P38">
            <v>2.8333333333333335</v>
          </cell>
          <cell r="Q38">
            <v>2.86</v>
          </cell>
          <cell r="R38">
            <v>2.9363333333333332</v>
          </cell>
        </row>
        <row r="39">
          <cell r="A39" t="str">
            <v>JOSE GARCIA</v>
          </cell>
          <cell r="B39" t="str">
            <v>ENSAMBLAJE PERFECTO</v>
          </cell>
          <cell r="C39">
            <v>6058229</v>
          </cell>
          <cell r="E39" t="str">
            <v>OK</v>
          </cell>
          <cell r="F39">
            <v>38638</v>
          </cell>
          <cell r="H39">
            <v>2</v>
          </cell>
          <cell r="I39">
            <v>4</v>
          </cell>
          <cell r="J39">
            <v>2</v>
          </cell>
          <cell r="K39">
            <v>3.1</v>
          </cell>
          <cell r="L39">
            <v>3.4</v>
          </cell>
          <cell r="M39">
            <v>3.25</v>
          </cell>
          <cell r="N39">
            <v>3.6666666666666665</v>
          </cell>
          <cell r="O39">
            <v>3.5</v>
          </cell>
          <cell r="P39">
            <v>3.583333333333333</v>
          </cell>
          <cell r="Q39">
            <v>3.55</v>
          </cell>
          <cell r="R39">
            <v>2.9108333333333336</v>
          </cell>
        </row>
        <row r="40">
          <cell r="A40" t="str">
            <v>JOSE RENGIFO</v>
          </cell>
          <cell r="B40" t="str">
            <v>LOS SUCOS</v>
          </cell>
          <cell r="C40">
            <v>161003</v>
          </cell>
          <cell r="E40" t="str">
            <v>OK</v>
          </cell>
          <cell r="F40">
            <v>38636</v>
          </cell>
          <cell r="H40">
            <v>2</v>
          </cell>
          <cell r="I40">
            <v>4</v>
          </cell>
          <cell r="J40">
            <v>3</v>
          </cell>
          <cell r="K40">
            <v>3.6666666666666665</v>
          </cell>
          <cell r="L40">
            <v>3.8333333333333335</v>
          </cell>
          <cell r="M40">
            <v>3.75</v>
          </cell>
          <cell r="N40">
            <v>3</v>
          </cell>
          <cell r="O40">
            <v>3.1666666666666665</v>
          </cell>
          <cell r="P40">
            <v>3.083333333333333</v>
          </cell>
          <cell r="Q40">
            <v>2.46</v>
          </cell>
          <cell r="R40">
            <v>2.9088333333333334</v>
          </cell>
        </row>
        <row r="41">
          <cell r="A41" t="str">
            <v>KLEBER ACONDA</v>
          </cell>
          <cell r="B41" t="str">
            <v>RAPIDOS Y FURIOSOS</v>
          </cell>
          <cell r="C41">
            <v>6081603</v>
          </cell>
          <cell r="E41" t="str">
            <v>OK</v>
          </cell>
          <cell r="F41">
            <v>38638</v>
          </cell>
          <cell r="H41">
            <v>2</v>
          </cell>
          <cell r="I41">
            <v>4</v>
          </cell>
          <cell r="J41">
            <v>3</v>
          </cell>
          <cell r="K41">
            <v>2.9666666666666668</v>
          </cell>
          <cell r="L41">
            <v>2.9666666666666668</v>
          </cell>
          <cell r="M41">
            <v>2.9666666666666668</v>
          </cell>
          <cell r="N41">
            <v>3.1666666666666665</v>
          </cell>
          <cell r="O41">
            <v>3</v>
          </cell>
          <cell r="P41">
            <v>3.083333333333333</v>
          </cell>
          <cell r="Q41">
            <v>2.78</v>
          </cell>
          <cell r="R41">
            <v>2.8873333333333333</v>
          </cell>
        </row>
        <row r="42">
          <cell r="A42" t="str">
            <v>JOSE VALLADARES</v>
          </cell>
          <cell r="B42" t="str">
            <v>FUERZA MOTRIZ</v>
          </cell>
          <cell r="C42">
            <v>3600345</v>
          </cell>
          <cell r="E42" t="str">
            <v>OK</v>
          </cell>
          <cell r="F42">
            <v>38642</v>
          </cell>
          <cell r="H42">
            <v>2</v>
          </cell>
          <cell r="I42">
            <v>4</v>
          </cell>
          <cell r="J42">
            <v>3</v>
          </cell>
          <cell r="K42">
            <v>3.5</v>
          </cell>
          <cell r="L42">
            <v>3.5</v>
          </cell>
          <cell r="M42">
            <v>3.5</v>
          </cell>
          <cell r="N42">
            <v>2.4</v>
          </cell>
          <cell r="O42">
            <v>2.7</v>
          </cell>
          <cell r="P42">
            <v>2.5499999999999998</v>
          </cell>
          <cell r="Q42">
            <v>2.66</v>
          </cell>
          <cell r="R42">
            <v>2.8779999999999997</v>
          </cell>
        </row>
        <row r="43">
          <cell r="A43" t="str">
            <v>LUIS MOROMENACHO</v>
          </cell>
          <cell r="B43" t="str">
            <v>LOS GUAMBRITOS</v>
          </cell>
          <cell r="C43">
            <v>160404</v>
          </cell>
          <cell r="E43" t="str">
            <v>OK</v>
          </cell>
          <cell r="F43">
            <v>38636</v>
          </cell>
          <cell r="H43">
            <v>2</v>
          </cell>
          <cell r="I43">
            <v>4</v>
          </cell>
          <cell r="J43">
            <v>3</v>
          </cell>
          <cell r="K43">
            <v>3.1666666666666665</v>
          </cell>
          <cell r="L43">
            <v>3.1666666666666665</v>
          </cell>
          <cell r="M43">
            <v>3.1666666666666665</v>
          </cell>
          <cell r="N43">
            <v>2.8333333333333335</v>
          </cell>
          <cell r="O43">
            <v>2.8333333333333335</v>
          </cell>
          <cell r="P43">
            <v>2.8333333333333335</v>
          </cell>
          <cell r="Q43">
            <v>2.66</v>
          </cell>
          <cell r="R43">
            <v>2.8563333333333332</v>
          </cell>
        </row>
        <row r="44">
          <cell r="A44" t="str">
            <v>WALTER TOAPANTA</v>
          </cell>
          <cell r="B44" t="str">
            <v>MONTAJE NOCTURNO</v>
          </cell>
          <cell r="C44">
            <v>161190</v>
          </cell>
          <cell r="E44" t="str">
            <v>OK</v>
          </cell>
          <cell r="F44">
            <v>38638</v>
          </cell>
          <cell r="H44">
            <v>2</v>
          </cell>
          <cell r="I44">
            <v>2</v>
          </cell>
          <cell r="J44">
            <v>3</v>
          </cell>
          <cell r="K44">
            <v>3</v>
          </cell>
          <cell r="L44">
            <v>3.1666666666666665</v>
          </cell>
          <cell r="M44">
            <v>3.083333333333333</v>
          </cell>
          <cell r="N44">
            <v>3.5</v>
          </cell>
          <cell r="O44">
            <v>2.5</v>
          </cell>
          <cell r="P44">
            <v>3</v>
          </cell>
          <cell r="Q44">
            <v>2.66</v>
          </cell>
          <cell r="R44">
            <v>2.7605</v>
          </cell>
        </row>
        <row r="45">
          <cell r="A45" t="str">
            <v>JUAN BARRAGAN</v>
          </cell>
          <cell r="B45" t="str">
            <v>LOS PROPIOS</v>
          </cell>
          <cell r="C45">
            <v>6058250</v>
          </cell>
          <cell r="E45" t="str">
            <v>OK</v>
          </cell>
          <cell r="F45">
            <v>38636</v>
          </cell>
          <cell r="H45">
            <v>2</v>
          </cell>
          <cell r="I45">
            <v>4</v>
          </cell>
          <cell r="J45">
            <v>2</v>
          </cell>
          <cell r="K45">
            <v>2.6666666666666665</v>
          </cell>
          <cell r="L45">
            <v>2.6666666666666665</v>
          </cell>
          <cell r="M45">
            <v>2.6666666666666665</v>
          </cell>
          <cell r="N45">
            <v>2.8333333333333335</v>
          </cell>
          <cell r="O45">
            <v>2.8333333333333335</v>
          </cell>
          <cell r="P45">
            <v>2.8333333333333335</v>
          </cell>
          <cell r="Q45">
            <v>3.54</v>
          </cell>
          <cell r="R45">
            <v>2.7453333333333334</v>
          </cell>
        </row>
        <row r="46">
          <cell r="A46" t="str">
            <v>LUIS HERNANDEZ</v>
          </cell>
          <cell r="B46" t="str">
            <v>LOS SIN ERRORES</v>
          </cell>
          <cell r="C46">
            <v>6081608</v>
          </cell>
          <cell r="E46" t="str">
            <v>OK</v>
          </cell>
          <cell r="F46">
            <v>38635</v>
          </cell>
          <cell r="H46">
            <v>2</v>
          </cell>
          <cell r="I46">
            <v>4</v>
          </cell>
          <cell r="J46">
            <v>2</v>
          </cell>
          <cell r="K46">
            <v>2.6666666666666665</v>
          </cell>
          <cell r="L46">
            <v>2.6666666666666665</v>
          </cell>
          <cell r="M46">
            <v>2.6666666666666665</v>
          </cell>
          <cell r="N46">
            <v>2.6666666666666665</v>
          </cell>
          <cell r="O46">
            <v>2.6666666666666665</v>
          </cell>
          <cell r="P46">
            <v>2.6666666666666665</v>
          </cell>
          <cell r="Q46">
            <v>3.55</v>
          </cell>
          <cell r="R46">
            <v>2.7316666666666665</v>
          </cell>
        </row>
        <row r="47">
          <cell r="A47" t="str">
            <v>KLEBER PROAÑO</v>
          </cell>
          <cell r="B47" t="str">
            <v>GAMMA 3</v>
          </cell>
          <cell r="C47">
            <v>6057826</v>
          </cell>
          <cell r="E47" t="str">
            <v>OK</v>
          </cell>
          <cell r="F47">
            <v>38636</v>
          </cell>
          <cell r="H47">
            <v>2</v>
          </cell>
          <cell r="I47">
            <v>4</v>
          </cell>
          <cell r="J47">
            <v>2</v>
          </cell>
          <cell r="K47">
            <v>2.5</v>
          </cell>
          <cell r="L47">
            <v>2.3333333333333335</v>
          </cell>
          <cell r="M47">
            <v>2.416666666666667</v>
          </cell>
          <cell r="N47">
            <v>2.8333333333333335</v>
          </cell>
          <cell r="O47">
            <v>3</v>
          </cell>
          <cell r="P47">
            <v>2.916666666666667</v>
          </cell>
          <cell r="Q47">
            <v>3.44</v>
          </cell>
          <cell r="R47">
            <v>2.6861666666666668</v>
          </cell>
        </row>
        <row r="48">
          <cell r="A48" t="str">
            <v>DIEGO VACA</v>
          </cell>
          <cell r="B48" t="str">
            <v>COE</v>
          </cell>
          <cell r="C48">
            <v>6057883</v>
          </cell>
          <cell r="E48" t="str">
            <v>OK</v>
          </cell>
          <cell r="F48">
            <v>38635</v>
          </cell>
          <cell r="H48">
            <v>2</v>
          </cell>
          <cell r="I48">
            <v>4</v>
          </cell>
          <cell r="J48">
            <v>2</v>
          </cell>
          <cell r="K48">
            <v>2.5</v>
          </cell>
          <cell r="L48">
            <v>2.6666666666666665</v>
          </cell>
          <cell r="M48">
            <v>2.583333333333333</v>
          </cell>
          <cell r="N48">
            <v>2.8333333333333335</v>
          </cell>
          <cell r="O48">
            <v>3</v>
          </cell>
          <cell r="P48">
            <v>2.916666666666667</v>
          </cell>
          <cell r="Q48">
            <v>3.22</v>
          </cell>
          <cell r="R48">
            <v>2.6451666666666664</v>
          </cell>
        </row>
        <row r="49">
          <cell r="A49" t="str">
            <v>MARCELO ROSERO</v>
          </cell>
          <cell r="B49" t="str">
            <v>LOS MISMOS DE SIEMPRE</v>
          </cell>
          <cell r="C49">
            <v>302</v>
          </cell>
          <cell r="E49" t="str">
            <v>OK</v>
          </cell>
          <cell r="F49">
            <v>38638</v>
          </cell>
          <cell r="H49">
            <v>2</v>
          </cell>
          <cell r="I49">
            <v>4</v>
          </cell>
          <cell r="J49">
            <v>3</v>
          </cell>
          <cell r="K49">
            <v>1.5</v>
          </cell>
          <cell r="L49">
            <v>2</v>
          </cell>
          <cell r="M49">
            <v>1.75</v>
          </cell>
          <cell r="N49">
            <v>3.8333333333333335</v>
          </cell>
          <cell r="O49">
            <v>3.8333333333333335</v>
          </cell>
          <cell r="P49">
            <v>3.8333333333333335</v>
          </cell>
          <cell r="Q49">
            <v>2</v>
          </cell>
          <cell r="R49">
            <v>2.5458333333333329</v>
          </cell>
        </row>
        <row r="50">
          <cell r="A50" t="str">
            <v>LUIS QUISHPE</v>
          </cell>
          <cell r="B50" t="str">
            <v>MURCIELAGOS</v>
          </cell>
          <cell r="C50">
            <v>6058289</v>
          </cell>
          <cell r="E50" t="str">
            <v>OK</v>
          </cell>
          <cell r="F50">
            <v>38635</v>
          </cell>
          <cell r="H50">
            <v>2</v>
          </cell>
          <cell r="I50">
            <v>4</v>
          </cell>
          <cell r="J50">
            <v>3</v>
          </cell>
          <cell r="K50">
            <v>2</v>
          </cell>
          <cell r="L50">
            <v>2</v>
          </cell>
          <cell r="M50">
            <v>2</v>
          </cell>
          <cell r="N50">
            <v>3</v>
          </cell>
          <cell r="O50">
            <v>3.1666666666666665</v>
          </cell>
          <cell r="P50">
            <v>3.083333333333333</v>
          </cell>
          <cell r="Q50">
            <v>2.11</v>
          </cell>
          <cell r="R50">
            <v>2.5413333333333332</v>
          </cell>
        </row>
      </sheetData>
      <sheetData sheetId="8">
        <row r="3">
          <cell r="A3" t="str">
            <v>LET</v>
          </cell>
          <cell r="B3" t="str">
            <v>EQUIPO</v>
          </cell>
          <cell r="C3" t="str">
            <v>Codigo</v>
          </cell>
          <cell r="D3" t="str">
            <v>EDUCACION</v>
          </cell>
          <cell r="E3" t="str">
            <v>EDUCACION</v>
          </cell>
          <cell r="F3" t="str">
            <v>ANTIGÜEDAD</v>
          </cell>
          <cell r="G3" t="str">
            <v>ANTIGÜEDAD</v>
          </cell>
          <cell r="H3" t="str">
            <v>RESULTADOS ET</v>
          </cell>
          <cell r="I3" t="str">
            <v>RESULTADOS ET</v>
          </cell>
          <cell r="J3" t="str">
            <v>DESEMPEÑO</v>
          </cell>
          <cell r="K3" t="str">
            <v>DESEMPEÑO</v>
          </cell>
          <cell r="L3" t="str">
            <v>ASSESMENT</v>
          </cell>
          <cell r="M3" t="str">
            <v>ASSESMENT</v>
          </cell>
          <cell r="N3" t="str">
            <v>ENTREVISTA</v>
          </cell>
          <cell r="O3" t="str">
            <v>ENTREVISTA</v>
          </cell>
        </row>
        <row r="4">
          <cell r="A4" t="str">
            <v>CARLOS FERNANDEZ</v>
          </cell>
          <cell r="B4" t="str">
            <v>REARMA AVERIAS/LET'S Y PTAS</v>
          </cell>
          <cell r="C4">
            <v>6057501</v>
          </cell>
          <cell r="D4">
            <v>2</v>
          </cell>
          <cell r="E4">
            <v>0.2</v>
          </cell>
          <cell r="F4">
            <v>4</v>
          </cell>
          <cell r="G4">
            <v>0.2</v>
          </cell>
          <cell r="H4">
            <v>4</v>
          </cell>
          <cell r="I4">
            <v>1.2</v>
          </cell>
          <cell r="J4">
            <v>4</v>
          </cell>
          <cell r="K4">
            <v>1.2</v>
          </cell>
          <cell r="L4">
            <v>3.5</v>
          </cell>
          <cell r="M4">
            <v>0.35000000000000003</v>
          </cell>
          <cell r="N4">
            <v>3.25</v>
          </cell>
          <cell r="O4">
            <v>0.48749999999999999</v>
          </cell>
        </row>
        <row r="5">
          <cell r="A5" t="str">
            <v>FRANCISCO VILLAVICENCIO</v>
          </cell>
          <cell r="B5" t="str">
            <v>LOS INCANSABLES</v>
          </cell>
          <cell r="C5">
            <v>6057885</v>
          </cell>
          <cell r="D5">
            <v>2</v>
          </cell>
          <cell r="E5">
            <v>0.2</v>
          </cell>
          <cell r="F5">
            <v>4</v>
          </cell>
          <cell r="G5">
            <v>0.2</v>
          </cell>
          <cell r="H5">
            <v>4</v>
          </cell>
          <cell r="I5">
            <v>1.2</v>
          </cell>
          <cell r="J5">
            <v>3.7</v>
          </cell>
          <cell r="K5">
            <v>1.1100000000000001</v>
          </cell>
          <cell r="L5">
            <v>4</v>
          </cell>
          <cell r="M5">
            <v>0.4</v>
          </cell>
          <cell r="N5">
            <v>2.583333333333333</v>
          </cell>
          <cell r="O5">
            <v>0.38749999999999996</v>
          </cell>
        </row>
        <row r="6">
          <cell r="A6" t="str">
            <v>PATRICIO FELIX</v>
          </cell>
          <cell r="B6" t="str">
            <v>LOS CUATRO ACES</v>
          </cell>
          <cell r="C6">
            <v>3705950</v>
          </cell>
          <cell r="D6">
            <v>2</v>
          </cell>
          <cell r="E6">
            <v>0.2</v>
          </cell>
          <cell r="F6">
            <v>4</v>
          </cell>
          <cell r="G6">
            <v>0.2</v>
          </cell>
          <cell r="H6">
            <v>4</v>
          </cell>
          <cell r="I6">
            <v>1.2</v>
          </cell>
          <cell r="J6">
            <v>1.7</v>
          </cell>
          <cell r="K6">
            <v>0.51</v>
          </cell>
          <cell r="L6">
            <v>2.75</v>
          </cell>
          <cell r="M6">
            <v>0.27500000000000002</v>
          </cell>
          <cell r="N6">
            <v>2.6666666666666665</v>
          </cell>
          <cell r="O6">
            <v>0.39999999999999997</v>
          </cell>
        </row>
        <row r="7">
          <cell r="A7" t="str">
            <v>LUIS JIMENEZ</v>
          </cell>
          <cell r="B7" t="str">
            <v>LOS AUTOMATICOS</v>
          </cell>
          <cell r="C7">
            <v>6058271</v>
          </cell>
          <cell r="D7">
            <v>2</v>
          </cell>
          <cell r="E7">
            <v>0.2</v>
          </cell>
          <cell r="F7">
            <v>4</v>
          </cell>
          <cell r="G7">
            <v>0.2</v>
          </cell>
          <cell r="H7">
            <v>4</v>
          </cell>
          <cell r="I7">
            <v>1.2</v>
          </cell>
          <cell r="J7">
            <v>4</v>
          </cell>
          <cell r="K7">
            <v>1.2</v>
          </cell>
          <cell r="L7">
            <v>2.75</v>
          </cell>
          <cell r="M7">
            <v>0.27500000000000002</v>
          </cell>
          <cell r="N7">
            <v>3.666666666666667</v>
          </cell>
          <cell r="O7">
            <v>0.55000000000000004</v>
          </cell>
        </row>
        <row r="8">
          <cell r="A8" t="str">
            <v>CLEVER GALIANO</v>
          </cell>
          <cell r="B8" t="str">
            <v>AREA 51</v>
          </cell>
          <cell r="C8">
            <v>180520</v>
          </cell>
          <cell r="D8">
            <v>2</v>
          </cell>
          <cell r="E8">
            <v>0.2</v>
          </cell>
          <cell r="F8">
            <v>2</v>
          </cell>
          <cell r="G8">
            <v>0.1</v>
          </cell>
          <cell r="H8">
            <v>4</v>
          </cell>
          <cell r="I8">
            <v>1.2</v>
          </cell>
          <cell r="J8">
            <v>3</v>
          </cell>
          <cell r="K8">
            <v>0.89999999999999991</v>
          </cell>
          <cell r="L8">
            <v>2.5</v>
          </cell>
          <cell r="M8">
            <v>0.25</v>
          </cell>
          <cell r="N8">
            <v>2.5</v>
          </cell>
          <cell r="O8">
            <v>0.375</v>
          </cell>
        </row>
        <row r="9">
          <cell r="A9" t="str">
            <v>PILAMUNGA JOFRE</v>
          </cell>
          <cell r="B9" t="str">
            <v>LOS MURCIELAGOS</v>
          </cell>
          <cell r="C9">
            <v>180531</v>
          </cell>
          <cell r="D9">
            <v>2</v>
          </cell>
          <cell r="E9">
            <v>0.2</v>
          </cell>
          <cell r="F9">
            <v>2</v>
          </cell>
          <cell r="G9">
            <v>0.1</v>
          </cell>
          <cell r="H9">
            <v>4</v>
          </cell>
          <cell r="I9">
            <v>1.2</v>
          </cell>
          <cell r="J9">
            <v>4</v>
          </cell>
          <cell r="K9">
            <v>1.2</v>
          </cell>
          <cell r="L9">
            <v>2.4166666666666665</v>
          </cell>
          <cell r="M9">
            <v>0.24166666666666667</v>
          </cell>
          <cell r="N9">
            <v>3</v>
          </cell>
          <cell r="O9">
            <v>0.44999999999999996</v>
          </cell>
        </row>
        <row r="10">
          <cell r="A10" t="str">
            <v>EDISON TITUAÑA</v>
          </cell>
          <cell r="B10" t="str">
            <v>LOS TAPA HUECOS</v>
          </cell>
          <cell r="C10">
            <v>3702481</v>
          </cell>
          <cell r="D10">
            <v>2</v>
          </cell>
          <cell r="E10">
            <v>0.2</v>
          </cell>
          <cell r="F10">
            <v>4</v>
          </cell>
          <cell r="G10">
            <v>0.2</v>
          </cell>
          <cell r="H10">
            <v>4</v>
          </cell>
          <cell r="I10">
            <v>1.2</v>
          </cell>
          <cell r="J10">
            <v>3.33</v>
          </cell>
          <cell r="K10">
            <v>0.999</v>
          </cell>
          <cell r="L10">
            <v>3</v>
          </cell>
          <cell r="M10">
            <v>0.30000000000000004</v>
          </cell>
          <cell r="N10">
            <v>3.3333333333333335</v>
          </cell>
          <cell r="O10">
            <v>0.5</v>
          </cell>
        </row>
        <row r="11">
          <cell r="A11" t="str">
            <v>DIEGO GUALOTO</v>
          </cell>
          <cell r="B11" t="str">
            <v>LOS INTOCABLES</v>
          </cell>
          <cell r="C11">
            <v>3600565</v>
          </cell>
          <cell r="D11">
            <v>4</v>
          </cell>
          <cell r="E11">
            <v>0.4</v>
          </cell>
          <cell r="F11">
            <v>4</v>
          </cell>
          <cell r="G11">
            <v>0.2</v>
          </cell>
          <cell r="H11">
            <v>3</v>
          </cell>
          <cell r="I11">
            <v>0.89999999999999991</v>
          </cell>
          <cell r="J11">
            <v>2</v>
          </cell>
          <cell r="K11">
            <v>0.6</v>
          </cell>
          <cell r="L11">
            <v>2.416666666666667</v>
          </cell>
          <cell r="M11">
            <v>0.2416666666666667</v>
          </cell>
          <cell r="N11">
            <v>3</v>
          </cell>
          <cell r="O11">
            <v>0.44999999999999996</v>
          </cell>
        </row>
        <row r="12">
          <cell r="A12" t="str">
            <v>CHRISTIAN GUAMAN</v>
          </cell>
          <cell r="B12" t="str">
            <v>TODO TERRENO</v>
          </cell>
          <cell r="C12">
            <v>3600300</v>
          </cell>
          <cell r="D12">
            <v>2</v>
          </cell>
          <cell r="E12">
            <v>0.2</v>
          </cell>
          <cell r="F12">
            <v>4</v>
          </cell>
          <cell r="G12">
            <v>0.2</v>
          </cell>
          <cell r="H12">
            <v>3</v>
          </cell>
          <cell r="I12">
            <v>0.89999999999999991</v>
          </cell>
          <cell r="J12">
            <v>3</v>
          </cell>
          <cell r="K12">
            <v>0.89999999999999991</v>
          </cell>
          <cell r="L12">
            <v>2.9333333333333336</v>
          </cell>
          <cell r="M12">
            <v>0.29333333333333339</v>
          </cell>
          <cell r="N12">
            <v>3.8333333333333335</v>
          </cell>
          <cell r="O12">
            <v>0.57499999999999996</v>
          </cell>
        </row>
        <row r="13">
          <cell r="A13" t="str">
            <v>ANGEL TERÁN</v>
          </cell>
          <cell r="B13" t="str">
            <v>LOS ARTISTAS</v>
          </cell>
          <cell r="C13">
            <v>1047</v>
          </cell>
          <cell r="D13">
            <v>0</v>
          </cell>
          <cell r="E13">
            <v>0</v>
          </cell>
          <cell r="F13">
            <v>4</v>
          </cell>
          <cell r="G13">
            <v>0.2</v>
          </cell>
          <cell r="H13">
            <v>3</v>
          </cell>
          <cell r="I13">
            <v>0.89999999999999991</v>
          </cell>
          <cell r="J13">
            <v>2.67</v>
          </cell>
          <cell r="K13">
            <v>0.80099999999999993</v>
          </cell>
          <cell r="L13">
            <v>2.583333333333333</v>
          </cell>
          <cell r="M13">
            <v>0.2583333333333333</v>
          </cell>
          <cell r="N13">
            <v>2.8333333333333335</v>
          </cell>
          <cell r="O13">
            <v>0.42499999999999999</v>
          </cell>
        </row>
        <row r="14">
          <cell r="A14" t="str">
            <v>HUGO REMACHI</v>
          </cell>
          <cell r="B14" t="str">
            <v>UN POLVITO MAS</v>
          </cell>
          <cell r="C14">
            <v>3600684</v>
          </cell>
          <cell r="D14">
            <v>4</v>
          </cell>
          <cell r="E14">
            <v>0.4</v>
          </cell>
          <cell r="F14">
            <v>4</v>
          </cell>
          <cell r="G14">
            <v>0.2</v>
          </cell>
          <cell r="H14">
            <v>2</v>
          </cell>
          <cell r="I14">
            <v>0.6</v>
          </cell>
          <cell r="J14">
            <v>3.67</v>
          </cell>
          <cell r="K14">
            <v>1.101</v>
          </cell>
          <cell r="L14">
            <v>3.6666666666666665</v>
          </cell>
          <cell r="M14">
            <v>0.3666666666666667</v>
          </cell>
          <cell r="N14">
            <v>3.3333333333333335</v>
          </cell>
          <cell r="O14">
            <v>0.5</v>
          </cell>
        </row>
        <row r="15">
          <cell r="A15" t="str">
            <v>VICTOR HERRERA</v>
          </cell>
          <cell r="B15" t="str">
            <v>LOS MAS SOLICITADOS</v>
          </cell>
          <cell r="C15">
            <v>3703463</v>
          </cell>
          <cell r="D15">
            <v>0</v>
          </cell>
          <cell r="E15">
            <v>0</v>
          </cell>
          <cell r="F15">
            <v>4</v>
          </cell>
          <cell r="G15">
            <v>0.2</v>
          </cell>
          <cell r="H15">
            <v>3</v>
          </cell>
          <cell r="I15">
            <v>0.89999999999999991</v>
          </cell>
          <cell r="J15">
            <v>3.33</v>
          </cell>
          <cell r="K15">
            <v>0.999</v>
          </cell>
          <cell r="L15">
            <v>2.8583333333333334</v>
          </cell>
          <cell r="M15">
            <v>0.28583333333333333</v>
          </cell>
          <cell r="N15">
            <v>2.5</v>
          </cell>
          <cell r="O15">
            <v>0.375</v>
          </cell>
        </row>
        <row r="16">
          <cell r="A16" t="str">
            <v>WASHINGTON CEDEÑO</v>
          </cell>
          <cell r="B16" t="str">
            <v>LOS PISTOLEROS</v>
          </cell>
          <cell r="C16">
            <v>6058294</v>
          </cell>
          <cell r="D16">
            <v>2</v>
          </cell>
          <cell r="E16">
            <v>0.2</v>
          </cell>
          <cell r="F16">
            <v>4</v>
          </cell>
          <cell r="G16">
            <v>0.2</v>
          </cell>
          <cell r="H16">
            <v>3</v>
          </cell>
          <cell r="I16">
            <v>0.89999999999999991</v>
          </cell>
          <cell r="J16">
            <v>4</v>
          </cell>
          <cell r="K16">
            <v>1.2</v>
          </cell>
          <cell r="L16">
            <v>2.5833333333333335</v>
          </cell>
          <cell r="M16">
            <v>0.25833333333333336</v>
          </cell>
          <cell r="N16">
            <v>2.833333333333333</v>
          </cell>
          <cell r="O16">
            <v>0.42499999999999993</v>
          </cell>
        </row>
        <row r="17">
          <cell r="A17" t="str">
            <v>JHONNY NARVAEZ</v>
          </cell>
          <cell r="B17" t="str">
            <v>FORSA</v>
          </cell>
          <cell r="C17">
            <v>180528</v>
          </cell>
          <cell r="D17">
            <v>2</v>
          </cell>
          <cell r="E17">
            <v>0.2</v>
          </cell>
          <cell r="F17">
            <v>2</v>
          </cell>
          <cell r="G17">
            <v>0.1</v>
          </cell>
          <cell r="H17">
            <v>4</v>
          </cell>
          <cell r="I17">
            <v>1.2</v>
          </cell>
          <cell r="J17">
            <v>4</v>
          </cell>
          <cell r="K17">
            <v>1.2</v>
          </cell>
          <cell r="L17">
            <v>3.1666666666666665</v>
          </cell>
          <cell r="M17">
            <v>0.31666666666666665</v>
          </cell>
          <cell r="N17">
            <v>2.5</v>
          </cell>
          <cell r="O17">
            <v>0.375</v>
          </cell>
        </row>
        <row r="18">
          <cell r="A18" t="str">
            <v>WILFRIDO YEPEZ</v>
          </cell>
          <cell r="B18" t="str">
            <v>FONDO OSCURO</v>
          </cell>
          <cell r="C18">
            <v>6071975</v>
          </cell>
          <cell r="D18">
            <v>2</v>
          </cell>
          <cell r="E18">
            <v>0.2</v>
          </cell>
          <cell r="F18">
            <v>4</v>
          </cell>
          <cell r="G18">
            <v>0.2</v>
          </cell>
          <cell r="H18">
            <v>3</v>
          </cell>
          <cell r="I18">
            <v>0.89999999999999991</v>
          </cell>
          <cell r="J18">
            <v>4</v>
          </cell>
          <cell r="K18">
            <v>1.2</v>
          </cell>
          <cell r="L18">
            <v>2.75</v>
          </cell>
          <cell r="M18">
            <v>0.27500000000000002</v>
          </cell>
          <cell r="N18">
            <v>2.333333333333333</v>
          </cell>
          <cell r="O18">
            <v>0.34999999999999992</v>
          </cell>
        </row>
        <row r="19">
          <cell r="A19" t="str">
            <v>CARLOS CASTILLO</v>
          </cell>
          <cell r="B19" t="str">
            <v>SLP</v>
          </cell>
          <cell r="C19">
            <v>6057867</v>
          </cell>
          <cell r="D19">
            <v>2</v>
          </cell>
          <cell r="E19">
            <v>0.2</v>
          </cell>
          <cell r="F19">
            <v>4</v>
          </cell>
          <cell r="G19">
            <v>0.2</v>
          </cell>
          <cell r="H19">
            <v>3</v>
          </cell>
          <cell r="I19">
            <v>0.89999999999999991</v>
          </cell>
          <cell r="J19">
            <v>3</v>
          </cell>
          <cell r="K19">
            <v>0.89999999999999991</v>
          </cell>
          <cell r="L19">
            <v>2.3333333333333335</v>
          </cell>
          <cell r="M19">
            <v>0.23333333333333336</v>
          </cell>
          <cell r="N19">
            <v>2.75</v>
          </cell>
          <cell r="O19">
            <v>0.41249999999999998</v>
          </cell>
        </row>
        <row r="20">
          <cell r="A20" t="str">
            <v>PATRICIO TIPAN</v>
          </cell>
          <cell r="B20" t="str">
            <v>HLH</v>
          </cell>
          <cell r="C20">
            <v>161224</v>
          </cell>
          <cell r="D20">
            <v>2</v>
          </cell>
          <cell r="E20">
            <v>0.2</v>
          </cell>
          <cell r="F20">
            <v>2</v>
          </cell>
          <cell r="G20">
            <v>0.1</v>
          </cell>
          <cell r="H20">
            <v>3</v>
          </cell>
          <cell r="I20">
            <v>0.89999999999999991</v>
          </cell>
          <cell r="J20">
            <v>3</v>
          </cell>
          <cell r="K20">
            <v>0.89999999999999991</v>
          </cell>
          <cell r="L20">
            <v>2.1666666666666665</v>
          </cell>
          <cell r="M20">
            <v>0.21666666666666667</v>
          </cell>
          <cell r="N20">
            <v>2.833333333333333</v>
          </cell>
          <cell r="O20">
            <v>0.42499999999999993</v>
          </cell>
        </row>
        <row r="21">
          <cell r="A21" t="str">
            <v>DANNY GALARZA</v>
          </cell>
          <cell r="B21" t="str">
            <v>5' PASOS</v>
          </cell>
          <cell r="C21">
            <v>3702480</v>
          </cell>
          <cell r="D21">
            <v>2</v>
          </cell>
          <cell r="E21">
            <v>0.2</v>
          </cell>
          <cell r="F21">
            <v>4</v>
          </cell>
          <cell r="G21">
            <v>0.2</v>
          </cell>
          <cell r="H21">
            <v>4</v>
          </cell>
          <cell r="I21">
            <v>1.2</v>
          </cell>
          <cell r="J21">
            <v>4</v>
          </cell>
          <cell r="K21">
            <v>1.2</v>
          </cell>
          <cell r="L21">
            <v>2.916666666666667</v>
          </cell>
          <cell r="M21">
            <v>0.29166666666666669</v>
          </cell>
          <cell r="N21">
            <v>3.416666666666667</v>
          </cell>
          <cell r="O21">
            <v>0.51250000000000007</v>
          </cell>
        </row>
        <row r="22">
          <cell r="A22" t="str">
            <v>PAUL ASIMBAYA</v>
          </cell>
          <cell r="B22" t="str">
            <v>PURA PINTA</v>
          </cell>
          <cell r="C22">
            <v>3705969</v>
          </cell>
          <cell r="D22">
            <v>2</v>
          </cell>
          <cell r="E22">
            <v>0.2</v>
          </cell>
          <cell r="F22">
            <v>4</v>
          </cell>
          <cell r="G22">
            <v>0.2</v>
          </cell>
          <cell r="H22">
            <v>3</v>
          </cell>
          <cell r="I22">
            <v>0.89999999999999991</v>
          </cell>
          <cell r="J22">
            <v>3.7</v>
          </cell>
          <cell r="K22">
            <v>1.1100000000000001</v>
          </cell>
          <cell r="L22">
            <v>3.5</v>
          </cell>
          <cell r="M22">
            <v>0.35000000000000003</v>
          </cell>
          <cell r="N22">
            <v>3.916666666666667</v>
          </cell>
          <cell r="O22">
            <v>0.58750000000000002</v>
          </cell>
        </row>
        <row r="23">
          <cell r="A23" t="str">
            <v>MARCELO HINOJOSA</v>
          </cell>
          <cell r="B23" t="str">
            <v>LOS PINTODO</v>
          </cell>
          <cell r="C23">
            <v>3704412</v>
          </cell>
          <cell r="D23">
            <v>2</v>
          </cell>
          <cell r="E23">
            <v>0.2</v>
          </cell>
          <cell r="F23">
            <v>4</v>
          </cell>
          <cell r="G23">
            <v>0.2</v>
          </cell>
          <cell r="H23">
            <v>3</v>
          </cell>
          <cell r="I23">
            <v>0.89999999999999991</v>
          </cell>
          <cell r="J23">
            <v>4</v>
          </cell>
          <cell r="K23">
            <v>1.2</v>
          </cell>
          <cell r="L23">
            <v>2.416666666666667</v>
          </cell>
          <cell r="M23">
            <v>0.2416666666666667</v>
          </cell>
          <cell r="N23">
            <v>3.6666666666666665</v>
          </cell>
          <cell r="O23">
            <v>0.54999999999999993</v>
          </cell>
        </row>
        <row r="24">
          <cell r="A24" t="str">
            <v>JULIO TAMAYO</v>
          </cell>
          <cell r="B24" t="str">
            <v>POCA LUZ</v>
          </cell>
          <cell r="C24">
            <v>3702394</v>
          </cell>
          <cell r="D24">
            <v>3</v>
          </cell>
          <cell r="E24">
            <v>0.30000000000000004</v>
          </cell>
          <cell r="F24">
            <v>4</v>
          </cell>
          <cell r="G24">
            <v>0.2</v>
          </cell>
          <cell r="H24">
            <v>4</v>
          </cell>
          <cell r="I24">
            <v>1.2</v>
          </cell>
          <cell r="J24">
            <v>3.7</v>
          </cell>
          <cell r="K24">
            <v>1.1100000000000001</v>
          </cell>
          <cell r="L24">
            <v>0</v>
          </cell>
          <cell r="M24">
            <v>0</v>
          </cell>
          <cell r="N24">
            <v>2.8333333333333335</v>
          </cell>
          <cell r="O24">
            <v>0.42499999999999999</v>
          </cell>
        </row>
        <row r="25">
          <cell r="A25" t="str">
            <v>VINICIO ORTEGA</v>
          </cell>
          <cell r="B25" t="str">
            <v>I-190</v>
          </cell>
          <cell r="C25">
            <v>6072800</v>
          </cell>
          <cell r="D25">
            <v>0</v>
          </cell>
          <cell r="E25">
            <v>0</v>
          </cell>
          <cell r="F25">
            <v>4</v>
          </cell>
          <cell r="G25">
            <v>0.2</v>
          </cell>
          <cell r="H25">
            <v>4</v>
          </cell>
          <cell r="I25">
            <v>1.2</v>
          </cell>
          <cell r="J25">
            <v>2.6</v>
          </cell>
          <cell r="K25">
            <v>0.78</v>
          </cell>
          <cell r="L25">
            <v>2.5833333333333335</v>
          </cell>
          <cell r="M25">
            <v>0.25833333333333336</v>
          </cell>
          <cell r="N25">
            <v>3</v>
          </cell>
          <cell r="O25">
            <v>0.44999999999999996</v>
          </cell>
        </row>
        <row r="26">
          <cell r="A26" t="str">
            <v>TOAPANTA WILSON</v>
          </cell>
          <cell r="B26" t="str">
            <v>BODY COLOR</v>
          </cell>
          <cell r="C26">
            <v>161027</v>
          </cell>
          <cell r="D26">
            <v>3</v>
          </cell>
          <cell r="E26">
            <v>0.30000000000000004</v>
          </cell>
          <cell r="F26">
            <v>2</v>
          </cell>
          <cell r="G26">
            <v>0.1</v>
          </cell>
          <cell r="H26">
            <v>4</v>
          </cell>
          <cell r="I26">
            <v>1.2</v>
          </cell>
          <cell r="J26">
            <v>3.7</v>
          </cell>
          <cell r="K26">
            <v>1.1100000000000001</v>
          </cell>
          <cell r="L26">
            <v>3</v>
          </cell>
          <cell r="M26">
            <v>0.30000000000000004</v>
          </cell>
          <cell r="N26">
            <v>3</v>
          </cell>
          <cell r="O26">
            <v>0.44999999999999996</v>
          </cell>
        </row>
        <row r="27">
          <cell r="A27" t="str">
            <v>ROMERO HERNAN</v>
          </cell>
          <cell r="B27" t="str">
            <v>FULL D-MAX</v>
          </cell>
          <cell r="C27">
            <v>161313</v>
          </cell>
          <cell r="D27">
            <v>2</v>
          </cell>
          <cell r="E27">
            <v>0.2</v>
          </cell>
          <cell r="F27">
            <v>2</v>
          </cell>
          <cell r="G27">
            <v>0.1</v>
          </cell>
          <cell r="H27">
            <v>2</v>
          </cell>
          <cell r="I27">
            <v>0.6</v>
          </cell>
          <cell r="J27">
            <v>3.3</v>
          </cell>
          <cell r="K27">
            <v>0.98999999999999988</v>
          </cell>
          <cell r="L27">
            <v>3.041666666666667</v>
          </cell>
          <cell r="M27">
            <v>0.3041666666666667</v>
          </cell>
          <cell r="N27">
            <v>3</v>
          </cell>
          <cell r="O27">
            <v>0.44999999999999996</v>
          </cell>
        </row>
        <row r="28">
          <cell r="A28" t="str">
            <v>JAIME GARZON</v>
          </cell>
          <cell r="B28" t="str">
            <v>LOS TACTICOS</v>
          </cell>
          <cell r="C28">
            <v>1463</v>
          </cell>
          <cell r="D28">
            <v>2</v>
          </cell>
          <cell r="E28">
            <v>0.2</v>
          </cell>
          <cell r="F28">
            <v>4</v>
          </cell>
          <cell r="G28">
            <v>0.2</v>
          </cell>
          <cell r="H28">
            <v>3</v>
          </cell>
          <cell r="I28">
            <v>0.89999999999999991</v>
          </cell>
          <cell r="J28">
            <v>3.7</v>
          </cell>
          <cell r="K28">
            <v>1.1100000000000001</v>
          </cell>
          <cell r="L28">
            <v>2.416666666666667</v>
          </cell>
          <cell r="M28">
            <v>0.2416666666666667</v>
          </cell>
          <cell r="N28">
            <v>3.5</v>
          </cell>
          <cell r="O28">
            <v>0.52500000000000002</v>
          </cell>
        </row>
        <row r="29">
          <cell r="A29" t="str">
            <v>CHRISTIAN JACOME</v>
          </cell>
          <cell r="B29" t="str">
            <v>PANAS PINTURA</v>
          </cell>
          <cell r="C29">
            <v>6057891</v>
          </cell>
          <cell r="D29">
            <v>2</v>
          </cell>
          <cell r="E29">
            <v>0.2</v>
          </cell>
          <cell r="F29">
            <v>4</v>
          </cell>
          <cell r="G29">
            <v>0.2</v>
          </cell>
          <cell r="H29">
            <v>3</v>
          </cell>
          <cell r="I29">
            <v>0.89999999999999991</v>
          </cell>
          <cell r="J29">
            <v>3.5</v>
          </cell>
          <cell r="K29">
            <v>1.05</v>
          </cell>
          <cell r="L29">
            <v>3.3333333333333335</v>
          </cell>
          <cell r="M29">
            <v>0.33333333333333337</v>
          </cell>
          <cell r="N29">
            <v>2.916666666666667</v>
          </cell>
          <cell r="O29">
            <v>0.43750000000000006</v>
          </cell>
        </row>
        <row r="30">
          <cell r="A30" t="str">
            <v>JAVIER IZA</v>
          </cell>
          <cell r="B30" t="str">
            <v>PEPE " S  CLEAR</v>
          </cell>
          <cell r="C30">
            <v>1246</v>
          </cell>
          <cell r="D30">
            <v>2</v>
          </cell>
          <cell r="E30">
            <v>0.2</v>
          </cell>
          <cell r="F30">
            <v>4</v>
          </cell>
          <cell r="G30">
            <v>0.2</v>
          </cell>
          <cell r="H30">
            <v>3</v>
          </cell>
          <cell r="I30">
            <v>0.89999999999999991</v>
          </cell>
          <cell r="J30">
            <v>3.6</v>
          </cell>
          <cell r="K30">
            <v>1.08</v>
          </cell>
          <cell r="L30">
            <v>3.416666666666667</v>
          </cell>
          <cell r="M30">
            <v>0.34166666666666673</v>
          </cell>
          <cell r="N30">
            <v>3.8333333333333335</v>
          </cell>
          <cell r="O30">
            <v>0.57499999999999996</v>
          </cell>
        </row>
        <row r="31">
          <cell r="A31" t="str">
            <v>CARLOS AYALA</v>
          </cell>
          <cell r="B31" t="str">
            <v>LOS EMPRENDEDORES</v>
          </cell>
          <cell r="C31">
            <v>3600571</v>
          </cell>
          <cell r="D31">
            <v>3</v>
          </cell>
          <cell r="E31">
            <v>0.30000000000000004</v>
          </cell>
          <cell r="F31">
            <v>4</v>
          </cell>
          <cell r="G31">
            <v>0.2</v>
          </cell>
          <cell r="H31">
            <v>3</v>
          </cell>
          <cell r="I31">
            <v>0.89999999999999991</v>
          </cell>
          <cell r="J31">
            <v>2.5</v>
          </cell>
          <cell r="K31">
            <v>0.75</v>
          </cell>
          <cell r="L31">
            <v>3.5833333333333335</v>
          </cell>
          <cell r="M31">
            <v>0.35833333333333339</v>
          </cell>
          <cell r="N31">
            <v>3.5</v>
          </cell>
          <cell r="O31">
            <v>0.52500000000000002</v>
          </cell>
        </row>
        <row r="32">
          <cell r="A32" t="str">
            <v>SANTIAGO SIMBAÑA</v>
          </cell>
          <cell r="B32" t="str">
            <v>COMO VAS</v>
          </cell>
          <cell r="C32">
            <v>6058221</v>
          </cell>
          <cell r="D32">
            <v>2</v>
          </cell>
          <cell r="E32">
            <v>0.2</v>
          </cell>
          <cell r="F32">
            <v>4</v>
          </cell>
          <cell r="G32">
            <v>0.2</v>
          </cell>
          <cell r="H32">
            <v>4</v>
          </cell>
          <cell r="I32">
            <v>1.2</v>
          </cell>
          <cell r="J32">
            <v>3.7</v>
          </cell>
          <cell r="K32">
            <v>1.1100000000000001</v>
          </cell>
          <cell r="L32">
            <v>3</v>
          </cell>
          <cell r="M32">
            <v>0.30000000000000004</v>
          </cell>
          <cell r="N32">
            <v>4</v>
          </cell>
          <cell r="O32">
            <v>0.6</v>
          </cell>
        </row>
        <row r="33">
          <cell r="A33" t="str">
            <v>PLINIO SANCHEZ</v>
          </cell>
          <cell r="B33" t="str">
            <v>LOS COGE FALLAS</v>
          </cell>
          <cell r="C33">
            <v>6059284</v>
          </cell>
          <cell r="D33">
            <v>0</v>
          </cell>
          <cell r="E33">
            <v>0</v>
          </cell>
          <cell r="F33">
            <v>4</v>
          </cell>
          <cell r="G33">
            <v>0.2</v>
          </cell>
          <cell r="H33">
            <v>3</v>
          </cell>
          <cell r="I33">
            <v>0.89999999999999991</v>
          </cell>
          <cell r="J33">
            <v>3.5</v>
          </cell>
          <cell r="K33">
            <v>1.05</v>
          </cell>
          <cell r="L33">
            <v>2.5</v>
          </cell>
          <cell r="M33">
            <v>0.25</v>
          </cell>
          <cell r="N33">
            <v>3</v>
          </cell>
          <cell r="O33">
            <v>0.44999999999999996</v>
          </cell>
        </row>
        <row r="34">
          <cell r="A34" t="str">
            <v>OSCAR VALLEJO</v>
          </cell>
          <cell r="B34" t="str">
            <v>DE SOL A SOL</v>
          </cell>
          <cell r="C34">
            <v>3703062</v>
          </cell>
          <cell r="D34">
            <v>0</v>
          </cell>
          <cell r="E34">
            <v>0</v>
          </cell>
          <cell r="F34">
            <v>4</v>
          </cell>
          <cell r="G34">
            <v>0.2</v>
          </cell>
          <cell r="H34">
            <v>3</v>
          </cell>
          <cell r="I34">
            <v>0.89999999999999991</v>
          </cell>
          <cell r="J34">
            <v>4</v>
          </cell>
          <cell r="K34">
            <v>1.2</v>
          </cell>
          <cell r="L34">
            <v>2.916666666666667</v>
          </cell>
          <cell r="M34">
            <v>0.29166666666666669</v>
          </cell>
          <cell r="N34">
            <v>3</v>
          </cell>
          <cell r="O34">
            <v>0.44999999999999996</v>
          </cell>
        </row>
        <row r="35">
          <cell r="A35" t="str">
            <v>PAZMIÑO CESAR OSCAR</v>
          </cell>
          <cell r="B35" t="str">
            <v>NOCHE ETERNA</v>
          </cell>
          <cell r="C35">
            <v>6057963</v>
          </cell>
          <cell r="D35">
            <v>2</v>
          </cell>
          <cell r="E35">
            <v>0.2</v>
          </cell>
          <cell r="F35">
            <v>4</v>
          </cell>
          <cell r="G35">
            <v>0.2</v>
          </cell>
          <cell r="H35">
            <v>2</v>
          </cell>
          <cell r="I35">
            <v>0.6</v>
          </cell>
          <cell r="J35">
            <v>3</v>
          </cell>
          <cell r="K35">
            <v>0.89999999999999991</v>
          </cell>
          <cell r="L35">
            <v>3.25</v>
          </cell>
          <cell r="M35">
            <v>0.32500000000000001</v>
          </cell>
          <cell r="N35">
            <v>3.3333333333333335</v>
          </cell>
          <cell r="O35">
            <v>0.5</v>
          </cell>
        </row>
        <row r="36">
          <cell r="A36" t="str">
            <v>DARWIN DUEÑAS</v>
          </cell>
          <cell r="B36" t="str">
            <v>SOLO CALIDAD</v>
          </cell>
          <cell r="C36">
            <v>6075022</v>
          </cell>
          <cell r="D36">
            <v>2</v>
          </cell>
          <cell r="E36">
            <v>0.2</v>
          </cell>
          <cell r="F36">
            <v>4</v>
          </cell>
          <cell r="G36">
            <v>0.2</v>
          </cell>
          <cell r="H36">
            <v>4</v>
          </cell>
          <cell r="I36">
            <v>1.2</v>
          </cell>
          <cell r="J36">
            <v>3</v>
          </cell>
          <cell r="K36">
            <v>0.89999999999999991</v>
          </cell>
          <cell r="L36">
            <v>2.5</v>
          </cell>
          <cell r="M36">
            <v>0.25</v>
          </cell>
          <cell r="N36">
            <v>2.916666666666667</v>
          </cell>
          <cell r="O36">
            <v>0.43750000000000006</v>
          </cell>
        </row>
        <row r="37">
          <cell r="A37" t="str">
            <v>SEGUNDO URGILES</v>
          </cell>
          <cell r="B37" t="str">
            <v>FULL RETOQUE</v>
          </cell>
          <cell r="C37">
            <v>6072799</v>
          </cell>
          <cell r="D37">
            <v>2</v>
          </cell>
          <cell r="E37">
            <v>0.2</v>
          </cell>
          <cell r="F37">
            <v>4</v>
          </cell>
          <cell r="G37">
            <v>0.2</v>
          </cell>
          <cell r="H37">
            <v>3</v>
          </cell>
          <cell r="I37">
            <v>0.89999999999999991</v>
          </cell>
          <cell r="J37">
            <v>4</v>
          </cell>
          <cell r="K37">
            <v>1.2</v>
          </cell>
          <cell r="L37">
            <v>3.416666666666667</v>
          </cell>
          <cell r="M37">
            <v>0.34166666666666673</v>
          </cell>
          <cell r="N37">
            <v>3.333333333333333</v>
          </cell>
          <cell r="O37">
            <v>0.49999999999999994</v>
          </cell>
        </row>
        <row r="38">
          <cell r="A38" t="str">
            <v>YAGUARI GUILLERMO</v>
          </cell>
          <cell r="B38" t="str">
            <v>SONAMBULOS</v>
          </cell>
          <cell r="C38">
            <v>161234</v>
          </cell>
          <cell r="D38">
            <v>2</v>
          </cell>
          <cell r="E38">
            <v>0.2</v>
          </cell>
          <cell r="F38">
            <v>2</v>
          </cell>
          <cell r="G38">
            <v>0.1</v>
          </cell>
          <cell r="H38">
            <v>3</v>
          </cell>
          <cell r="I38">
            <v>0.89999999999999991</v>
          </cell>
          <cell r="J38">
            <v>2</v>
          </cell>
          <cell r="K38">
            <v>0.6</v>
          </cell>
          <cell r="L38">
            <v>2.65</v>
          </cell>
          <cell r="M38">
            <v>0.26500000000000001</v>
          </cell>
          <cell r="N38">
            <v>2.625</v>
          </cell>
          <cell r="O38">
            <v>0.39374999999999999</v>
          </cell>
        </row>
        <row r="39">
          <cell r="A39" t="str">
            <v>ERIGSON JULIO</v>
          </cell>
          <cell r="B39" t="str">
            <v>LOS DORMIDOS</v>
          </cell>
          <cell r="C39">
            <v>161548</v>
          </cell>
          <cell r="D39">
            <v>0</v>
          </cell>
          <cell r="E39">
            <v>0</v>
          </cell>
          <cell r="F39">
            <v>2</v>
          </cell>
          <cell r="G39">
            <v>0.1</v>
          </cell>
          <cell r="H39">
            <v>3</v>
          </cell>
          <cell r="I39">
            <v>0.89999999999999991</v>
          </cell>
          <cell r="J39">
            <v>2</v>
          </cell>
          <cell r="K39">
            <v>0.6</v>
          </cell>
          <cell r="L39">
            <v>2.6666666666666665</v>
          </cell>
          <cell r="M39">
            <v>0.26666666666666666</v>
          </cell>
          <cell r="N39">
            <v>2.916666666666667</v>
          </cell>
          <cell r="O39">
            <v>0.43750000000000006</v>
          </cell>
        </row>
        <row r="40">
          <cell r="A40" t="str">
            <v xml:space="preserve"> VILLAROEL JORGE</v>
          </cell>
          <cell r="B40" t="str">
            <v>LOS MAL DORMIDOS</v>
          </cell>
          <cell r="C40">
            <v>161415</v>
          </cell>
          <cell r="D40">
            <v>2</v>
          </cell>
          <cell r="E40">
            <v>0.2</v>
          </cell>
          <cell r="F40">
            <v>2</v>
          </cell>
          <cell r="G40">
            <v>0.1</v>
          </cell>
          <cell r="H40">
            <v>1</v>
          </cell>
          <cell r="I40">
            <v>0.3</v>
          </cell>
          <cell r="J40">
            <v>2</v>
          </cell>
          <cell r="K40">
            <v>0.6</v>
          </cell>
          <cell r="L40">
            <v>2.916666666666667</v>
          </cell>
          <cell r="M40">
            <v>0.29166666666666669</v>
          </cell>
          <cell r="N40">
            <v>3.083333333333333</v>
          </cell>
          <cell r="O40">
            <v>0.46249999999999991</v>
          </cell>
        </row>
        <row r="41">
          <cell r="A41" t="str">
            <v xml:space="preserve"> JAQUI FAUSTO</v>
          </cell>
          <cell r="B41" t="str">
            <v>SUPERPINTORES</v>
          </cell>
          <cell r="C41">
            <v>6057870</v>
          </cell>
          <cell r="D41">
            <v>2</v>
          </cell>
          <cell r="E41">
            <v>0.2</v>
          </cell>
          <cell r="F41">
            <v>4</v>
          </cell>
          <cell r="G41">
            <v>0.2</v>
          </cell>
          <cell r="H41">
            <v>3</v>
          </cell>
          <cell r="I41">
            <v>0.89999999999999991</v>
          </cell>
          <cell r="J41">
            <v>4</v>
          </cell>
          <cell r="K41">
            <v>1.2</v>
          </cell>
          <cell r="L41">
            <v>3.0833333333333335</v>
          </cell>
          <cell r="M41">
            <v>0.30833333333333335</v>
          </cell>
          <cell r="N41">
            <v>3</v>
          </cell>
          <cell r="O41">
            <v>0.44999999999999996</v>
          </cell>
        </row>
        <row r="42">
          <cell r="A42" t="str">
            <v>BERMEO JOSE LUIS</v>
          </cell>
          <cell r="B42" t="str">
            <v>AMIGABLES</v>
          </cell>
          <cell r="C42">
            <v>3705967</v>
          </cell>
          <cell r="D42">
            <v>2</v>
          </cell>
          <cell r="E42">
            <v>0.2</v>
          </cell>
          <cell r="F42">
            <v>4</v>
          </cell>
          <cell r="G42">
            <v>0.2</v>
          </cell>
          <cell r="H42">
            <v>3</v>
          </cell>
          <cell r="I42">
            <v>0.89999999999999991</v>
          </cell>
          <cell r="J42">
            <v>3</v>
          </cell>
          <cell r="K42">
            <v>0.89999999999999991</v>
          </cell>
          <cell r="L42">
            <v>3.333333333333333</v>
          </cell>
          <cell r="M42">
            <v>0.33333333333333331</v>
          </cell>
          <cell r="N42">
            <v>2.6666666666666665</v>
          </cell>
          <cell r="O42">
            <v>0.39999999999999997</v>
          </cell>
        </row>
        <row r="43">
          <cell r="A43" t="str">
            <v>BENITEZ JHONNY</v>
          </cell>
          <cell r="B43" t="str">
            <v>LOS NACHOS</v>
          </cell>
          <cell r="C43">
            <v>6073779</v>
          </cell>
          <cell r="D43">
            <v>0</v>
          </cell>
          <cell r="E43">
            <v>0</v>
          </cell>
          <cell r="F43">
            <v>4</v>
          </cell>
          <cell r="G43">
            <v>0.2</v>
          </cell>
          <cell r="H43">
            <v>3</v>
          </cell>
          <cell r="I43">
            <v>0.89999999999999991</v>
          </cell>
          <cell r="J43">
            <v>4</v>
          </cell>
          <cell r="K43">
            <v>1.2</v>
          </cell>
          <cell r="L43">
            <v>2.75</v>
          </cell>
          <cell r="M43">
            <v>0.27500000000000002</v>
          </cell>
          <cell r="N43">
            <v>3.083333333333333</v>
          </cell>
          <cell r="O43">
            <v>0.46249999999999991</v>
          </cell>
        </row>
        <row r="44">
          <cell r="A44" t="str">
            <v>YANQUI HOLGER</v>
          </cell>
          <cell r="B44" t="str">
            <v>AREA 51</v>
          </cell>
          <cell r="C44">
            <v>3703026</v>
          </cell>
          <cell r="D44">
            <v>3</v>
          </cell>
          <cell r="E44">
            <v>0.30000000000000004</v>
          </cell>
          <cell r="F44">
            <v>4</v>
          </cell>
          <cell r="G44">
            <v>0.2</v>
          </cell>
          <cell r="H44">
            <v>3</v>
          </cell>
          <cell r="I44">
            <v>0.89999999999999991</v>
          </cell>
          <cell r="J44">
            <v>2.9</v>
          </cell>
          <cell r="K44">
            <v>0.87</v>
          </cell>
          <cell r="L44">
            <v>3.1666666666666665</v>
          </cell>
          <cell r="M44">
            <v>0.31666666666666665</v>
          </cell>
          <cell r="N44">
            <v>2.666666666666667</v>
          </cell>
          <cell r="O44">
            <v>0.4</v>
          </cell>
        </row>
        <row r="45">
          <cell r="A45" t="str">
            <v>LEDESMA ROBERTO</v>
          </cell>
          <cell r="B45" t="str">
            <v>GEM</v>
          </cell>
          <cell r="C45">
            <v>6054747</v>
          </cell>
          <cell r="D45">
            <v>4</v>
          </cell>
          <cell r="E45">
            <v>0.4</v>
          </cell>
          <cell r="F45">
            <v>4</v>
          </cell>
          <cell r="G45">
            <v>0.2</v>
          </cell>
          <cell r="H45">
            <v>4</v>
          </cell>
          <cell r="I45">
            <v>1.2</v>
          </cell>
          <cell r="J45">
            <v>3.75</v>
          </cell>
          <cell r="K45">
            <v>1.125</v>
          </cell>
          <cell r="L45">
            <v>3.083333333333333</v>
          </cell>
          <cell r="M45">
            <v>0.30833333333333335</v>
          </cell>
          <cell r="N45">
            <v>2.916666666666667</v>
          </cell>
          <cell r="O45">
            <v>0.43750000000000006</v>
          </cell>
        </row>
        <row r="46">
          <cell r="A46" t="str">
            <v>CHILUISA EDGAR</v>
          </cell>
          <cell r="B46" t="str">
            <v>CUMPLIDOS</v>
          </cell>
          <cell r="C46">
            <v>161024</v>
          </cell>
          <cell r="D46">
            <v>2</v>
          </cell>
          <cell r="E46">
            <v>0.2</v>
          </cell>
          <cell r="F46">
            <v>2</v>
          </cell>
          <cell r="G46">
            <v>0.1</v>
          </cell>
          <cell r="H46">
            <v>3</v>
          </cell>
          <cell r="I46">
            <v>0.89999999999999991</v>
          </cell>
          <cell r="J46">
            <v>3</v>
          </cell>
          <cell r="K46">
            <v>0.89999999999999991</v>
          </cell>
          <cell r="L46">
            <v>2.8333333333333335</v>
          </cell>
          <cell r="M46">
            <v>0.28333333333333338</v>
          </cell>
          <cell r="N46">
            <v>3</v>
          </cell>
          <cell r="O46">
            <v>0.44999999999999996</v>
          </cell>
        </row>
        <row r="47">
          <cell r="A47" t="str">
            <v>NASIMBA MARIO</v>
          </cell>
          <cell r="B47" t="str">
            <v>LOS ISLAS</v>
          </cell>
          <cell r="C47">
            <v>6064844</v>
          </cell>
          <cell r="D47">
            <v>4</v>
          </cell>
          <cell r="E47">
            <v>0.4</v>
          </cell>
          <cell r="F47">
            <v>4</v>
          </cell>
          <cell r="G47">
            <v>0.2</v>
          </cell>
          <cell r="H47">
            <v>3</v>
          </cell>
          <cell r="I47">
            <v>0.89999999999999991</v>
          </cell>
          <cell r="J47">
            <v>3.4</v>
          </cell>
          <cell r="K47">
            <v>1.02</v>
          </cell>
          <cell r="L47">
            <v>3.166666666666667</v>
          </cell>
          <cell r="M47">
            <v>0.31666666666666671</v>
          </cell>
          <cell r="N47">
            <v>2.916666666666667</v>
          </cell>
          <cell r="O47">
            <v>0.43750000000000006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</sheetNames>
    <sheetDataSet>
      <sheetData sheetId="0" refreshError="1"/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>
        <row r="32">
          <cell r="A32">
            <v>39814</v>
          </cell>
        </row>
        <row r="33">
          <cell r="A33">
            <v>39815</v>
          </cell>
        </row>
        <row r="34">
          <cell r="A34">
            <v>39816</v>
          </cell>
        </row>
        <row r="35">
          <cell r="A35">
            <v>39817</v>
          </cell>
        </row>
        <row r="36">
          <cell r="A36">
            <v>39818</v>
          </cell>
        </row>
        <row r="37">
          <cell r="A37">
            <v>39819</v>
          </cell>
        </row>
        <row r="38">
          <cell r="A38">
            <v>39820</v>
          </cell>
        </row>
        <row r="39">
          <cell r="A39">
            <v>39821</v>
          </cell>
        </row>
        <row r="40">
          <cell r="A40">
            <v>39822</v>
          </cell>
        </row>
        <row r="41">
          <cell r="A41">
            <v>39823</v>
          </cell>
        </row>
        <row r="42">
          <cell r="A42">
            <v>39824</v>
          </cell>
        </row>
        <row r="43">
          <cell r="A43">
            <v>39825</v>
          </cell>
        </row>
        <row r="44">
          <cell r="A44">
            <v>39826</v>
          </cell>
        </row>
        <row r="45">
          <cell r="A45">
            <v>39827</v>
          </cell>
        </row>
        <row r="46">
          <cell r="A46">
            <v>39828</v>
          </cell>
        </row>
        <row r="47">
          <cell r="A47">
            <v>39829</v>
          </cell>
        </row>
        <row r="48">
          <cell r="A48">
            <v>39830</v>
          </cell>
        </row>
        <row r="49">
          <cell r="A49">
            <v>39831</v>
          </cell>
        </row>
        <row r="50">
          <cell r="A50">
            <v>39832</v>
          </cell>
        </row>
        <row r="51">
          <cell r="A51">
            <v>39833</v>
          </cell>
        </row>
        <row r="52">
          <cell r="A52">
            <v>39834</v>
          </cell>
        </row>
        <row r="53">
          <cell r="A53">
            <v>39835</v>
          </cell>
        </row>
        <row r="54">
          <cell r="A54">
            <v>39836</v>
          </cell>
        </row>
        <row r="55">
          <cell r="A55">
            <v>39837</v>
          </cell>
        </row>
        <row r="56">
          <cell r="A56">
            <v>39838</v>
          </cell>
        </row>
        <row r="57">
          <cell r="A57">
            <v>39839</v>
          </cell>
        </row>
        <row r="58">
          <cell r="A58">
            <v>39840</v>
          </cell>
        </row>
        <row r="59">
          <cell r="A59">
            <v>39841</v>
          </cell>
        </row>
        <row r="60">
          <cell r="A60">
            <v>39842</v>
          </cell>
        </row>
        <row r="61">
          <cell r="A61">
            <v>39843</v>
          </cell>
        </row>
        <row r="62">
          <cell r="A62">
            <v>39844</v>
          </cell>
        </row>
        <row r="63">
          <cell r="A63">
            <v>39845</v>
          </cell>
        </row>
        <row r="64">
          <cell r="A64">
            <v>39846</v>
          </cell>
        </row>
        <row r="65">
          <cell r="A65">
            <v>39847</v>
          </cell>
        </row>
        <row r="66">
          <cell r="A66">
            <v>39848</v>
          </cell>
        </row>
        <row r="67">
          <cell r="A67">
            <v>39849</v>
          </cell>
        </row>
        <row r="68">
          <cell r="A68">
            <v>39850</v>
          </cell>
        </row>
        <row r="69">
          <cell r="A69">
            <v>39851</v>
          </cell>
        </row>
        <row r="70">
          <cell r="A70">
            <v>39852</v>
          </cell>
        </row>
        <row r="71">
          <cell r="A71">
            <v>39853</v>
          </cell>
        </row>
        <row r="72">
          <cell r="A72">
            <v>39854</v>
          </cell>
        </row>
        <row r="73">
          <cell r="A73">
            <v>39855</v>
          </cell>
        </row>
        <row r="74">
          <cell r="A74">
            <v>39856</v>
          </cell>
        </row>
        <row r="75">
          <cell r="A75">
            <v>39857</v>
          </cell>
        </row>
        <row r="76">
          <cell r="A76">
            <v>39858</v>
          </cell>
        </row>
        <row r="77">
          <cell r="A77">
            <v>39859</v>
          </cell>
        </row>
        <row r="78">
          <cell r="A78">
            <v>39860</v>
          </cell>
        </row>
        <row r="79">
          <cell r="A79">
            <v>39861</v>
          </cell>
        </row>
        <row r="80">
          <cell r="A80">
            <v>39862</v>
          </cell>
        </row>
        <row r="81">
          <cell r="A81">
            <v>39863</v>
          </cell>
        </row>
        <row r="82">
          <cell r="A82">
            <v>39864</v>
          </cell>
        </row>
        <row r="83">
          <cell r="A83">
            <v>39865</v>
          </cell>
        </row>
        <row r="84">
          <cell r="A84">
            <v>39866</v>
          </cell>
        </row>
        <row r="85">
          <cell r="A85">
            <v>39867</v>
          </cell>
        </row>
        <row r="86">
          <cell r="A86">
            <v>39868</v>
          </cell>
        </row>
        <row r="87">
          <cell r="A87">
            <v>39869</v>
          </cell>
        </row>
        <row r="88">
          <cell r="A88">
            <v>39870</v>
          </cell>
        </row>
        <row r="89">
          <cell r="A89">
            <v>39871</v>
          </cell>
        </row>
        <row r="90">
          <cell r="A90">
            <v>39872</v>
          </cell>
        </row>
        <row r="91">
          <cell r="A91">
            <v>39873</v>
          </cell>
        </row>
        <row r="92">
          <cell r="A92">
            <v>39874</v>
          </cell>
        </row>
        <row r="93">
          <cell r="A93">
            <v>39875</v>
          </cell>
        </row>
        <row r="94">
          <cell r="A94">
            <v>39876</v>
          </cell>
        </row>
        <row r="95">
          <cell r="A95">
            <v>39877</v>
          </cell>
        </row>
        <row r="96">
          <cell r="A96">
            <v>39878</v>
          </cell>
        </row>
        <row r="97">
          <cell r="A97">
            <v>39879</v>
          </cell>
        </row>
        <row r="98">
          <cell r="A98">
            <v>39880</v>
          </cell>
        </row>
        <row r="99">
          <cell r="A99">
            <v>39881</v>
          </cell>
        </row>
        <row r="100">
          <cell r="A100">
            <v>39882</v>
          </cell>
        </row>
        <row r="101">
          <cell r="A101">
            <v>39883</v>
          </cell>
        </row>
        <row r="102">
          <cell r="A102">
            <v>39884</v>
          </cell>
        </row>
        <row r="103">
          <cell r="A103">
            <v>39885</v>
          </cell>
        </row>
        <row r="104">
          <cell r="A104">
            <v>39886</v>
          </cell>
        </row>
        <row r="105">
          <cell r="A105">
            <v>39887</v>
          </cell>
        </row>
        <row r="106">
          <cell r="A106">
            <v>39888</v>
          </cell>
        </row>
        <row r="107">
          <cell r="A107">
            <v>39889</v>
          </cell>
        </row>
        <row r="108">
          <cell r="A108">
            <v>39890</v>
          </cell>
        </row>
        <row r="109">
          <cell r="A109">
            <v>39891</v>
          </cell>
        </row>
        <row r="110">
          <cell r="A110">
            <v>39892</v>
          </cell>
        </row>
        <row r="111">
          <cell r="A111">
            <v>39893</v>
          </cell>
        </row>
        <row r="112">
          <cell r="A112">
            <v>39894</v>
          </cell>
        </row>
        <row r="113">
          <cell r="A113">
            <v>39895</v>
          </cell>
        </row>
        <row r="114">
          <cell r="A114">
            <v>39896</v>
          </cell>
        </row>
        <row r="115">
          <cell r="A115">
            <v>39897</v>
          </cell>
        </row>
        <row r="116">
          <cell r="A116">
            <v>39898</v>
          </cell>
        </row>
        <row r="117">
          <cell r="A117">
            <v>39899</v>
          </cell>
        </row>
        <row r="118">
          <cell r="A118">
            <v>39900</v>
          </cell>
        </row>
        <row r="119">
          <cell r="A119">
            <v>39901</v>
          </cell>
        </row>
        <row r="120">
          <cell r="A120">
            <v>39902</v>
          </cell>
        </row>
        <row r="121">
          <cell r="A121">
            <v>39903</v>
          </cell>
        </row>
        <row r="122">
          <cell r="A122">
            <v>39904</v>
          </cell>
        </row>
        <row r="123">
          <cell r="A123">
            <v>39905</v>
          </cell>
        </row>
        <row r="124">
          <cell r="A124">
            <v>39906</v>
          </cell>
        </row>
        <row r="125">
          <cell r="A125">
            <v>39907</v>
          </cell>
        </row>
        <row r="126">
          <cell r="A126">
            <v>39908</v>
          </cell>
        </row>
        <row r="127">
          <cell r="A127">
            <v>39909</v>
          </cell>
        </row>
        <row r="128">
          <cell r="A128">
            <v>39910</v>
          </cell>
        </row>
        <row r="129">
          <cell r="A129">
            <v>39911</v>
          </cell>
        </row>
        <row r="130">
          <cell r="A130">
            <v>39912</v>
          </cell>
        </row>
        <row r="131">
          <cell r="A131">
            <v>39913</v>
          </cell>
        </row>
        <row r="132">
          <cell r="A132">
            <v>39914</v>
          </cell>
        </row>
        <row r="133">
          <cell r="A133">
            <v>39915</v>
          </cell>
        </row>
        <row r="134">
          <cell r="A134">
            <v>39916</v>
          </cell>
        </row>
        <row r="135">
          <cell r="A135">
            <v>39917</v>
          </cell>
        </row>
        <row r="136">
          <cell r="A136">
            <v>39918</v>
          </cell>
        </row>
        <row r="137">
          <cell r="A137">
            <v>39919</v>
          </cell>
        </row>
        <row r="138">
          <cell r="A138">
            <v>39920</v>
          </cell>
        </row>
        <row r="139">
          <cell r="A139">
            <v>39921</v>
          </cell>
        </row>
        <row r="140">
          <cell r="A140">
            <v>39922</v>
          </cell>
        </row>
        <row r="141">
          <cell r="A141">
            <v>39923</v>
          </cell>
        </row>
        <row r="142">
          <cell r="A142">
            <v>39924</v>
          </cell>
        </row>
        <row r="143">
          <cell r="A143">
            <v>39925</v>
          </cell>
        </row>
        <row r="144">
          <cell r="A144">
            <v>39926</v>
          </cell>
        </row>
        <row r="145">
          <cell r="A145">
            <v>39927</v>
          </cell>
        </row>
        <row r="146">
          <cell r="A146">
            <v>39928</v>
          </cell>
        </row>
        <row r="147">
          <cell r="A147">
            <v>39929</v>
          </cell>
        </row>
        <row r="148">
          <cell r="A148">
            <v>39930</v>
          </cell>
        </row>
        <row r="149">
          <cell r="A149">
            <v>39931</v>
          </cell>
        </row>
        <row r="150">
          <cell r="A150">
            <v>39932</v>
          </cell>
        </row>
        <row r="151">
          <cell r="A151">
            <v>39933</v>
          </cell>
        </row>
        <row r="152">
          <cell r="A152">
            <v>39934</v>
          </cell>
        </row>
        <row r="153">
          <cell r="A153">
            <v>39935</v>
          </cell>
        </row>
        <row r="154">
          <cell r="A154">
            <v>39936</v>
          </cell>
        </row>
        <row r="155">
          <cell r="A155">
            <v>39937</v>
          </cell>
        </row>
        <row r="156">
          <cell r="A156">
            <v>39938</v>
          </cell>
        </row>
        <row r="157">
          <cell r="A157">
            <v>39939</v>
          </cell>
        </row>
        <row r="158">
          <cell r="A158">
            <v>39940</v>
          </cell>
        </row>
        <row r="159">
          <cell r="A159">
            <v>39941</v>
          </cell>
        </row>
        <row r="160">
          <cell r="A160">
            <v>39942</v>
          </cell>
        </row>
        <row r="161">
          <cell r="A161">
            <v>39943</v>
          </cell>
        </row>
        <row r="162">
          <cell r="A162">
            <v>39944</v>
          </cell>
        </row>
        <row r="163">
          <cell r="A163">
            <v>39945</v>
          </cell>
        </row>
        <row r="164">
          <cell r="A164">
            <v>39946</v>
          </cell>
        </row>
        <row r="165">
          <cell r="A165">
            <v>39947</v>
          </cell>
        </row>
        <row r="166">
          <cell r="A166">
            <v>39948</v>
          </cell>
        </row>
        <row r="167">
          <cell r="A167">
            <v>39949</v>
          </cell>
        </row>
        <row r="168">
          <cell r="A168">
            <v>39950</v>
          </cell>
        </row>
        <row r="169">
          <cell r="A169">
            <v>39951</v>
          </cell>
        </row>
        <row r="170">
          <cell r="A170">
            <v>39952</v>
          </cell>
        </row>
        <row r="171">
          <cell r="A171">
            <v>39953</v>
          </cell>
        </row>
        <row r="172">
          <cell r="A172">
            <v>39954</v>
          </cell>
        </row>
        <row r="173">
          <cell r="A173">
            <v>39955</v>
          </cell>
        </row>
        <row r="174">
          <cell r="A174">
            <v>39956</v>
          </cell>
        </row>
        <row r="175">
          <cell r="A175">
            <v>39957</v>
          </cell>
        </row>
        <row r="176">
          <cell r="A176">
            <v>39958</v>
          </cell>
        </row>
        <row r="177">
          <cell r="A177">
            <v>39959</v>
          </cell>
        </row>
        <row r="178">
          <cell r="A178">
            <v>39960</v>
          </cell>
        </row>
        <row r="179">
          <cell r="A179">
            <v>39961</v>
          </cell>
        </row>
        <row r="180">
          <cell r="A180">
            <v>39962</v>
          </cell>
        </row>
        <row r="181">
          <cell r="A181">
            <v>39963</v>
          </cell>
        </row>
        <row r="182">
          <cell r="A182">
            <v>39964</v>
          </cell>
        </row>
        <row r="183">
          <cell r="A183">
            <v>39965</v>
          </cell>
        </row>
        <row r="184">
          <cell r="A184">
            <v>39966</v>
          </cell>
        </row>
        <row r="185">
          <cell r="A185">
            <v>39967</v>
          </cell>
        </row>
        <row r="186">
          <cell r="A186">
            <v>39968</v>
          </cell>
        </row>
        <row r="187">
          <cell r="A187">
            <v>39969</v>
          </cell>
        </row>
        <row r="188">
          <cell r="A188">
            <v>39970</v>
          </cell>
        </row>
        <row r="189">
          <cell r="A189">
            <v>39971</v>
          </cell>
        </row>
        <row r="190">
          <cell r="A190">
            <v>39972</v>
          </cell>
        </row>
        <row r="191">
          <cell r="A191">
            <v>39973</v>
          </cell>
        </row>
        <row r="192">
          <cell r="A192">
            <v>39974</v>
          </cell>
        </row>
        <row r="193">
          <cell r="A193">
            <v>39975</v>
          </cell>
        </row>
        <row r="194">
          <cell r="A194">
            <v>39976</v>
          </cell>
        </row>
        <row r="195">
          <cell r="A195">
            <v>39977</v>
          </cell>
        </row>
        <row r="196">
          <cell r="A196">
            <v>39978</v>
          </cell>
        </row>
        <row r="197">
          <cell r="A197">
            <v>39979</v>
          </cell>
        </row>
        <row r="198">
          <cell r="A198">
            <v>39980</v>
          </cell>
        </row>
        <row r="199">
          <cell r="A199">
            <v>39981</v>
          </cell>
        </row>
        <row r="200">
          <cell r="A200">
            <v>39982</v>
          </cell>
        </row>
        <row r="201">
          <cell r="A201">
            <v>39983</v>
          </cell>
        </row>
        <row r="202">
          <cell r="A202">
            <v>39984</v>
          </cell>
        </row>
        <row r="203">
          <cell r="A203">
            <v>39985</v>
          </cell>
        </row>
        <row r="204">
          <cell r="A204">
            <v>39986</v>
          </cell>
        </row>
        <row r="205">
          <cell r="A205">
            <v>39987</v>
          </cell>
        </row>
        <row r="206">
          <cell r="A206">
            <v>39988</v>
          </cell>
        </row>
        <row r="207">
          <cell r="A207">
            <v>39989</v>
          </cell>
        </row>
        <row r="208">
          <cell r="A208">
            <v>39990</v>
          </cell>
        </row>
        <row r="209">
          <cell r="A209">
            <v>39991</v>
          </cell>
        </row>
        <row r="210">
          <cell r="A210">
            <v>39992</v>
          </cell>
        </row>
        <row r="211">
          <cell r="A211">
            <v>39993</v>
          </cell>
        </row>
        <row r="212">
          <cell r="A212">
            <v>39994</v>
          </cell>
        </row>
        <row r="213">
          <cell r="A213">
            <v>39995</v>
          </cell>
        </row>
        <row r="214">
          <cell r="A214">
            <v>39996</v>
          </cell>
        </row>
        <row r="215">
          <cell r="A215">
            <v>39997</v>
          </cell>
        </row>
        <row r="216">
          <cell r="A216">
            <v>39998</v>
          </cell>
        </row>
        <row r="217">
          <cell r="A217">
            <v>39999</v>
          </cell>
        </row>
        <row r="218">
          <cell r="A218">
            <v>40000</v>
          </cell>
        </row>
        <row r="219">
          <cell r="A219">
            <v>40001</v>
          </cell>
        </row>
        <row r="220">
          <cell r="A220">
            <v>40002</v>
          </cell>
        </row>
        <row r="221">
          <cell r="A221">
            <v>40003</v>
          </cell>
        </row>
        <row r="222">
          <cell r="A222">
            <v>40004</v>
          </cell>
        </row>
        <row r="223">
          <cell r="A223">
            <v>40005</v>
          </cell>
        </row>
        <row r="224">
          <cell r="A224">
            <v>40006</v>
          </cell>
        </row>
        <row r="225">
          <cell r="A225">
            <v>40007</v>
          </cell>
        </row>
        <row r="226">
          <cell r="A226">
            <v>40008</v>
          </cell>
        </row>
        <row r="227">
          <cell r="A227">
            <v>40009</v>
          </cell>
        </row>
        <row r="228">
          <cell r="A228">
            <v>40010</v>
          </cell>
        </row>
        <row r="229">
          <cell r="A229">
            <v>40011</v>
          </cell>
        </row>
        <row r="230">
          <cell r="A230">
            <v>40012</v>
          </cell>
        </row>
        <row r="231">
          <cell r="A231">
            <v>40013</v>
          </cell>
        </row>
        <row r="232">
          <cell r="A232">
            <v>40014</v>
          </cell>
        </row>
        <row r="233">
          <cell r="A233">
            <v>40015</v>
          </cell>
        </row>
        <row r="234">
          <cell r="A234">
            <v>40016</v>
          </cell>
        </row>
        <row r="235">
          <cell r="A235">
            <v>40017</v>
          </cell>
        </row>
        <row r="236">
          <cell r="A236">
            <v>40018</v>
          </cell>
        </row>
        <row r="237">
          <cell r="A237">
            <v>40019</v>
          </cell>
        </row>
        <row r="238">
          <cell r="A238">
            <v>40020</v>
          </cell>
        </row>
        <row r="239">
          <cell r="A239">
            <v>40021</v>
          </cell>
        </row>
        <row r="240">
          <cell r="A240">
            <v>40022</v>
          </cell>
        </row>
        <row r="241">
          <cell r="A241">
            <v>40023</v>
          </cell>
        </row>
        <row r="242">
          <cell r="A242">
            <v>40024</v>
          </cell>
        </row>
        <row r="243">
          <cell r="A243">
            <v>40025</v>
          </cell>
        </row>
        <row r="244">
          <cell r="A244">
            <v>40026</v>
          </cell>
        </row>
        <row r="245">
          <cell r="A245">
            <v>40027</v>
          </cell>
        </row>
        <row r="246">
          <cell r="A246">
            <v>40028</v>
          </cell>
        </row>
        <row r="247">
          <cell r="A247">
            <v>40029</v>
          </cell>
        </row>
        <row r="248">
          <cell r="A248">
            <v>40030</v>
          </cell>
        </row>
        <row r="249">
          <cell r="A249">
            <v>40031</v>
          </cell>
        </row>
        <row r="250">
          <cell r="A250">
            <v>40032</v>
          </cell>
        </row>
        <row r="251">
          <cell r="A251">
            <v>40033</v>
          </cell>
        </row>
        <row r="252">
          <cell r="A252">
            <v>40034</v>
          </cell>
        </row>
        <row r="253">
          <cell r="A253">
            <v>40035</v>
          </cell>
        </row>
        <row r="254">
          <cell r="A254">
            <v>40036</v>
          </cell>
        </row>
        <row r="255">
          <cell r="A255">
            <v>40037</v>
          </cell>
        </row>
        <row r="256">
          <cell r="A256">
            <v>40038</v>
          </cell>
        </row>
        <row r="257">
          <cell r="A257">
            <v>40039</v>
          </cell>
        </row>
        <row r="258">
          <cell r="A258">
            <v>40040</v>
          </cell>
        </row>
        <row r="259">
          <cell r="A259">
            <v>40041</v>
          </cell>
        </row>
        <row r="260">
          <cell r="A260">
            <v>40042</v>
          </cell>
        </row>
        <row r="261">
          <cell r="A261">
            <v>40043</v>
          </cell>
        </row>
        <row r="262">
          <cell r="A262">
            <v>40044</v>
          </cell>
        </row>
        <row r="263">
          <cell r="A263">
            <v>40045</v>
          </cell>
        </row>
        <row r="264">
          <cell r="A264">
            <v>40046</v>
          </cell>
        </row>
        <row r="265">
          <cell r="A265">
            <v>40047</v>
          </cell>
        </row>
        <row r="266">
          <cell r="A266">
            <v>40048</v>
          </cell>
        </row>
        <row r="267">
          <cell r="A267">
            <v>40049</v>
          </cell>
        </row>
        <row r="268">
          <cell r="A268">
            <v>40050</v>
          </cell>
        </row>
        <row r="269">
          <cell r="A269">
            <v>40051</v>
          </cell>
        </row>
        <row r="270">
          <cell r="A270">
            <v>40052</v>
          </cell>
        </row>
        <row r="271">
          <cell r="A271">
            <v>40053</v>
          </cell>
        </row>
        <row r="272">
          <cell r="A272">
            <v>40054</v>
          </cell>
        </row>
        <row r="273">
          <cell r="A273">
            <v>40055</v>
          </cell>
        </row>
        <row r="274">
          <cell r="A274">
            <v>40056</v>
          </cell>
        </row>
        <row r="275">
          <cell r="A275">
            <v>40057</v>
          </cell>
        </row>
        <row r="276">
          <cell r="A276">
            <v>40058</v>
          </cell>
        </row>
        <row r="277">
          <cell r="A277">
            <v>40059</v>
          </cell>
        </row>
        <row r="278">
          <cell r="A278">
            <v>40060</v>
          </cell>
        </row>
        <row r="279">
          <cell r="A279">
            <v>40061</v>
          </cell>
        </row>
        <row r="280">
          <cell r="A280">
            <v>40062</v>
          </cell>
        </row>
        <row r="281">
          <cell r="A281">
            <v>40063</v>
          </cell>
        </row>
        <row r="282">
          <cell r="A282">
            <v>40064</v>
          </cell>
        </row>
        <row r="283">
          <cell r="A283">
            <v>40065</v>
          </cell>
        </row>
        <row r="284">
          <cell r="A284">
            <v>40066</v>
          </cell>
        </row>
        <row r="285">
          <cell r="A285">
            <v>40067</v>
          </cell>
        </row>
        <row r="286">
          <cell r="A286">
            <v>40068</v>
          </cell>
        </row>
        <row r="287">
          <cell r="A287">
            <v>40069</v>
          </cell>
        </row>
        <row r="288">
          <cell r="A288">
            <v>40070</v>
          </cell>
        </row>
        <row r="289">
          <cell r="A289">
            <v>40071</v>
          </cell>
        </row>
        <row r="290">
          <cell r="A290">
            <v>40072</v>
          </cell>
        </row>
        <row r="291">
          <cell r="A291">
            <v>40073</v>
          </cell>
        </row>
        <row r="292">
          <cell r="A292">
            <v>40074</v>
          </cell>
        </row>
        <row r="293">
          <cell r="A293">
            <v>40075</v>
          </cell>
        </row>
        <row r="294">
          <cell r="A294">
            <v>40076</v>
          </cell>
        </row>
        <row r="295">
          <cell r="A295">
            <v>40077</v>
          </cell>
        </row>
        <row r="296">
          <cell r="A296">
            <v>40078</v>
          </cell>
        </row>
        <row r="297">
          <cell r="A297">
            <v>40079</v>
          </cell>
        </row>
        <row r="298">
          <cell r="A298">
            <v>40080</v>
          </cell>
        </row>
        <row r="299">
          <cell r="A299">
            <v>40081</v>
          </cell>
        </row>
        <row r="300">
          <cell r="A300">
            <v>40082</v>
          </cell>
        </row>
        <row r="301">
          <cell r="A301">
            <v>40083</v>
          </cell>
        </row>
        <row r="302">
          <cell r="A302">
            <v>40084</v>
          </cell>
        </row>
        <row r="303">
          <cell r="A303">
            <v>40085</v>
          </cell>
        </row>
        <row r="304">
          <cell r="A304">
            <v>40086</v>
          </cell>
        </row>
        <row r="305">
          <cell r="A305">
            <v>40087</v>
          </cell>
        </row>
        <row r="306">
          <cell r="A306">
            <v>40088</v>
          </cell>
        </row>
        <row r="307">
          <cell r="A307">
            <v>40089</v>
          </cell>
        </row>
        <row r="308">
          <cell r="A308">
            <v>40090</v>
          </cell>
        </row>
        <row r="309">
          <cell r="A309">
            <v>40091</v>
          </cell>
        </row>
        <row r="310">
          <cell r="A310">
            <v>40092</v>
          </cell>
        </row>
        <row r="311">
          <cell r="A311">
            <v>40093</v>
          </cell>
        </row>
        <row r="312">
          <cell r="A312">
            <v>40094</v>
          </cell>
        </row>
        <row r="313">
          <cell r="A313">
            <v>40095</v>
          </cell>
        </row>
        <row r="314">
          <cell r="A314">
            <v>40096</v>
          </cell>
        </row>
        <row r="315">
          <cell r="A315">
            <v>40097</v>
          </cell>
        </row>
        <row r="316">
          <cell r="A316">
            <v>40098</v>
          </cell>
        </row>
        <row r="317">
          <cell r="A317">
            <v>40099</v>
          </cell>
        </row>
        <row r="318">
          <cell r="A318">
            <v>40100</v>
          </cell>
        </row>
        <row r="319">
          <cell r="A319">
            <v>40101</v>
          </cell>
        </row>
        <row r="320">
          <cell r="A320">
            <v>40102</v>
          </cell>
        </row>
        <row r="321">
          <cell r="A321">
            <v>40103</v>
          </cell>
        </row>
        <row r="322">
          <cell r="A322">
            <v>40104</v>
          </cell>
        </row>
        <row r="323">
          <cell r="A323">
            <v>40105</v>
          </cell>
        </row>
        <row r="324">
          <cell r="A324">
            <v>40106</v>
          </cell>
        </row>
        <row r="325">
          <cell r="A325">
            <v>40107</v>
          </cell>
        </row>
        <row r="326">
          <cell r="A326">
            <v>40108</v>
          </cell>
        </row>
        <row r="327">
          <cell r="A327">
            <v>40109</v>
          </cell>
        </row>
        <row r="328">
          <cell r="A328">
            <v>40110</v>
          </cell>
        </row>
        <row r="329">
          <cell r="A329">
            <v>40111</v>
          </cell>
        </row>
        <row r="330">
          <cell r="A330">
            <v>40112</v>
          </cell>
        </row>
        <row r="331">
          <cell r="A331">
            <v>40113</v>
          </cell>
        </row>
        <row r="332">
          <cell r="A332">
            <v>40114</v>
          </cell>
        </row>
        <row r="333">
          <cell r="A333">
            <v>40115</v>
          </cell>
        </row>
        <row r="334">
          <cell r="A334">
            <v>40116</v>
          </cell>
        </row>
        <row r="335">
          <cell r="A335">
            <v>40117</v>
          </cell>
        </row>
        <row r="336">
          <cell r="A336">
            <v>40118</v>
          </cell>
        </row>
        <row r="337">
          <cell r="A337">
            <v>40119</v>
          </cell>
        </row>
        <row r="338">
          <cell r="A338">
            <v>40120</v>
          </cell>
        </row>
        <row r="339">
          <cell r="A339">
            <v>40121</v>
          </cell>
        </row>
        <row r="340">
          <cell r="A340">
            <v>40122</v>
          </cell>
        </row>
        <row r="341">
          <cell r="A341">
            <v>40123</v>
          </cell>
        </row>
        <row r="342">
          <cell r="A342">
            <v>40124</v>
          </cell>
        </row>
        <row r="343">
          <cell r="A343">
            <v>40125</v>
          </cell>
        </row>
        <row r="344">
          <cell r="A344">
            <v>40126</v>
          </cell>
        </row>
        <row r="345">
          <cell r="A345">
            <v>40127</v>
          </cell>
        </row>
        <row r="346">
          <cell r="A346">
            <v>40128</v>
          </cell>
        </row>
        <row r="347">
          <cell r="A347">
            <v>40129</v>
          </cell>
        </row>
        <row r="348">
          <cell r="A348">
            <v>40130</v>
          </cell>
        </row>
        <row r="349">
          <cell r="A349">
            <v>40131</v>
          </cell>
        </row>
        <row r="350">
          <cell r="A350">
            <v>40132</v>
          </cell>
        </row>
        <row r="351">
          <cell r="A351">
            <v>40133</v>
          </cell>
        </row>
        <row r="352">
          <cell r="A352">
            <v>40134</v>
          </cell>
        </row>
        <row r="353">
          <cell r="A353">
            <v>40135</v>
          </cell>
        </row>
        <row r="354">
          <cell r="A354">
            <v>40136</v>
          </cell>
        </row>
        <row r="355">
          <cell r="A355">
            <v>40137</v>
          </cell>
        </row>
        <row r="356">
          <cell r="A356">
            <v>40138</v>
          </cell>
        </row>
        <row r="357">
          <cell r="A357">
            <v>40139</v>
          </cell>
        </row>
        <row r="358">
          <cell r="A358">
            <v>40140</v>
          </cell>
        </row>
        <row r="359">
          <cell r="A359">
            <v>40141</v>
          </cell>
        </row>
        <row r="360">
          <cell r="A360">
            <v>40142</v>
          </cell>
        </row>
        <row r="361">
          <cell r="A361">
            <v>40143</v>
          </cell>
        </row>
        <row r="362">
          <cell r="A362">
            <v>40144</v>
          </cell>
        </row>
        <row r="363">
          <cell r="A363">
            <v>40145</v>
          </cell>
        </row>
        <row r="364">
          <cell r="A364">
            <v>40146</v>
          </cell>
        </row>
        <row r="365">
          <cell r="A365">
            <v>40147</v>
          </cell>
        </row>
        <row r="366">
          <cell r="A366">
            <v>40148</v>
          </cell>
        </row>
        <row r="367">
          <cell r="A367">
            <v>40149</v>
          </cell>
        </row>
        <row r="368">
          <cell r="A368">
            <v>40150</v>
          </cell>
        </row>
        <row r="369">
          <cell r="A369">
            <v>40151</v>
          </cell>
        </row>
        <row r="370">
          <cell r="A370">
            <v>40152</v>
          </cell>
        </row>
        <row r="371">
          <cell r="A371">
            <v>40153</v>
          </cell>
        </row>
        <row r="372">
          <cell r="A372">
            <v>40154</v>
          </cell>
        </row>
        <row r="373">
          <cell r="A373">
            <v>40155</v>
          </cell>
        </row>
        <row r="374">
          <cell r="A374">
            <v>40156</v>
          </cell>
        </row>
        <row r="375">
          <cell r="A375">
            <v>40157</v>
          </cell>
        </row>
        <row r="376">
          <cell r="A376">
            <v>40158</v>
          </cell>
        </row>
        <row r="377">
          <cell r="A377">
            <v>40159</v>
          </cell>
        </row>
        <row r="378">
          <cell r="A378">
            <v>40160</v>
          </cell>
        </row>
        <row r="379">
          <cell r="A379">
            <v>40161</v>
          </cell>
        </row>
        <row r="380">
          <cell r="A380">
            <v>40162</v>
          </cell>
        </row>
        <row r="381">
          <cell r="A381">
            <v>40163</v>
          </cell>
        </row>
        <row r="382">
          <cell r="A382">
            <v>40164</v>
          </cell>
        </row>
        <row r="383">
          <cell r="A383">
            <v>40165</v>
          </cell>
        </row>
        <row r="384">
          <cell r="A384">
            <v>40166</v>
          </cell>
        </row>
        <row r="385">
          <cell r="A385">
            <v>40167</v>
          </cell>
        </row>
        <row r="386">
          <cell r="A386">
            <v>40168</v>
          </cell>
        </row>
        <row r="387">
          <cell r="A387">
            <v>40169</v>
          </cell>
        </row>
        <row r="388">
          <cell r="A388">
            <v>40170</v>
          </cell>
        </row>
        <row r="389">
          <cell r="A389">
            <v>40171</v>
          </cell>
        </row>
        <row r="390">
          <cell r="A390">
            <v>40172</v>
          </cell>
        </row>
        <row r="391">
          <cell r="A391">
            <v>40173</v>
          </cell>
        </row>
        <row r="392">
          <cell r="A392">
            <v>40174</v>
          </cell>
        </row>
        <row r="393">
          <cell r="A393">
            <v>40175</v>
          </cell>
        </row>
        <row r="394">
          <cell r="A394">
            <v>40176</v>
          </cell>
        </row>
        <row r="395">
          <cell r="A395">
            <v>40177</v>
          </cell>
        </row>
        <row r="396">
          <cell r="A396">
            <v>40178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  <sheetName val="RELACIONES_LABORALES_"/>
      <sheetName val="INGRESOS_TALENTO"/>
      <sheetName val="List_of_Values"/>
      <sheetName val="ANTIGUEDAD"/>
      <sheetName val="LISTA"/>
      <sheetName val="ENSAMBLE"/>
      <sheetName val="LISTA_FOM"/>
      <sheetName val="MATERIALES"/>
      <sheetName val="PINTURA"/>
      <sheetName val="SEGURIDAD"/>
      <sheetName val="SUELDA"/>
    </sheetNames>
    <sheetDataSet>
      <sheetData sheetId="0"/>
      <sheetData sheetId="1"/>
      <sheetData sheetId="2"/>
      <sheetData sheetId="3"/>
      <sheetData sheetId="4">
        <row r="3">
          <cell r="B3" t="str">
            <v>C01 - Contract Expiration</v>
          </cell>
          <cell r="U3" t="str">
            <v>I99</v>
          </cell>
          <cell r="AE3" t="str">
            <v>Hourly</v>
          </cell>
        </row>
        <row r="4">
          <cell r="B4" t="str">
            <v>D00 - Discharge</v>
          </cell>
          <cell r="U4" t="str">
            <v>F01</v>
          </cell>
          <cell r="AE4" t="str">
            <v>Classified</v>
          </cell>
        </row>
        <row r="5">
          <cell r="B5" t="str">
            <v>D02 - Dischg-Progressive Discipline</v>
          </cell>
          <cell r="U5" t="str">
            <v>F03</v>
          </cell>
          <cell r="AE5" t="str">
            <v>ISP</v>
          </cell>
        </row>
        <row r="6">
          <cell r="B6" t="str">
            <v>D12 - Mutually Satisfactory Release</v>
          </cell>
          <cell r="U6" t="str">
            <v>F06</v>
          </cell>
        </row>
        <row r="7">
          <cell r="B7" t="str">
            <v>D11 - Final Release</v>
          </cell>
          <cell r="U7" t="str">
            <v>F12</v>
          </cell>
        </row>
        <row r="8">
          <cell r="B8" t="str">
            <v>Q01 - Quit-Unknown/Personal</v>
          </cell>
          <cell r="U8" t="str">
            <v>F13</v>
          </cell>
        </row>
        <row r="9">
          <cell r="B9" t="str">
            <v>Q03 - Quit-Increased Compensation</v>
          </cell>
          <cell r="U9" t="str">
            <v>F14</v>
          </cell>
        </row>
        <row r="10">
          <cell r="B10" t="str">
            <v>Q04 - Quit-Increased Opportunity</v>
          </cell>
          <cell r="U10" t="str">
            <v>F15</v>
          </cell>
        </row>
        <row r="11">
          <cell r="B11" t="str">
            <v>Q06 - Quit–Falr to Return LOA/Layoff</v>
          </cell>
          <cell r="U11" t="str">
            <v xml:space="preserve">F16 </v>
          </cell>
        </row>
        <row r="12">
          <cell r="B12" t="str">
            <v>Q01 - DESAHUCIO (Employee driven)</v>
          </cell>
          <cell r="U12" t="str">
            <v xml:space="preserve">F17 </v>
          </cell>
        </row>
        <row r="13">
          <cell r="B13" t="str">
            <v xml:space="preserve">D02 - DESAHUCIO (Employer driven) </v>
          </cell>
          <cell r="U13" t="str">
            <v xml:space="preserve">F18 </v>
          </cell>
        </row>
        <row r="14">
          <cell r="B14" t="str">
            <v>D11 - Zero Based Staffing (Involuntary)</v>
          </cell>
          <cell r="U14" t="str">
            <v xml:space="preserve">F19 </v>
          </cell>
        </row>
        <row r="15">
          <cell r="B15" t="str">
            <v>D11 - Performance Related Dismissal (Involuntary)</v>
          </cell>
          <cell r="U15" t="str">
            <v xml:space="preserve">F20 </v>
          </cell>
        </row>
        <row r="16">
          <cell r="B16" t="str">
            <v>C01 - Plant Closure (Involuntary)</v>
          </cell>
          <cell r="U16" t="str">
            <v>F21</v>
          </cell>
        </row>
        <row r="17">
          <cell r="U17" t="str">
            <v>F22</v>
          </cell>
        </row>
        <row r="18">
          <cell r="U18" t="str">
            <v xml:space="preserve">F23 </v>
          </cell>
        </row>
        <row r="19">
          <cell r="U19" t="str">
            <v xml:space="preserve">F24 </v>
          </cell>
        </row>
        <row r="20">
          <cell r="U20" t="str">
            <v>D13</v>
          </cell>
        </row>
        <row r="21">
          <cell r="U21" t="str">
            <v>D16</v>
          </cell>
        </row>
        <row r="22">
          <cell r="U22" t="str">
            <v>D18</v>
          </cell>
        </row>
        <row r="23">
          <cell r="U23" t="str">
            <v>D23</v>
          </cell>
        </row>
        <row r="24">
          <cell r="U24" t="str">
            <v>G06</v>
          </cell>
        </row>
        <row r="25">
          <cell r="U25" t="str">
            <v>G12</v>
          </cell>
        </row>
        <row r="26">
          <cell r="U26" t="str">
            <v>G13</v>
          </cell>
        </row>
        <row r="27">
          <cell r="U27" t="str">
            <v>G16</v>
          </cell>
        </row>
        <row r="28">
          <cell r="U28" t="str">
            <v>G18</v>
          </cell>
        </row>
        <row r="29">
          <cell r="U29" t="str">
            <v>G23</v>
          </cell>
        </row>
        <row r="30">
          <cell r="U30" t="str">
            <v>G99</v>
          </cell>
        </row>
        <row r="31">
          <cell r="U31" t="str">
            <v>P01</v>
          </cell>
        </row>
        <row r="32">
          <cell r="U32" t="str">
            <v>P02</v>
          </cell>
        </row>
        <row r="33">
          <cell r="U33" t="str">
            <v>P03</v>
          </cell>
        </row>
        <row r="34">
          <cell r="U34" t="str">
            <v>P04</v>
          </cell>
        </row>
        <row r="35">
          <cell r="U35" t="str">
            <v>P06</v>
          </cell>
        </row>
        <row r="36">
          <cell r="U36" t="str">
            <v>P09</v>
          </cell>
        </row>
        <row r="37">
          <cell r="U37" t="str">
            <v>P10</v>
          </cell>
        </row>
        <row r="38">
          <cell r="U38" t="str">
            <v>P12</v>
          </cell>
        </row>
        <row r="39">
          <cell r="U39" t="str">
            <v>P15</v>
          </cell>
        </row>
        <row r="40">
          <cell r="U40" t="str">
            <v>P24</v>
          </cell>
        </row>
        <row r="68">
          <cell r="AQ68">
            <v>10000100</v>
          </cell>
        </row>
        <row r="69">
          <cell r="AQ69">
            <v>10000110</v>
          </cell>
        </row>
        <row r="70">
          <cell r="AQ70">
            <v>20000100</v>
          </cell>
        </row>
        <row r="71">
          <cell r="AQ71">
            <v>21000100</v>
          </cell>
        </row>
        <row r="72">
          <cell r="AQ72">
            <v>21000110</v>
          </cell>
        </row>
        <row r="73">
          <cell r="AQ73">
            <v>21000120</v>
          </cell>
        </row>
        <row r="74">
          <cell r="AQ74">
            <v>22000200</v>
          </cell>
        </row>
        <row r="75">
          <cell r="AQ75">
            <v>22000210</v>
          </cell>
        </row>
        <row r="76">
          <cell r="AQ76">
            <v>22000211</v>
          </cell>
        </row>
        <row r="77">
          <cell r="AQ77">
            <v>22000230</v>
          </cell>
        </row>
        <row r="78">
          <cell r="AQ78">
            <v>22000240</v>
          </cell>
        </row>
        <row r="79">
          <cell r="AQ79">
            <v>26000100</v>
          </cell>
        </row>
        <row r="80">
          <cell r="AQ80">
            <v>31000100</v>
          </cell>
        </row>
        <row r="81">
          <cell r="AQ81">
            <v>31000300</v>
          </cell>
        </row>
        <row r="82">
          <cell r="AQ82">
            <v>31000310</v>
          </cell>
        </row>
        <row r="83">
          <cell r="AQ83">
            <v>31000400</v>
          </cell>
        </row>
        <row r="84">
          <cell r="AQ84">
            <v>31000410</v>
          </cell>
        </row>
        <row r="85">
          <cell r="AQ85">
            <v>31000500</v>
          </cell>
        </row>
        <row r="86">
          <cell r="AQ86">
            <v>31000600</v>
          </cell>
        </row>
        <row r="87">
          <cell r="AQ87">
            <v>32000100</v>
          </cell>
        </row>
        <row r="88">
          <cell r="AQ88">
            <v>32000110</v>
          </cell>
        </row>
        <row r="89">
          <cell r="AQ89">
            <v>32000120</v>
          </cell>
        </row>
        <row r="90">
          <cell r="AQ90">
            <v>32000130</v>
          </cell>
        </row>
        <row r="91">
          <cell r="AQ91">
            <v>32000200</v>
          </cell>
        </row>
        <row r="92">
          <cell r="AQ92">
            <v>33000100</v>
          </cell>
        </row>
        <row r="93">
          <cell r="AQ93">
            <v>33000110</v>
          </cell>
        </row>
        <row r="94">
          <cell r="AQ94">
            <v>33000200</v>
          </cell>
        </row>
        <row r="95">
          <cell r="AQ95">
            <v>33000300</v>
          </cell>
        </row>
        <row r="96">
          <cell r="AQ96">
            <v>33000700</v>
          </cell>
        </row>
        <row r="97">
          <cell r="AQ97">
            <v>34000100</v>
          </cell>
        </row>
        <row r="98">
          <cell r="AQ98">
            <v>34000110</v>
          </cell>
        </row>
        <row r="99">
          <cell r="AQ99">
            <v>34000200</v>
          </cell>
        </row>
        <row r="100">
          <cell r="AQ100">
            <v>34000300</v>
          </cell>
        </row>
        <row r="101">
          <cell r="AQ101">
            <v>34000400</v>
          </cell>
        </row>
        <row r="102">
          <cell r="AQ102">
            <v>34000500</v>
          </cell>
        </row>
        <row r="103">
          <cell r="AQ103">
            <v>34000600</v>
          </cell>
        </row>
        <row r="104">
          <cell r="AQ104">
            <v>35000100</v>
          </cell>
        </row>
        <row r="105">
          <cell r="AQ105">
            <v>35000110</v>
          </cell>
        </row>
        <row r="106">
          <cell r="AQ106">
            <v>35000200</v>
          </cell>
        </row>
        <row r="107">
          <cell r="AQ107">
            <v>35000300</v>
          </cell>
        </row>
        <row r="108">
          <cell r="AQ108">
            <v>35000400</v>
          </cell>
        </row>
        <row r="109">
          <cell r="AQ109">
            <v>35000500</v>
          </cell>
        </row>
        <row r="110">
          <cell r="AQ110">
            <v>36000100</v>
          </cell>
        </row>
        <row r="111">
          <cell r="AQ111">
            <v>36000110</v>
          </cell>
        </row>
        <row r="112">
          <cell r="AQ112">
            <v>36000200</v>
          </cell>
        </row>
        <row r="113">
          <cell r="AQ113">
            <v>36000300</v>
          </cell>
        </row>
        <row r="114">
          <cell r="AQ114">
            <v>36000400</v>
          </cell>
        </row>
        <row r="115">
          <cell r="AQ115">
            <v>36000500</v>
          </cell>
        </row>
        <row r="116">
          <cell r="AQ116">
            <v>36000600</v>
          </cell>
        </row>
        <row r="117">
          <cell r="AQ117">
            <v>36000700</v>
          </cell>
        </row>
        <row r="118">
          <cell r="AQ118">
            <v>37000100</v>
          </cell>
        </row>
        <row r="119">
          <cell r="AQ119">
            <v>37000110</v>
          </cell>
        </row>
        <row r="120">
          <cell r="AQ120">
            <v>37000200</v>
          </cell>
        </row>
        <row r="121">
          <cell r="AQ121">
            <v>37000300</v>
          </cell>
        </row>
        <row r="122">
          <cell r="AQ122">
            <v>37000400</v>
          </cell>
        </row>
        <row r="123">
          <cell r="AQ123">
            <v>37000500</v>
          </cell>
        </row>
        <row r="124">
          <cell r="AQ124">
            <v>37000600</v>
          </cell>
        </row>
        <row r="125">
          <cell r="AQ125">
            <v>37000700</v>
          </cell>
        </row>
        <row r="126">
          <cell r="AQ126">
            <v>37000710</v>
          </cell>
        </row>
        <row r="127">
          <cell r="AQ127">
            <v>40000100</v>
          </cell>
        </row>
        <row r="128">
          <cell r="AQ128">
            <v>41000100</v>
          </cell>
        </row>
        <row r="129">
          <cell r="AQ129">
            <v>41000200</v>
          </cell>
        </row>
        <row r="130">
          <cell r="AQ130">
            <v>41000210</v>
          </cell>
        </row>
        <row r="131">
          <cell r="AQ131">
            <v>41000220</v>
          </cell>
        </row>
        <row r="132">
          <cell r="AQ132">
            <v>42000100</v>
          </cell>
        </row>
        <row r="133">
          <cell r="AQ133">
            <v>42000110</v>
          </cell>
        </row>
        <row r="134">
          <cell r="AQ134">
            <v>42000120</v>
          </cell>
        </row>
        <row r="135">
          <cell r="AQ135">
            <v>43000100</v>
          </cell>
        </row>
        <row r="136">
          <cell r="AQ136">
            <v>50000310</v>
          </cell>
        </row>
        <row r="137">
          <cell r="AQ137">
            <v>50000320</v>
          </cell>
        </row>
        <row r="138">
          <cell r="AQ138">
            <v>51000300</v>
          </cell>
        </row>
        <row r="139">
          <cell r="AQ139">
            <v>51000310</v>
          </cell>
        </row>
        <row r="140">
          <cell r="AQ140">
            <v>51000320</v>
          </cell>
        </row>
        <row r="141">
          <cell r="AQ141">
            <v>52000500</v>
          </cell>
        </row>
        <row r="142">
          <cell r="AQ142">
            <v>52000520</v>
          </cell>
        </row>
        <row r="143">
          <cell r="AQ143">
            <v>52010200</v>
          </cell>
        </row>
        <row r="144">
          <cell r="AQ144">
            <v>52010300</v>
          </cell>
        </row>
        <row r="145">
          <cell r="AQ145">
            <v>52010310</v>
          </cell>
        </row>
        <row r="146">
          <cell r="AQ146">
            <v>52010400</v>
          </cell>
        </row>
        <row r="147">
          <cell r="AQ147">
            <v>52010430</v>
          </cell>
        </row>
        <row r="148">
          <cell r="AQ148">
            <v>52010440</v>
          </cell>
        </row>
        <row r="149">
          <cell r="AQ149">
            <v>52010450</v>
          </cell>
        </row>
        <row r="150">
          <cell r="AQ150">
            <v>52010460</v>
          </cell>
        </row>
        <row r="151">
          <cell r="AQ151">
            <v>52010470</v>
          </cell>
        </row>
        <row r="152">
          <cell r="AQ152">
            <v>52010520</v>
          </cell>
        </row>
        <row r="153">
          <cell r="AQ153">
            <v>60000100</v>
          </cell>
        </row>
        <row r="154">
          <cell r="AQ154">
            <v>61000100</v>
          </cell>
        </row>
        <row r="155">
          <cell r="AQ155">
            <v>61000200</v>
          </cell>
        </row>
        <row r="156">
          <cell r="AQ156">
            <v>61000210</v>
          </cell>
        </row>
        <row r="157">
          <cell r="AQ157">
            <v>61000230</v>
          </cell>
        </row>
        <row r="158">
          <cell r="AQ158">
            <v>62000100</v>
          </cell>
        </row>
        <row r="159">
          <cell r="AQ159">
            <v>62000110</v>
          </cell>
        </row>
        <row r="160">
          <cell r="AQ160">
            <v>62000130</v>
          </cell>
        </row>
        <row r="161">
          <cell r="AQ161">
            <v>63000100</v>
          </cell>
        </row>
        <row r="162">
          <cell r="AQ162">
            <v>63000110</v>
          </cell>
        </row>
        <row r="163">
          <cell r="AQ163">
            <v>63000120</v>
          </cell>
        </row>
        <row r="164">
          <cell r="AQ164">
            <v>70000100</v>
          </cell>
        </row>
        <row r="165">
          <cell r="AQ165">
            <v>71000100</v>
          </cell>
        </row>
        <row r="166">
          <cell r="AQ166">
            <v>71000110</v>
          </cell>
        </row>
        <row r="167">
          <cell r="AQ167">
            <v>71000200</v>
          </cell>
        </row>
        <row r="168">
          <cell r="AQ168">
            <v>71000210</v>
          </cell>
        </row>
        <row r="169">
          <cell r="AQ169">
            <v>71000220</v>
          </cell>
        </row>
        <row r="170">
          <cell r="AQ170">
            <v>71000300</v>
          </cell>
        </row>
        <row r="171">
          <cell r="AQ171">
            <v>72000100</v>
          </cell>
        </row>
        <row r="172">
          <cell r="AQ172">
            <v>73000100</v>
          </cell>
        </row>
        <row r="173">
          <cell r="AQ173">
            <v>73000200</v>
          </cell>
        </row>
        <row r="174">
          <cell r="AQ174">
            <v>74000100</v>
          </cell>
        </row>
        <row r="175">
          <cell r="AQ175">
            <v>76000100</v>
          </cell>
        </row>
        <row r="176">
          <cell r="AQ176">
            <v>77000100</v>
          </cell>
        </row>
        <row r="177">
          <cell r="AQ177">
            <v>77000110</v>
          </cell>
        </row>
        <row r="178">
          <cell r="AQ178">
            <v>77000120</v>
          </cell>
        </row>
        <row r="179">
          <cell r="AQ179">
            <v>77000130</v>
          </cell>
        </row>
        <row r="180">
          <cell r="AQ180">
            <v>77000210</v>
          </cell>
        </row>
        <row r="181">
          <cell r="AQ181">
            <v>77000220</v>
          </cell>
        </row>
        <row r="182">
          <cell r="AQ182">
            <v>77000230</v>
          </cell>
        </row>
        <row r="183">
          <cell r="AQ183">
            <v>77000300</v>
          </cell>
        </row>
        <row r="184">
          <cell r="AQ184">
            <v>78000100</v>
          </cell>
        </row>
        <row r="185">
          <cell r="AQ185">
            <v>78000200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>
        <row r="3">
          <cell r="S3" t="str">
            <v>SALIDA POR DESEMPENO</v>
          </cell>
        </row>
        <row r="4">
          <cell r="S4" t="str">
            <v>SALIDA POR INTEGRIDAD</v>
          </cell>
        </row>
        <row r="5">
          <cell r="S5" t="str">
            <v>RENUNCIA</v>
          </cell>
        </row>
        <row r="6">
          <cell r="S6" t="str">
            <v>DESAHUCIO SOLICITADO POR EMPLEADO</v>
          </cell>
        </row>
        <row r="7">
          <cell r="S7" t="str">
            <v>DESPIDO INTEMPESTIVO</v>
          </cell>
        </row>
        <row r="8">
          <cell r="S8" t="str">
            <v>REHAJUSTE HEADCOUNT</v>
          </cell>
        </row>
        <row r="9">
          <cell r="S9" t="str">
            <v>TERMINACION DE CONTRATO</v>
          </cell>
        </row>
        <row r="10">
          <cell r="S10" t="str">
            <v>SALIDA POR INDISCIPLINA</v>
          </cell>
        </row>
        <row r="11">
          <cell r="S11" t="str">
            <v>REESTRUCTURA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GMICA"/>
      <sheetName val="GMICA"/>
      <sheetName val="PLANTA"/>
    </sheetNames>
    <sheetDataSet>
      <sheetData sheetId="0" refreshError="1">
        <row r="5">
          <cell r="K5">
            <v>71000300</v>
          </cell>
        </row>
        <row r="17">
          <cell r="B17" t="str">
            <v>Classified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Julio"/>
      <sheetName val="Asistencia"/>
      <sheetName val="hc"/>
      <sheetName val="Calidad"/>
      <sheetName val="Ensamble"/>
      <sheetName val="Suelda"/>
      <sheetName val="Pintura"/>
      <sheetName val="MAteriale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CODIGO</v>
          </cell>
          <cell r="B1" t="str">
            <v>CIA</v>
          </cell>
          <cell r="C1" t="str">
            <v>CECO</v>
          </cell>
          <cell r="D1" t="str">
            <v>CODIGO SECCIÓN</v>
          </cell>
          <cell r="E1" t="str">
            <v>SECCION</v>
          </cell>
          <cell r="F1" t="str">
            <v>CODIGO ADAM</v>
          </cell>
          <cell r="G1" t="str">
            <v>CODIGO PEOPLESOFT</v>
          </cell>
          <cell r="H1" t="str">
            <v>GMIN</v>
          </cell>
          <cell r="I1" t="str">
            <v>NOMBRES</v>
          </cell>
          <cell r="J1" t="str">
            <v>CARGO</v>
          </cell>
          <cell r="K1" t="str">
            <v>CEDULA</v>
          </cell>
          <cell r="L1" t="str">
            <v>HOURLY / SALARY</v>
          </cell>
          <cell r="M1" t="str">
            <v>TIPO DE CONTRATO</v>
          </cell>
          <cell r="N1" t="str">
            <v>MANO DE OBRA</v>
          </cell>
          <cell r="O1" t="str">
            <v>TURNO</v>
          </cell>
          <cell r="P1" t="str">
            <v>TURNO ADAM</v>
          </cell>
          <cell r="Q1" t="str">
            <v>ANO INGRESO</v>
          </cell>
          <cell r="R1" t="str">
            <v>MES INGRESO</v>
          </cell>
          <cell r="S1" t="str">
            <v>DIA INGRESO</v>
          </cell>
          <cell r="T1" t="str">
            <v>CARGO</v>
          </cell>
          <cell r="U1" t="str">
            <v>EQUIPO</v>
          </cell>
        </row>
        <row r="2">
          <cell r="A2">
            <v>3300224</v>
          </cell>
          <cell r="B2" t="str">
            <v>GM</v>
          </cell>
          <cell r="C2">
            <v>10000</v>
          </cell>
          <cell r="D2">
            <v>10000100</v>
          </cell>
          <cell r="E2" t="str">
            <v>PRESIDENCIA</v>
          </cell>
          <cell r="F2">
            <v>3300224</v>
          </cell>
          <cell r="G2">
            <v>3300224</v>
          </cell>
          <cell r="H2">
            <v>516149807</v>
          </cell>
          <cell r="I2" t="str">
            <v>AGUDELO VALENCIA FERNANDO</v>
          </cell>
          <cell r="J2" t="str">
            <v>PRESIDENT.EJE GM/OBB</v>
          </cell>
          <cell r="K2">
            <v>79248634</v>
          </cell>
          <cell r="L2" t="str">
            <v>SALARY</v>
          </cell>
          <cell r="M2" t="str">
            <v>ISP</v>
          </cell>
          <cell r="N2" t="str">
            <v>ISP</v>
          </cell>
          <cell r="O2" t="str">
            <v>1ERO</v>
          </cell>
          <cell r="P2">
            <v>1</v>
          </cell>
          <cell r="Q2">
            <v>11</v>
          </cell>
          <cell r="R2">
            <v>7</v>
          </cell>
          <cell r="S2">
            <v>1</v>
          </cell>
          <cell r="T2" t="str">
            <v>adm</v>
          </cell>
        </row>
        <row r="3">
          <cell r="A3">
            <v>3000756</v>
          </cell>
          <cell r="B3" t="str">
            <v>GM</v>
          </cell>
          <cell r="C3">
            <v>22000</v>
          </cell>
          <cell r="D3">
            <v>22000100</v>
          </cell>
          <cell r="E3" t="str">
            <v>FINANZAS</v>
          </cell>
          <cell r="F3">
            <v>3000756</v>
          </cell>
          <cell r="G3">
            <v>3000756</v>
          </cell>
          <cell r="H3">
            <v>517149821</v>
          </cell>
          <cell r="I3" t="str">
            <v>BALLINA CAROLINA DEBORA</v>
          </cell>
          <cell r="J3" t="str">
            <v>DIRECTOR DE FINANZAS</v>
          </cell>
          <cell r="K3">
            <v>22244594</v>
          </cell>
          <cell r="L3" t="str">
            <v>SALARY</v>
          </cell>
          <cell r="M3" t="str">
            <v>ISP</v>
          </cell>
          <cell r="N3" t="str">
            <v>ISP</v>
          </cell>
          <cell r="O3" t="str">
            <v>1ERO</v>
          </cell>
          <cell r="P3">
            <v>1</v>
          </cell>
          <cell r="Q3">
            <v>11</v>
          </cell>
          <cell r="R3">
            <v>2</v>
          </cell>
          <cell r="S3">
            <v>1</v>
          </cell>
          <cell r="T3" t="str">
            <v>adm</v>
          </cell>
        </row>
        <row r="4">
          <cell r="A4">
            <v>5290</v>
          </cell>
          <cell r="B4" t="str">
            <v>GM</v>
          </cell>
          <cell r="C4">
            <v>22000</v>
          </cell>
          <cell r="D4">
            <v>22000240</v>
          </cell>
          <cell r="E4" t="str">
            <v>PLANIF. OPERAC.</v>
          </cell>
          <cell r="F4">
            <v>5290</v>
          </cell>
          <cell r="G4" t="str">
            <v>00005290</v>
          </cell>
          <cell r="H4">
            <v>319150267</v>
          </cell>
          <cell r="I4" t="str">
            <v>JACOME PARDO CARLOS GERMAN</v>
          </cell>
          <cell r="J4" t="str">
            <v>SUPERV. PROYECTOS</v>
          </cell>
          <cell r="K4">
            <v>1710964998</v>
          </cell>
          <cell r="L4" t="str">
            <v>SALARY</v>
          </cell>
          <cell r="M4" t="str">
            <v>INDEFINIDO</v>
          </cell>
          <cell r="N4" t="str">
            <v>ADMINISTRATIVA</v>
          </cell>
          <cell r="O4" t="str">
            <v>1ERO</v>
          </cell>
          <cell r="P4">
            <v>1</v>
          </cell>
          <cell r="Q4">
            <v>8</v>
          </cell>
          <cell r="R4">
            <v>10</v>
          </cell>
          <cell r="S4">
            <v>16</v>
          </cell>
          <cell r="T4" t="str">
            <v>adm</v>
          </cell>
        </row>
        <row r="5">
          <cell r="A5">
            <v>6054451</v>
          </cell>
          <cell r="B5" t="str">
            <v>GM</v>
          </cell>
          <cell r="C5">
            <v>77000</v>
          </cell>
          <cell r="D5">
            <v>77000230</v>
          </cell>
          <cell r="E5" t="str">
            <v>POSTVENTA DIST.</v>
          </cell>
          <cell r="F5">
            <v>6054451</v>
          </cell>
          <cell r="G5" t="str">
            <v>06054451</v>
          </cell>
          <cell r="H5">
            <v>514150294</v>
          </cell>
          <cell r="I5" t="str">
            <v>MORENO CHIRIBOGA MARIA ISABEL</v>
          </cell>
          <cell r="J5" t="str">
            <v>GTE. NUEVOS NEGOCIOS</v>
          </cell>
          <cell r="K5">
            <v>1714189899</v>
          </cell>
          <cell r="L5" t="str">
            <v>SALARY</v>
          </cell>
          <cell r="M5" t="str">
            <v>INDEFINIDO</v>
          </cell>
          <cell r="N5" t="str">
            <v>ADMINISTRATIVA</v>
          </cell>
          <cell r="O5" t="str">
            <v>1ERO</v>
          </cell>
          <cell r="P5">
            <v>1</v>
          </cell>
          <cell r="Q5">
            <v>2</v>
          </cell>
          <cell r="R5">
            <v>10</v>
          </cell>
          <cell r="S5">
            <v>21</v>
          </cell>
          <cell r="T5" t="str">
            <v>adm</v>
          </cell>
        </row>
        <row r="6">
          <cell r="A6">
            <v>5263</v>
          </cell>
          <cell r="B6" t="str">
            <v>GM</v>
          </cell>
          <cell r="C6">
            <v>77000</v>
          </cell>
          <cell r="D6">
            <v>77000130</v>
          </cell>
          <cell r="E6" t="str">
            <v>BODEGA P&amp;A</v>
          </cell>
          <cell r="F6">
            <v>5263</v>
          </cell>
          <cell r="G6" t="str">
            <v>00005263</v>
          </cell>
          <cell r="H6">
            <v>935709134</v>
          </cell>
          <cell r="I6" t="str">
            <v>IZA CAMACHO GEOVANNY FABIAN</v>
          </cell>
          <cell r="J6" t="str">
            <v>CONTR. DE DESPA. P&amp;A</v>
          </cell>
          <cell r="K6">
            <v>1714774575</v>
          </cell>
          <cell r="L6" t="str">
            <v>HOURLY</v>
          </cell>
          <cell r="M6" t="str">
            <v>INDEFINIDO</v>
          </cell>
          <cell r="N6" t="str">
            <v>INDIRECTA</v>
          </cell>
          <cell r="O6" t="str">
            <v>1ERO</v>
          </cell>
          <cell r="P6">
            <v>3</v>
          </cell>
          <cell r="Q6">
            <v>2</v>
          </cell>
          <cell r="R6">
            <v>7</v>
          </cell>
          <cell r="S6">
            <v>1</v>
          </cell>
          <cell r="T6" t="str">
            <v>adm</v>
          </cell>
        </row>
        <row r="7">
          <cell r="A7">
            <v>5266</v>
          </cell>
          <cell r="B7" t="str">
            <v>GM</v>
          </cell>
          <cell r="C7">
            <v>77000</v>
          </cell>
          <cell r="D7">
            <v>77000210</v>
          </cell>
          <cell r="E7" t="str">
            <v>MKT. POSTVENTA</v>
          </cell>
          <cell r="F7">
            <v>5266</v>
          </cell>
          <cell r="G7" t="str">
            <v>00005266</v>
          </cell>
          <cell r="H7">
            <v>316150321</v>
          </cell>
          <cell r="I7" t="str">
            <v>JACOME PITA LUCIA MARISOL</v>
          </cell>
          <cell r="J7" t="str">
            <v>GTE.MARKET.POSTVTA</v>
          </cell>
          <cell r="K7">
            <v>1711975209</v>
          </cell>
          <cell r="L7" t="str">
            <v>SALARY</v>
          </cell>
          <cell r="M7" t="str">
            <v>INDEFINIDO</v>
          </cell>
          <cell r="N7" t="str">
            <v>INDIRECTA</v>
          </cell>
          <cell r="O7" t="str">
            <v>1ERO</v>
          </cell>
          <cell r="P7">
            <v>1</v>
          </cell>
          <cell r="Q7">
            <v>4</v>
          </cell>
          <cell r="R7">
            <v>11</v>
          </cell>
          <cell r="S7">
            <v>4</v>
          </cell>
          <cell r="T7" t="str">
            <v>adm</v>
          </cell>
        </row>
        <row r="8">
          <cell r="A8">
            <v>5273</v>
          </cell>
          <cell r="B8" t="str">
            <v>GM</v>
          </cell>
          <cell r="C8">
            <v>78000</v>
          </cell>
          <cell r="D8">
            <v>78000200</v>
          </cell>
          <cell r="E8" t="str">
            <v>SERVICIO PVTA.</v>
          </cell>
          <cell r="F8">
            <v>5273</v>
          </cell>
          <cell r="G8" t="str">
            <v>00005273</v>
          </cell>
          <cell r="H8">
            <v>812149702</v>
          </cell>
          <cell r="I8" t="str">
            <v>CADENA BENITEZ DAVID RODRIGO</v>
          </cell>
          <cell r="J8" t="str">
            <v>GRTE.DISTRITO FLOTA</v>
          </cell>
          <cell r="K8">
            <v>1714387360</v>
          </cell>
          <cell r="L8" t="str">
            <v>SALARY</v>
          </cell>
          <cell r="M8" t="str">
            <v>INDEFINIDO</v>
          </cell>
          <cell r="N8" t="str">
            <v>ADMINISTRATIVA</v>
          </cell>
          <cell r="O8" t="str">
            <v>1ERO</v>
          </cell>
          <cell r="P8">
            <v>1</v>
          </cell>
          <cell r="Q8">
            <v>2</v>
          </cell>
          <cell r="R8">
            <v>4</v>
          </cell>
          <cell r="S8">
            <v>1</v>
          </cell>
          <cell r="T8" t="str">
            <v>adm</v>
          </cell>
        </row>
        <row r="9">
          <cell r="A9">
            <v>5280</v>
          </cell>
          <cell r="B9" t="str">
            <v>GM</v>
          </cell>
          <cell r="C9">
            <v>71000</v>
          </cell>
          <cell r="D9">
            <v>71000200</v>
          </cell>
          <cell r="E9" t="str">
            <v>OPERAC. VENTAS</v>
          </cell>
          <cell r="F9">
            <v>5280</v>
          </cell>
          <cell r="G9" t="str">
            <v>00005280</v>
          </cell>
          <cell r="H9">
            <v>715149698</v>
          </cell>
          <cell r="I9" t="str">
            <v>RIVILLAS ROMAN MARIA JOSE</v>
          </cell>
          <cell r="J9" t="str">
            <v>COORD.DES.CONCESIO.</v>
          </cell>
          <cell r="K9">
            <v>1706901079</v>
          </cell>
          <cell r="L9" t="str">
            <v>SALARY</v>
          </cell>
          <cell r="M9" t="str">
            <v>INDEFINIDO</v>
          </cell>
          <cell r="N9" t="str">
            <v>ADMINISTRATIVA</v>
          </cell>
          <cell r="O9" t="str">
            <v>1ERO</v>
          </cell>
          <cell r="P9">
            <v>1</v>
          </cell>
          <cell r="Q9">
            <v>2</v>
          </cell>
          <cell r="R9">
            <v>4</v>
          </cell>
          <cell r="S9">
            <v>1</v>
          </cell>
          <cell r="T9" t="str">
            <v>adm</v>
          </cell>
        </row>
        <row r="10">
          <cell r="A10">
            <v>5282</v>
          </cell>
          <cell r="B10" t="str">
            <v>GM</v>
          </cell>
          <cell r="C10">
            <v>77000</v>
          </cell>
          <cell r="D10">
            <v>77000130</v>
          </cell>
          <cell r="E10" t="str">
            <v>BODEGA P&amp;A</v>
          </cell>
          <cell r="F10">
            <v>5282</v>
          </cell>
          <cell r="G10" t="str">
            <v>00005282</v>
          </cell>
          <cell r="H10">
            <v>424089003</v>
          </cell>
          <cell r="I10" t="str">
            <v>JARAMILLO CHAMBA MARCO ANTONIO</v>
          </cell>
          <cell r="J10" t="str">
            <v>CONTR.DE INVENT.P&amp;A</v>
          </cell>
          <cell r="K10">
            <v>1712443546</v>
          </cell>
          <cell r="L10" t="str">
            <v>HOURLY</v>
          </cell>
          <cell r="M10" t="str">
            <v>INDEFINIDO</v>
          </cell>
          <cell r="N10" t="str">
            <v>INDIRECTA</v>
          </cell>
          <cell r="O10" t="str">
            <v>1ERO</v>
          </cell>
          <cell r="P10">
            <v>3</v>
          </cell>
          <cell r="Q10">
            <v>2</v>
          </cell>
          <cell r="R10">
            <v>7</v>
          </cell>
          <cell r="S10">
            <v>1</v>
          </cell>
          <cell r="T10" t="str">
            <v>adm</v>
          </cell>
        </row>
        <row r="11">
          <cell r="A11">
            <v>5283</v>
          </cell>
          <cell r="B11" t="str">
            <v>GM</v>
          </cell>
          <cell r="C11">
            <v>77000</v>
          </cell>
          <cell r="D11">
            <v>77000130</v>
          </cell>
          <cell r="E11" t="str">
            <v>BODEGA P&amp;A</v>
          </cell>
          <cell r="F11">
            <v>5283</v>
          </cell>
          <cell r="G11" t="str">
            <v>00005283</v>
          </cell>
          <cell r="H11">
            <v>445338421</v>
          </cell>
          <cell r="I11" t="str">
            <v>LOPEZ MARTINEZ EDGAR MARCELO</v>
          </cell>
          <cell r="J11" t="str">
            <v>CONTR.RECE.Y UBI P&amp;A</v>
          </cell>
          <cell r="K11">
            <v>502097165</v>
          </cell>
          <cell r="L11" t="str">
            <v>HOURLY</v>
          </cell>
          <cell r="M11" t="str">
            <v>INDEFINIDO</v>
          </cell>
          <cell r="N11" t="str">
            <v>INDIRECTA</v>
          </cell>
          <cell r="O11" t="str">
            <v>1ERO</v>
          </cell>
          <cell r="P11">
            <v>3</v>
          </cell>
          <cell r="Q11">
            <v>2</v>
          </cell>
          <cell r="R11">
            <v>7</v>
          </cell>
          <cell r="S11">
            <v>1</v>
          </cell>
          <cell r="T11" t="str">
            <v>adm</v>
          </cell>
        </row>
        <row r="12">
          <cell r="A12">
            <v>3401377</v>
          </cell>
          <cell r="B12" t="str">
            <v>GM</v>
          </cell>
          <cell r="C12">
            <v>61000</v>
          </cell>
          <cell r="D12">
            <v>61000100</v>
          </cell>
          <cell r="E12" t="str">
            <v>DIRECCION RR.HH</v>
          </cell>
          <cell r="F12">
            <v>3401377</v>
          </cell>
          <cell r="G12" t="str">
            <v>03401377</v>
          </cell>
          <cell r="H12">
            <v>518150160</v>
          </cell>
          <cell r="I12" t="str">
            <v>COBA JIJON FERNANDO GONZALO</v>
          </cell>
          <cell r="J12" t="str">
            <v>DIRECTOR RRHH</v>
          </cell>
          <cell r="K12">
            <v>1702582519</v>
          </cell>
          <cell r="L12" t="str">
            <v>SALARY</v>
          </cell>
          <cell r="M12" t="str">
            <v>EJECUTIVO</v>
          </cell>
          <cell r="N12" t="str">
            <v>EJECUTIVO</v>
          </cell>
          <cell r="O12" t="str">
            <v>1ERO</v>
          </cell>
          <cell r="P12">
            <v>1</v>
          </cell>
          <cell r="Q12">
            <v>98</v>
          </cell>
          <cell r="R12">
            <v>7</v>
          </cell>
          <cell r="S12">
            <v>6</v>
          </cell>
          <cell r="T12" t="str">
            <v>adm</v>
          </cell>
        </row>
        <row r="13">
          <cell r="A13">
            <v>3600186</v>
          </cell>
          <cell r="B13" t="str">
            <v>GM</v>
          </cell>
          <cell r="C13">
            <v>20000</v>
          </cell>
          <cell r="D13">
            <v>20000100</v>
          </cell>
          <cell r="E13" t="str">
            <v>CONTROL INTERNO</v>
          </cell>
          <cell r="F13">
            <v>3600186</v>
          </cell>
          <cell r="G13" t="str">
            <v>03600186</v>
          </cell>
          <cell r="H13">
            <v>417150166</v>
          </cell>
          <cell r="I13" t="str">
            <v>GRIJALVA URRESTA MARTHA ELENA</v>
          </cell>
          <cell r="J13" t="str">
            <v>COORD. CONTROL INTERNO</v>
          </cell>
          <cell r="K13">
            <v>400877148</v>
          </cell>
          <cell r="L13" t="str">
            <v>SALARY</v>
          </cell>
          <cell r="M13" t="str">
            <v>INDEFINIDO</v>
          </cell>
          <cell r="N13" t="str">
            <v>ADMINISTRATIVA</v>
          </cell>
          <cell r="O13" t="str">
            <v>1ERO</v>
          </cell>
          <cell r="P13">
            <v>1</v>
          </cell>
          <cell r="Q13">
            <v>0</v>
          </cell>
          <cell r="R13">
            <v>11</v>
          </cell>
          <cell r="S13">
            <v>6</v>
          </cell>
          <cell r="T13" t="str">
            <v>adm</v>
          </cell>
        </row>
        <row r="14">
          <cell r="A14">
            <v>3400050</v>
          </cell>
          <cell r="B14" t="str">
            <v>GM</v>
          </cell>
          <cell r="C14">
            <v>32000</v>
          </cell>
          <cell r="D14">
            <v>32000100</v>
          </cell>
          <cell r="E14" t="str">
            <v>OPER.GER.MANUF.</v>
          </cell>
          <cell r="F14">
            <v>3400050</v>
          </cell>
          <cell r="G14" t="str">
            <v>03400050</v>
          </cell>
          <cell r="H14">
            <v>415150176</v>
          </cell>
          <cell r="I14" t="str">
            <v>RIBADENEIRA ORELLANA DIEGO MAURICIO</v>
          </cell>
          <cell r="J14" t="str">
            <v>DIRECTOR MANUFACTURA</v>
          </cell>
          <cell r="K14">
            <v>1701614776</v>
          </cell>
          <cell r="L14" t="str">
            <v>SALARY</v>
          </cell>
          <cell r="M14" t="str">
            <v>EJECUTIVO</v>
          </cell>
          <cell r="N14" t="str">
            <v>EJECUTIVO</v>
          </cell>
          <cell r="O14" t="str">
            <v>1ERO</v>
          </cell>
          <cell r="P14">
            <v>3</v>
          </cell>
          <cell r="Q14">
            <v>75</v>
          </cell>
          <cell r="R14">
            <v>11</v>
          </cell>
          <cell r="S14">
            <v>3</v>
          </cell>
          <cell r="T14" t="str">
            <v>adm</v>
          </cell>
        </row>
        <row r="15">
          <cell r="A15">
            <v>3401238</v>
          </cell>
          <cell r="B15" t="str">
            <v>GM</v>
          </cell>
          <cell r="C15">
            <v>71000</v>
          </cell>
          <cell r="D15">
            <v>71000210</v>
          </cell>
          <cell r="E15" t="str">
            <v>VENTAS DISTRIT.</v>
          </cell>
          <cell r="F15">
            <v>3401238</v>
          </cell>
          <cell r="G15" t="str">
            <v>03401238</v>
          </cell>
          <cell r="H15">
            <v>316150681</v>
          </cell>
          <cell r="I15" t="str">
            <v>LEON BOLDRIN OSWALDO ANTONIO</v>
          </cell>
          <cell r="J15" t="str">
            <v>GTE. DIST VENTAS Z.2</v>
          </cell>
          <cell r="K15">
            <v>1708269285</v>
          </cell>
          <cell r="L15" t="str">
            <v>SALARY</v>
          </cell>
          <cell r="M15" t="str">
            <v>INDEFINIDO</v>
          </cell>
          <cell r="N15" t="str">
            <v>ADMINISTRATIVA</v>
          </cell>
          <cell r="O15" t="str">
            <v>1ERO</v>
          </cell>
          <cell r="P15">
            <v>1</v>
          </cell>
          <cell r="Q15">
            <v>10</v>
          </cell>
          <cell r="R15">
            <v>2</v>
          </cell>
          <cell r="S15">
            <v>17</v>
          </cell>
          <cell r="T15" t="str">
            <v>adm</v>
          </cell>
        </row>
        <row r="16">
          <cell r="A16">
            <v>3401506</v>
          </cell>
          <cell r="B16" t="str">
            <v>GM</v>
          </cell>
          <cell r="C16">
            <v>10000</v>
          </cell>
          <cell r="D16">
            <v>10000110</v>
          </cell>
          <cell r="E16" t="str">
            <v>SECRET.DIR.GRAL</v>
          </cell>
          <cell r="F16">
            <v>3401506</v>
          </cell>
          <cell r="G16" t="str">
            <v>03401506</v>
          </cell>
          <cell r="H16">
            <v>517149857</v>
          </cell>
          <cell r="I16" t="str">
            <v>ALVAREZ VASQUEZ LILIANA ELIZABETH</v>
          </cell>
          <cell r="J16" t="str">
            <v>ASIST.PRESIDE.GM-OBB</v>
          </cell>
          <cell r="K16">
            <v>1707773303</v>
          </cell>
          <cell r="L16" t="str">
            <v>SALARY</v>
          </cell>
          <cell r="M16" t="str">
            <v>INDEFINIDO</v>
          </cell>
          <cell r="N16" t="str">
            <v>ADMINISTRATIVA</v>
          </cell>
          <cell r="O16" t="str">
            <v>1ERO</v>
          </cell>
          <cell r="P16">
            <v>1</v>
          </cell>
          <cell r="Q16">
            <v>97</v>
          </cell>
          <cell r="R16">
            <v>3</v>
          </cell>
          <cell r="S16">
            <v>3</v>
          </cell>
          <cell r="T16" t="str">
            <v>adm</v>
          </cell>
        </row>
        <row r="17">
          <cell r="A17">
            <v>3401510</v>
          </cell>
          <cell r="B17" t="str">
            <v>GM</v>
          </cell>
          <cell r="C17">
            <v>71000</v>
          </cell>
          <cell r="D17">
            <v>71000100</v>
          </cell>
          <cell r="E17" t="str">
            <v>DIRE.COMERCIAL</v>
          </cell>
          <cell r="F17">
            <v>3401510</v>
          </cell>
          <cell r="G17" t="str">
            <v>03401510</v>
          </cell>
          <cell r="H17">
            <v>618149842</v>
          </cell>
          <cell r="I17" t="str">
            <v>CASTRO ORTEGA SANTIAGO</v>
          </cell>
          <cell r="J17" t="str">
            <v>DIRECTOR COMERCIAL</v>
          </cell>
          <cell r="K17">
            <v>1708604259</v>
          </cell>
          <cell r="L17" t="str">
            <v>SALARY</v>
          </cell>
          <cell r="M17" t="str">
            <v>EJECUTIVO</v>
          </cell>
          <cell r="N17" t="str">
            <v>EJECUTIVO</v>
          </cell>
          <cell r="O17" t="str">
            <v>1ERO</v>
          </cell>
          <cell r="P17">
            <v>1</v>
          </cell>
          <cell r="Q17">
            <v>94</v>
          </cell>
          <cell r="R17">
            <v>3</v>
          </cell>
          <cell r="S17">
            <v>1</v>
          </cell>
          <cell r="T17" t="str">
            <v>adm</v>
          </cell>
        </row>
        <row r="18">
          <cell r="A18">
            <v>3401511</v>
          </cell>
          <cell r="B18" t="str">
            <v>GM</v>
          </cell>
          <cell r="C18">
            <v>77000</v>
          </cell>
          <cell r="D18">
            <v>77000100</v>
          </cell>
          <cell r="E18" t="str">
            <v>OPERACION PVTA.</v>
          </cell>
          <cell r="F18">
            <v>3401511</v>
          </cell>
          <cell r="G18" t="str">
            <v>03401511</v>
          </cell>
          <cell r="H18">
            <v>714149841</v>
          </cell>
          <cell r="I18" t="str">
            <v>CHECA ALVAREZ GERMAN MARCELO</v>
          </cell>
          <cell r="J18" t="str">
            <v>ASES. SAP  P&amp;A</v>
          </cell>
          <cell r="K18">
            <v>1709070245</v>
          </cell>
          <cell r="L18" t="str">
            <v>SALARY</v>
          </cell>
          <cell r="M18" t="str">
            <v>INDEFINIDO</v>
          </cell>
          <cell r="N18" t="str">
            <v>ADMINISTRATIVA</v>
          </cell>
          <cell r="O18" t="str">
            <v>1ERO</v>
          </cell>
          <cell r="P18">
            <v>1</v>
          </cell>
          <cell r="Q18">
            <v>98</v>
          </cell>
          <cell r="R18">
            <v>12</v>
          </cell>
          <cell r="S18">
            <v>1</v>
          </cell>
          <cell r="T18" t="str">
            <v>adm</v>
          </cell>
        </row>
        <row r="19">
          <cell r="A19">
            <v>3401520</v>
          </cell>
          <cell r="B19" t="str">
            <v>GM</v>
          </cell>
          <cell r="C19">
            <v>77000</v>
          </cell>
          <cell r="D19">
            <v>77000120</v>
          </cell>
          <cell r="E19" t="str">
            <v>FACTURAC.PVTA.</v>
          </cell>
          <cell r="F19">
            <v>3401520</v>
          </cell>
          <cell r="G19" t="str">
            <v>03401520</v>
          </cell>
          <cell r="H19">
            <v>216150155</v>
          </cell>
          <cell r="I19" t="str">
            <v>JIMENEZ ALVARADO LILIAN DEL ROCIO</v>
          </cell>
          <cell r="J19" t="str">
            <v>ASIST.FACTURA BODEGA</v>
          </cell>
          <cell r="K19">
            <v>1400280978</v>
          </cell>
          <cell r="L19" t="str">
            <v>SALARY</v>
          </cell>
          <cell r="M19" t="str">
            <v>INDEFINIDO</v>
          </cell>
          <cell r="N19" t="str">
            <v>ADMINISTRATIVA</v>
          </cell>
          <cell r="O19" t="str">
            <v>1ERO</v>
          </cell>
          <cell r="P19">
            <v>1</v>
          </cell>
          <cell r="Q19">
            <v>98</v>
          </cell>
          <cell r="R19">
            <v>11</v>
          </cell>
          <cell r="S19">
            <v>1</v>
          </cell>
          <cell r="T19" t="str">
            <v>adm</v>
          </cell>
        </row>
        <row r="20">
          <cell r="A20">
            <v>3401521</v>
          </cell>
          <cell r="B20" t="str">
            <v>GM</v>
          </cell>
          <cell r="C20">
            <v>22000</v>
          </cell>
          <cell r="D20">
            <v>22000240</v>
          </cell>
          <cell r="E20" t="str">
            <v>PLANIF. OPERAC.</v>
          </cell>
          <cell r="F20">
            <v>3401521</v>
          </cell>
          <cell r="G20" t="str">
            <v>03401521</v>
          </cell>
          <cell r="H20">
            <v>314149845</v>
          </cell>
          <cell r="I20" t="str">
            <v>LARREA PAEZ FRANCISCO ESTEBAN</v>
          </cell>
          <cell r="J20" t="str">
            <v>GRTE.ANALISIS FIN.</v>
          </cell>
          <cell r="K20">
            <v>1707316111</v>
          </cell>
          <cell r="L20" t="str">
            <v>SALARY</v>
          </cell>
          <cell r="M20" t="str">
            <v>EJECUTIVO</v>
          </cell>
          <cell r="N20" t="str">
            <v>EJECUTIVO</v>
          </cell>
          <cell r="O20" t="str">
            <v>1ERO</v>
          </cell>
          <cell r="P20">
            <v>1</v>
          </cell>
          <cell r="Q20">
            <v>96</v>
          </cell>
          <cell r="R20">
            <v>10</v>
          </cell>
          <cell r="S20">
            <v>17</v>
          </cell>
          <cell r="T20" t="str">
            <v>adm</v>
          </cell>
        </row>
        <row r="21">
          <cell r="A21">
            <v>3401536</v>
          </cell>
          <cell r="B21" t="str">
            <v>GM</v>
          </cell>
          <cell r="C21">
            <v>77000</v>
          </cell>
          <cell r="D21">
            <v>77000220</v>
          </cell>
          <cell r="E21" t="str">
            <v>ANALISIS PRECIO</v>
          </cell>
          <cell r="F21">
            <v>3401536</v>
          </cell>
          <cell r="G21" t="str">
            <v>03401536</v>
          </cell>
          <cell r="H21">
            <v>412150182</v>
          </cell>
          <cell r="I21" t="str">
            <v>TOBAR VARELA JOSE GABRIEL</v>
          </cell>
          <cell r="J21" t="str">
            <v>COORD.PRECIO POSTVTA</v>
          </cell>
          <cell r="K21">
            <v>1709071672</v>
          </cell>
          <cell r="L21" t="str">
            <v>SALARY</v>
          </cell>
          <cell r="M21" t="str">
            <v>INDEFINIDO</v>
          </cell>
          <cell r="N21" t="str">
            <v>ADMINISTRATIVA</v>
          </cell>
          <cell r="O21" t="str">
            <v>1ERO</v>
          </cell>
          <cell r="P21">
            <v>1</v>
          </cell>
          <cell r="Q21">
            <v>99</v>
          </cell>
          <cell r="R21">
            <v>11</v>
          </cell>
          <cell r="S21">
            <v>1</v>
          </cell>
          <cell r="T21" t="str">
            <v>adm</v>
          </cell>
        </row>
        <row r="22">
          <cell r="A22">
            <v>6066340</v>
          </cell>
          <cell r="B22" t="str">
            <v>GM</v>
          </cell>
          <cell r="C22">
            <v>78000</v>
          </cell>
          <cell r="D22">
            <v>78000100</v>
          </cell>
          <cell r="E22" t="str">
            <v>SERV.PVTA.GARAN</v>
          </cell>
          <cell r="F22">
            <v>6066340</v>
          </cell>
          <cell r="G22" t="str">
            <v>06066340</v>
          </cell>
          <cell r="H22">
            <v>914150702</v>
          </cell>
          <cell r="I22" t="str">
            <v>SALTOS VILLAFUERTE CARLOS ANDRES</v>
          </cell>
          <cell r="J22" t="str">
            <v>ING. LIDER GARANTIAS</v>
          </cell>
          <cell r="K22">
            <v>1713763033</v>
          </cell>
          <cell r="L22" t="str">
            <v>SALARY</v>
          </cell>
          <cell r="M22" t="str">
            <v>INDEFINIDO</v>
          </cell>
          <cell r="N22" t="str">
            <v>ADMINISTRATIVA</v>
          </cell>
          <cell r="O22" t="str">
            <v>1ERO</v>
          </cell>
          <cell r="P22">
            <v>1</v>
          </cell>
          <cell r="Q22">
            <v>3</v>
          </cell>
          <cell r="R22">
            <v>12</v>
          </cell>
          <cell r="S22">
            <v>1</v>
          </cell>
          <cell r="T22" t="str">
            <v>adm</v>
          </cell>
        </row>
        <row r="23">
          <cell r="A23">
            <v>6060360</v>
          </cell>
          <cell r="B23" t="str">
            <v>GM</v>
          </cell>
          <cell r="C23">
            <v>41000</v>
          </cell>
          <cell r="D23">
            <v>41000220</v>
          </cell>
          <cell r="E23" t="str">
            <v>COMP.MAT.INDIRE</v>
          </cell>
          <cell r="F23">
            <v>6060360</v>
          </cell>
          <cell r="G23" t="str">
            <v>06060360</v>
          </cell>
          <cell r="H23">
            <v>816149286</v>
          </cell>
          <cell r="I23" t="str">
            <v>GUTIERREZ CORDOVA XAVIER EDMUNDO</v>
          </cell>
          <cell r="J23" t="str">
            <v>SUPERV.COMP.INDI.</v>
          </cell>
          <cell r="K23">
            <v>1711427441</v>
          </cell>
          <cell r="L23" t="str">
            <v>SALARY</v>
          </cell>
          <cell r="M23" t="str">
            <v>INDEFINIDO</v>
          </cell>
          <cell r="N23" t="str">
            <v>INDIRECTA</v>
          </cell>
          <cell r="O23" t="str">
            <v>1ERO</v>
          </cell>
          <cell r="P23">
            <v>1</v>
          </cell>
          <cell r="Q23">
            <v>7</v>
          </cell>
          <cell r="R23">
            <v>10</v>
          </cell>
          <cell r="S23">
            <v>4</v>
          </cell>
          <cell r="T23" t="str">
            <v>adm</v>
          </cell>
        </row>
        <row r="24">
          <cell r="A24">
            <v>6078903</v>
          </cell>
          <cell r="B24" t="str">
            <v>GM</v>
          </cell>
          <cell r="C24">
            <v>71000</v>
          </cell>
          <cell r="D24">
            <v>71000210</v>
          </cell>
          <cell r="E24" t="str">
            <v>VENTAS DISTRIT.</v>
          </cell>
          <cell r="F24">
            <v>6078903</v>
          </cell>
          <cell r="G24" t="str">
            <v>06078903</v>
          </cell>
          <cell r="H24">
            <v>517148936</v>
          </cell>
          <cell r="I24" t="str">
            <v>JARAMILLO BOLANOS JAIME FRANCISCO</v>
          </cell>
          <cell r="J24" t="str">
            <v>GTE. DIST VENTAS Z.</v>
          </cell>
          <cell r="K24">
            <v>1712289329</v>
          </cell>
          <cell r="L24" t="str">
            <v>SALARY</v>
          </cell>
          <cell r="M24" t="str">
            <v>INDEFINIDO</v>
          </cell>
          <cell r="N24" t="str">
            <v>ADMINISTRATIVA</v>
          </cell>
          <cell r="O24" t="str">
            <v>1ERO</v>
          </cell>
          <cell r="P24">
            <v>1</v>
          </cell>
          <cell r="Q24">
            <v>5</v>
          </cell>
          <cell r="R24">
            <v>1</v>
          </cell>
          <cell r="S24">
            <v>3</v>
          </cell>
          <cell r="T24" t="str">
            <v>adm</v>
          </cell>
        </row>
        <row r="25">
          <cell r="A25">
            <v>6079607</v>
          </cell>
          <cell r="B25" t="str">
            <v>GM</v>
          </cell>
          <cell r="C25">
            <v>73000</v>
          </cell>
          <cell r="D25">
            <v>73000200</v>
          </cell>
          <cell r="E25" t="str">
            <v>MERCAD.Y PLANEA</v>
          </cell>
          <cell r="F25">
            <v>6079607</v>
          </cell>
          <cell r="G25" t="str">
            <v>06079607</v>
          </cell>
          <cell r="H25">
            <v>106989561</v>
          </cell>
          <cell r="I25" t="str">
            <v>PAEZ SALAZAR CATALINA MARISOL</v>
          </cell>
          <cell r="J25" t="str">
            <v>BRAND MANAGER</v>
          </cell>
          <cell r="K25">
            <v>1708504350</v>
          </cell>
          <cell r="L25" t="str">
            <v>SALARY</v>
          </cell>
          <cell r="M25" t="str">
            <v>INDEFINIDO</v>
          </cell>
          <cell r="N25" t="str">
            <v>INDIRECTA</v>
          </cell>
          <cell r="O25" t="str">
            <v>1ERO</v>
          </cell>
          <cell r="P25">
            <v>1</v>
          </cell>
          <cell r="Q25">
            <v>5</v>
          </cell>
          <cell r="R25">
            <v>1</v>
          </cell>
          <cell r="S25">
            <v>16</v>
          </cell>
          <cell r="T25" t="str">
            <v>adm</v>
          </cell>
        </row>
        <row r="26">
          <cell r="A26">
            <v>6064001</v>
          </cell>
          <cell r="B26" t="str">
            <v>GM</v>
          </cell>
          <cell r="C26">
            <v>60000</v>
          </cell>
          <cell r="D26">
            <v>60000100</v>
          </cell>
          <cell r="E26" t="str">
            <v>AST CORPORATIVO</v>
          </cell>
          <cell r="F26">
            <v>6064001</v>
          </cell>
          <cell r="G26" t="str">
            <v>06064001</v>
          </cell>
          <cell r="H26">
            <v>314150623</v>
          </cell>
          <cell r="I26" t="str">
            <v>TAMAYO VALLEJO DENNYS RAMIRO</v>
          </cell>
          <cell r="J26" t="str">
            <v>ASESOR LEGAL</v>
          </cell>
          <cell r="K26">
            <v>1712201472</v>
          </cell>
          <cell r="L26" t="str">
            <v>SALARY</v>
          </cell>
          <cell r="M26" t="str">
            <v>INDEFINIDO</v>
          </cell>
          <cell r="N26" t="str">
            <v>ADMINISTRATIVA</v>
          </cell>
          <cell r="O26" t="str">
            <v>1ERO</v>
          </cell>
          <cell r="P26">
            <v>1</v>
          </cell>
          <cell r="Q26">
            <v>3</v>
          </cell>
          <cell r="R26">
            <v>9</v>
          </cell>
          <cell r="S26">
            <v>1</v>
          </cell>
          <cell r="T26" t="str">
            <v>adm</v>
          </cell>
        </row>
        <row r="27">
          <cell r="A27">
            <v>6082594</v>
          </cell>
          <cell r="B27" t="str">
            <v>GM</v>
          </cell>
          <cell r="C27">
            <v>78000</v>
          </cell>
          <cell r="D27">
            <v>78000200</v>
          </cell>
          <cell r="E27" t="str">
            <v>SERVICIO PVTA.</v>
          </cell>
          <cell r="F27">
            <v>6082594</v>
          </cell>
          <cell r="G27" t="str">
            <v>06082594</v>
          </cell>
          <cell r="H27">
            <v>577455143</v>
          </cell>
          <cell r="I27" t="str">
            <v>VASQUEZ DE CAMPOS PAULO ROBERTO</v>
          </cell>
          <cell r="J27" t="str">
            <v>GTE. SERVICIO</v>
          </cell>
          <cell r="K27">
            <v>1707754691</v>
          </cell>
          <cell r="L27" t="str">
            <v>SALARY</v>
          </cell>
          <cell r="M27" t="str">
            <v>INDEFINIDO</v>
          </cell>
          <cell r="N27" t="str">
            <v>ADMINISTRATIVA</v>
          </cell>
          <cell r="O27" t="str">
            <v>1ERO</v>
          </cell>
          <cell r="P27">
            <v>1</v>
          </cell>
          <cell r="Q27">
            <v>5</v>
          </cell>
          <cell r="R27">
            <v>5</v>
          </cell>
          <cell r="S27">
            <v>26</v>
          </cell>
          <cell r="T27" t="str">
            <v>adm</v>
          </cell>
        </row>
        <row r="28">
          <cell r="A28">
            <v>6108443</v>
          </cell>
          <cell r="B28" t="str">
            <v>GM</v>
          </cell>
          <cell r="C28">
            <v>51000</v>
          </cell>
          <cell r="D28">
            <v>51000300</v>
          </cell>
          <cell r="E28" t="str">
            <v>ING.Y PLAN.PROD</v>
          </cell>
          <cell r="F28">
            <v>6108443</v>
          </cell>
          <cell r="G28" t="str">
            <v>06108443</v>
          </cell>
          <cell r="H28">
            <v>988397044</v>
          </cell>
          <cell r="I28" t="str">
            <v>MAURER VALENZUELA JORGE LUIS</v>
          </cell>
          <cell r="J28" t="str">
            <v>GTE.PLANEA.PRODUCTO</v>
          </cell>
          <cell r="K28">
            <v>1716053978</v>
          </cell>
          <cell r="L28" t="str">
            <v>SALARY</v>
          </cell>
          <cell r="M28" t="str">
            <v>INDEFINIDO</v>
          </cell>
          <cell r="N28" t="str">
            <v>INDIRECTA</v>
          </cell>
          <cell r="O28" t="str">
            <v>1ERO</v>
          </cell>
          <cell r="P28">
            <v>1</v>
          </cell>
          <cell r="Q28">
            <v>6</v>
          </cell>
          <cell r="R28">
            <v>2</v>
          </cell>
          <cell r="S28">
            <v>1</v>
          </cell>
          <cell r="T28" t="str">
            <v>adm</v>
          </cell>
        </row>
        <row r="29">
          <cell r="A29">
            <v>6116755</v>
          </cell>
          <cell r="B29" t="str">
            <v>GM</v>
          </cell>
          <cell r="C29">
            <v>76000</v>
          </cell>
          <cell r="D29">
            <v>76000100</v>
          </cell>
          <cell r="E29" t="str">
            <v>PUBLICIDAD VENT</v>
          </cell>
          <cell r="F29">
            <v>6116755</v>
          </cell>
          <cell r="G29" t="str">
            <v>06116755</v>
          </cell>
          <cell r="H29">
            <v>521338552</v>
          </cell>
          <cell r="I29" t="str">
            <v>SVIERCOVICH CASTILLO FABIAN</v>
          </cell>
          <cell r="J29" t="str">
            <v>COORD. MKT DIGITAL</v>
          </cell>
          <cell r="K29">
            <v>1719693697</v>
          </cell>
          <cell r="L29" t="str">
            <v>SALARY</v>
          </cell>
          <cell r="M29" t="str">
            <v>INDEFINIDO</v>
          </cell>
          <cell r="N29" t="str">
            <v>ADMINISTRATIVA</v>
          </cell>
          <cell r="O29" t="str">
            <v>1ERO</v>
          </cell>
          <cell r="P29">
            <v>1</v>
          </cell>
          <cell r="Q29">
            <v>6</v>
          </cell>
          <cell r="R29">
            <v>7</v>
          </cell>
          <cell r="S29">
            <v>3</v>
          </cell>
          <cell r="T29" t="str">
            <v>adm</v>
          </cell>
        </row>
        <row r="30">
          <cell r="A30">
            <v>6123267</v>
          </cell>
          <cell r="B30" t="str">
            <v>GM</v>
          </cell>
          <cell r="C30">
            <v>61000</v>
          </cell>
          <cell r="D30">
            <v>61000230</v>
          </cell>
          <cell r="E30" t="str">
            <v>SELECC.PERSONAL</v>
          </cell>
          <cell r="F30">
            <v>6123267</v>
          </cell>
          <cell r="G30" t="str">
            <v>06123267</v>
          </cell>
          <cell r="H30">
            <v>796181409</v>
          </cell>
          <cell r="I30" t="str">
            <v>CEVALLOS MARQUEZ MARIA FERNANDA</v>
          </cell>
          <cell r="J30" t="str">
            <v>COORD. HR PLANNING</v>
          </cell>
          <cell r="K30">
            <v>1712620572</v>
          </cell>
          <cell r="L30" t="str">
            <v>SALARY</v>
          </cell>
          <cell r="M30" t="str">
            <v>INDEFINIDO</v>
          </cell>
          <cell r="N30" t="str">
            <v>INDIRECTA</v>
          </cell>
          <cell r="O30" t="str">
            <v>1ERO</v>
          </cell>
          <cell r="P30">
            <v>1</v>
          </cell>
          <cell r="Q30">
            <v>6</v>
          </cell>
          <cell r="R30">
            <v>10</v>
          </cell>
          <cell r="S30">
            <v>16</v>
          </cell>
          <cell r="T30" t="str">
            <v>adm</v>
          </cell>
        </row>
        <row r="31">
          <cell r="A31">
            <v>6123340</v>
          </cell>
          <cell r="B31" t="str">
            <v>GM</v>
          </cell>
          <cell r="C31">
            <v>62000</v>
          </cell>
          <cell r="D31">
            <v>62000100</v>
          </cell>
          <cell r="E31" t="str">
            <v>RELAC.LABORALES</v>
          </cell>
          <cell r="F31">
            <v>6123340</v>
          </cell>
          <cell r="G31" t="str">
            <v>06123340</v>
          </cell>
          <cell r="H31">
            <v>258360969</v>
          </cell>
          <cell r="I31" t="str">
            <v>BURBANO TORRES MARIA SOLEDAD</v>
          </cell>
          <cell r="J31" t="str">
            <v>COORD.RELAC.LABORAL.</v>
          </cell>
          <cell r="K31">
            <v>1711189447</v>
          </cell>
          <cell r="L31" t="str">
            <v>SALARY</v>
          </cell>
          <cell r="M31" t="str">
            <v>INDEFINIDO</v>
          </cell>
          <cell r="N31" t="str">
            <v>INDIRECTA</v>
          </cell>
          <cell r="O31" t="str">
            <v>1ERO</v>
          </cell>
          <cell r="P31">
            <v>1</v>
          </cell>
          <cell r="Q31">
            <v>6</v>
          </cell>
          <cell r="R31">
            <v>10</v>
          </cell>
          <cell r="S31">
            <v>16</v>
          </cell>
          <cell r="T31" t="str">
            <v>adm</v>
          </cell>
        </row>
        <row r="32">
          <cell r="A32">
            <v>6123341</v>
          </cell>
          <cell r="B32" t="str">
            <v>GM</v>
          </cell>
          <cell r="C32">
            <v>22000</v>
          </cell>
          <cell r="D32">
            <v>22000300</v>
          </cell>
          <cell r="E32" t="str">
            <v>COST. ESTRUCT&amp;NOMINA</v>
          </cell>
          <cell r="F32">
            <v>6123341</v>
          </cell>
          <cell r="G32" t="str">
            <v>06123341</v>
          </cell>
          <cell r="H32">
            <v>826930383</v>
          </cell>
          <cell r="I32" t="str">
            <v>MARTINEZ SALAZAR PAULINA BEATRIZ</v>
          </cell>
          <cell r="J32" t="str">
            <v>ANALISTA NOMINA</v>
          </cell>
          <cell r="K32">
            <v>1709343840</v>
          </cell>
          <cell r="L32" t="str">
            <v>SALARY</v>
          </cell>
          <cell r="M32" t="str">
            <v>INDEFINIDO</v>
          </cell>
          <cell r="N32" t="str">
            <v>INDIRECTA</v>
          </cell>
          <cell r="O32" t="str">
            <v>1ERO</v>
          </cell>
          <cell r="P32">
            <v>1</v>
          </cell>
          <cell r="Q32">
            <v>6</v>
          </cell>
          <cell r="R32">
            <v>10</v>
          </cell>
          <cell r="S32">
            <v>16</v>
          </cell>
          <cell r="T32" t="str">
            <v>adm</v>
          </cell>
        </row>
        <row r="33">
          <cell r="A33">
            <v>6123345</v>
          </cell>
          <cell r="B33" t="str">
            <v>GM</v>
          </cell>
          <cell r="C33">
            <v>20999</v>
          </cell>
          <cell r="D33">
            <v>20999100</v>
          </cell>
          <cell r="E33" t="str">
            <v>COMUNICACIONES</v>
          </cell>
          <cell r="F33">
            <v>6123345</v>
          </cell>
          <cell r="G33" t="str">
            <v>06123345</v>
          </cell>
          <cell r="H33">
            <v>773800261</v>
          </cell>
          <cell r="I33" t="str">
            <v>CABRERA CASTANEDA ELIZABETH VERONICA</v>
          </cell>
          <cell r="J33" t="str">
            <v>ESP. COMUNICACION</v>
          </cell>
          <cell r="K33">
            <v>1714261748</v>
          </cell>
          <cell r="L33" t="str">
            <v>SALARY</v>
          </cell>
          <cell r="M33" t="str">
            <v>INDEFINIDO</v>
          </cell>
          <cell r="N33" t="str">
            <v>INDIRECTA</v>
          </cell>
          <cell r="O33" t="str">
            <v>1ERO</v>
          </cell>
          <cell r="P33">
            <v>1</v>
          </cell>
          <cell r="Q33">
            <v>6</v>
          </cell>
          <cell r="R33">
            <v>10</v>
          </cell>
          <cell r="S33">
            <v>16</v>
          </cell>
          <cell r="T33" t="str">
            <v>adm</v>
          </cell>
        </row>
        <row r="34">
          <cell r="A34">
            <v>6123485</v>
          </cell>
          <cell r="B34" t="str">
            <v>GM</v>
          </cell>
          <cell r="C34">
            <v>41000</v>
          </cell>
          <cell r="D34">
            <v>41000210</v>
          </cell>
          <cell r="E34" t="str">
            <v>COMP.MAT.DIRECT</v>
          </cell>
          <cell r="F34">
            <v>6123485</v>
          </cell>
          <cell r="G34" t="str">
            <v>06123485</v>
          </cell>
          <cell r="H34">
            <v>515237636</v>
          </cell>
          <cell r="I34" t="str">
            <v>SUAREZ REYES CRISTINA SOLEDAD</v>
          </cell>
          <cell r="J34" t="str">
            <v>COMP.MAT.DIRECTO</v>
          </cell>
          <cell r="K34">
            <v>1708348436</v>
          </cell>
          <cell r="L34" t="str">
            <v>SALARY</v>
          </cell>
          <cell r="M34" t="str">
            <v>INDEFINIDO</v>
          </cell>
          <cell r="N34" t="str">
            <v>INDIRECTA</v>
          </cell>
          <cell r="O34" t="str">
            <v>1ERO</v>
          </cell>
          <cell r="P34">
            <v>1</v>
          </cell>
          <cell r="Q34">
            <v>6</v>
          </cell>
          <cell r="R34">
            <v>10</v>
          </cell>
          <cell r="S34">
            <v>16</v>
          </cell>
          <cell r="T34" t="str">
            <v>adm</v>
          </cell>
        </row>
        <row r="35">
          <cell r="A35">
            <v>6123612</v>
          </cell>
          <cell r="B35" t="str">
            <v>GM</v>
          </cell>
          <cell r="C35">
            <v>71000</v>
          </cell>
          <cell r="D35">
            <v>71000200</v>
          </cell>
          <cell r="E35" t="str">
            <v>OPERAC. VENTAS</v>
          </cell>
          <cell r="F35">
            <v>6123612</v>
          </cell>
          <cell r="G35" t="str">
            <v>06123612</v>
          </cell>
          <cell r="H35">
            <v>439736360</v>
          </cell>
          <cell r="I35" t="str">
            <v>GUERRA RAMOS JORGE ROBERTO</v>
          </cell>
          <cell r="J35" t="str">
            <v>ANAL. INCENTIVOS</v>
          </cell>
          <cell r="K35">
            <v>1715925952</v>
          </cell>
          <cell r="L35" t="str">
            <v>SALARY</v>
          </cell>
          <cell r="M35" t="str">
            <v>INDEFINIDO</v>
          </cell>
          <cell r="N35" t="str">
            <v>INDIRECTA</v>
          </cell>
          <cell r="O35" t="str">
            <v>1ERO</v>
          </cell>
          <cell r="P35">
            <v>1</v>
          </cell>
          <cell r="Q35">
            <v>6</v>
          </cell>
          <cell r="R35">
            <v>10</v>
          </cell>
          <cell r="S35">
            <v>16</v>
          </cell>
          <cell r="T35" t="str">
            <v>adm</v>
          </cell>
        </row>
        <row r="36">
          <cell r="A36">
            <v>6123614</v>
          </cell>
          <cell r="B36" t="str">
            <v>GM</v>
          </cell>
          <cell r="C36">
            <v>20000</v>
          </cell>
          <cell r="D36">
            <v>20000100</v>
          </cell>
          <cell r="E36" t="str">
            <v>CONTROL INTERNO</v>
          </cell>
          <cell r="F36">
            <v>6123614</v>
          </cell>
          <cell r="G36" t="str">
            <v>06123614</v>
          </cell>
          <cell r="H36">
            <v>745085566</v>
          </cell>
          <cell r="I36" t="str">
            <v>ALVARO FLORES GRACE IBETH</v>
          </cell>
          <cell r="J36" t="str">
            <v>COOR.CONTROL INTERNO</v>
          </cell>
          <cell r="K36">
            <v>1716273055</v>
          </cell>
          <cell r="L36" t="str">
            <v>SALARY</v>
          </cell>
          <cell r="M36" t="str">
            <v>INDEFINIDO</v>
          </cell>
          <cell r="N36" t="str">
            <v>ADMINISTRATIVA</v>
          </cell>
          <cell r="O36" t="str">
            <v>1ERO</v>
          </cell>
          <cell r="P36">
            <v>1</v>
          </cell>
          <cell r="Q36">
            <v>6</v>
          </cell>
          <cell r="R36">
            <v>10</v>
          </cell>
          <cell r="S36">
            <v>16</v>
          </cell>
          <cell r="T36" t="str">
            <v>adm</v>
          </cell>
        </row>
        <row r="37">
          <cell r="A37">
            <v>6123615</v>
          </cell>
          <cell r="B37" t="str">
            <v>GM</v>
          </cell>
          <cell r="C37">
            <v>21000</v>
          </cell>
          <cell r="D37">
            <v>21000110</v>
          </cell>
          <cell r="E37" t="str">
            <v>CUENTAS X PAGAR</v>
          </cell>
          <cell r="F37">
            <v>6123615</v>
          </cell>
          <cell r="G37" t="str">
            <v>06123615</v>
          </cell>
          <cell r="H37">
            <v>686603967</v>
          </cell>
          <cell r="I37" t="str">
            <v>CASTILLO ATIAGA IVONNE TERESA</v>
          </cell>
          <cell r="J37" t="str">
            <v>ANALISTA DE ARCHIVO</v>
          </cell>
          <cell r="K37">
            <v>1708627094</v>
          </cell>
          <cell r="L37" t="str">
            <v>SALARY</v>
          </cell>
          <cell r="M37" t="str">
            <v>INDEFINIDO</v>
          </cell>
          <cell r="N37" t="str">
            <v>INDIRECTA</v>
          </cell>
          <cell r="O37" t="str">
            <v>1ERO</v>
          </cell>
          <cell r="P37">
            <v>1</v>
          </cell>
          <cell r="Q37">
            <v>6</v>
          </cell>
          <cell r="R37">
            <v>10</v>
          </cell>
          <cell r="S37">
            <v>16</v>
          </cell>
          <cell r="T37" t="str">
            <v>adm</v>
          </cell>
        </row>
        <row r="38">
          <cell r="A38">
            <v>6123827</v>
          </cell>
          <cell r="B38" t="str">
            <v>GM</v>
          </cell>
          <cell r="C38">
            <v>77000</v>
          </cell>
          <cell r="D38">
            <v>77000100</v>
          </cell>
          <cell r="E38" t="str">
            <v>OPERACION PVTA.</v>
          </cell>
          <cell r="F38">
            <v>6123827</v>
          </cell>
          <cell r="G38" t="str">
            <v>06123827</v>
          </cell>
          <cell r="H38">
            <v>361473491</v>
          </cell>
          <cell r="I38" t="str">
            <v>MALLA CISNEROS CARLOS LENIN</v>
          </cell>
          <cell r="J38" t="str">
            <v>ASESOR CTRL. LOGISTIC</v>
          </cell>
          <cell r="K38">
            <v>1715173595</v>
          </cell>
          <cell r="L38" t="str">
            <v>SALARY</v>
          </cell>
          <cell r="M38" t="str">
            <v>INDEFINIDO</v>
          </cell>
          <cell r="N38" t="str">
            <v>INDIRECTA</v>
          </cell>
          <cell r="O38" t="str">
            <v>1ERO</v>
          </cell>
          <cell r="P38">
            <v>1</v>
          </cell>
          <cell r="Q38">
            <v>6</v>
          </cell>
          <cell r="R38">
            <v>10</v>
          </cell>
          <cell r="S38">
            <v>17</v>
          </cell>
          <cell r="T38" t="str">
            <v>adm</v>
          </cell>
        </row>
        <row r="39">
          <cell r="A39">
            <v>6123828</v>
          </cell>
          <cell r="B39" t="str">
            <v>GM</v>
          </cell>
          <cell r="C39">
            <v>42000</v>
          </cell>
          <cell r="D39">
            <v>42000120</v>
          </cell>
          <cell r="E39" t="str">
            <v>IMPORTA/LOGIST</v>
          </cell>
          <cell r="F39">
            <v>6123828</v>
          </cell>
          <cell r="G39" t="str">
            <v>06123828</v>
          </cell>
          <cell r="H39">
            <v>107449418</v>
          </cell>
          <cell r="I39" t="str">
            <v>MORILLO CARRION DIEGO FERNANDO</v>
          </cell>
          <cell r="J39" t="str">
            <v>COORD.CAL.TRAF.LOG.</v>
          </cell>
          <cell r="K39">
            <v>1103418917</v>
          </cell>
          <cell r="L39" t="str">
            <v>SALARY</v>
          </cell>
          <cell r="M39" t="str">
            <v>INDEFINIDO</v>
          </cell>
          <cell r="N39" t="str">
            <v>INDIRECTA</v>
          </cell>
          <cell r="O39" t="str">
            <v>1ERO</v>
          </cell>
          <cell r="P39">
            <v>3</v>
          </cell>
          <cell r="Q39">
            <v>6</v>
          </cell>
          <cell r="R39">
            <v>10</v>
          </cell>
          <cell r="S39">
            <v>16</v>
          </cell>
          <cell r="T39" t="str">
            <v>adm</v>
          </cell>
        </row>
        <row r="40">
          <cell r="A40">
            <v>6123877</v>
          </cell>
          <cell r="B40" t="str">
            <v>GM</v>
          </cell>
          <cell r="C40">
            <v>77000</v>
          </cell>
          <cell r="D40">
            <v>77000230</v>
          </cell>
          <cell r="E40" t="str">
            <v>POSTVENTA DIST.</v>
          </cell>
          <cell r="F40">
            <v>6123877</v>
          </cell>
          <cell r="G40" t="str">
            <v>06123877</v>
          </cell>
          <cell r="H40">
            <v>899649399</v>
          </cell>
          <cell r="I40" t="str">
            <v>VASCONEZ BALDA LUIS ALBERTO</v>
          </cell>
          <cell r="J40" t="str">
            <v>GTE. DIST. INTEGRAL</v>
          </cell>
          <cell r="K40">
            <v>1712435534</v>
          </cell>
          <cell r="L40" t="str">
            <v>SALARY</v>
          </cell>
          <cell r="M40" t="str">
            <v>INDEFINIDO</v>
          </cell>
          <cell r="N40" t="str">
            <v>INDIRECTA</v>
          </cell>
          <cell r="O40" t="str">
            <v>1ERO</v>
          </cell>
          <cell r="P40">
            <v>1</v>
          </cell>
          <cell r="Q40">
            <v>6</v>
          </cell>
          <cell r="R40">
            <v>10</v>
          </cell>
          <cell r="S40">
            <v>16</v>
          </cell>
          <cell r="T40" t="str">
            <v>adm</v>
          </cell>
        </row>
        <row r="41">
          <cell r="A41">
            <v>6123880</v>
          </cell>
          <cell r="B41" t="str">
            <v>GM</v>
          </cell>
          <cell r="C41">
            <v>73000</v>
          </cell>
          <cell r="D41">
            <v>73000200</v>
          </cell>
          <cell r="E41" t="str">
            <v>MERCAD.Y PLANEA</v>
          </cell>
          <cell r="F41">
            <v>6123880</v>
          </cell>
          <cell r="G41" t="str">
            <v>06123880</v>
          </cell>
          <cell r="H41">
            <v>270201562</v>
          </cell>
          <cell r="I41" t="str">
            <v>GUEVARA BURBANO SANTIAGO ASDRUBAL</v>
          </cell>
          <cell r="J41" t="str">
            <v>BRAND MANAGER</v>
          </cell>
          <cell r="K41">
            <v>1708975550</v>
          </cell>
          <cell r="L41" t="str">
            <v>SALARY</v>
          </cell>
          <cell r="M41" t="str">
            <v>INDEFINIDO</v>
          </cell>
          <cell r="N41" t="str">
            <v>INDIRECTA</v>
          </cell>
          <cell r="O41" t="str">
            <v>1ERO</v>
          </cell>
          <cell r="P41">
            <v>1</v>
          </cell>
          <cell r="Q41">
            <v>6</v>
          </cell>
          <cell r="R41">
            <v>10</v>
          </cell>
          <cell r="S41">
            <v>16</v>
          </cell>
          <cell r="T41" t="str">
            <v>adm</v>
          </cell>
        </row>
        <row r="42">
          <cell r="A42">
            <v>6124327</v>
          </cell>
          <cell r="B42" t="str">
            <v>GM</v>
          </cell>
          <cell r="C42">
            <v>78000</v>
          </cell>
          <cell r="D42">
            <v>78000200</v>
          </cell>
          <cell r="E42" t="str">
            <v>SERVICIO PVTA.</v>
          </cell>
          <cell r="F42">
            <v>6124327</v>
          </cell>
          <cell r="G42" t="str">
            <v>06124327</v>
          </cell>
          <cell r="H42">
            <v>356178717</v>
          </cell>
          <cell r="I42" t="str">
            <v>SALAZAR SANCHEZ JUAN CARLOS</v>
          </cell>
          <cell r="J42" t="str">
            <v>GTE. DIST. INTEGRAL</v>
          </cell>
          <cell r="K42">
            <v>1709527954</v>
          </cell>
          <cell r="L42" t="str">
            <v>SALARY</v>
          </cell>
          <cell r="M42" t="str">
            <v>INDEFINIDO</v>
          </cell>
          <cell r="N42" t="str">
            <v>INDIRECTA</v>
          </cell>
          <cell r="O42" t="str">
            <v>1ERO</v>
          </cell>
          <cell r="P42">
            <v>1</v>
          </cell>
          <cell r="Q42">
            <v>6</v>
          </cell>
          <cell r="R42">
            <v>11</v>
          </cell>
          <cell r="S42">
            <v>1</v>
          </cell>
          <cell r="T42" t="str">
            <v>adm</v>
          </cell>
        </row>
        <row r="43">
          <cell r="A43">
            <v>6124339</v>
          </cell>
          <cell r="B43" t="str">
            <v>GM</v>
          </cell>
          <cell r="C43">
            <v>77000</v>
          </cell>
          <cell r="D43">
            <v>77000230</v>
          </cell>
          <cell r="E43" t="str">
            <v>POSTVENTA DIST.</v>
          </cell>
          <cell r="F43">
            <v>6124339</v>
          </cell>
          <cell r="G43" t="str">
            <v>06124339</v>
          </cell>
          <cell r="H43">
            <v>369942729</v>
          </cell>
          <cell r="I43" t="str">
            <v>CASTILLO ANAZCO MARCO VINICIO</v>
          </cell>
          <cell r="J43" t="str">
            <v>COORD. NUEVOS NEGOCIOS</v>
          </cell>
          <cell r="K43">
            <v>1715303747</v>
          </cell>
          <cell r="L43" t="str">
            <v>SALARY</v>
          </cell>
          <cell r="M43" t="str">
            <v>INDEFINIDO</v>
          </cell>
          <cell r="N43" t="str">
            <v>INDIRECTA</v>
          </cell>
          <cell r="O43" t="str">
            <v>1ERO</v>
          </cell>
          <cell r="P43">
            <v>1</v>
          </cell>
          <cell r="Q43">
            <v>6</v>
          </cell>
          <cell r="R43">
            <v>11</v>
          </cell>
          <cell r="S43">
            <v>1</v>
          </cell>
          <cell r="T43" t="str">
            <v>adm</v>
          </cell>
        </row>
        <row r="44">
          <cell r="A44">
            <v>6124342</v>
          </cell>
          <cell r="B44" t="str">
            <v>GM</v>
          </cell>
          <cell r="C44">
            <v>77000</v>
          </cell>
          <cell r="D44">
            <v>77000230</v>
          </cell>
          <cell r="E44" t="str">
            <v>POSTVENTA DIST.</v>
          </cell>
          <cell r="F44">
            <v>6124342</v>
          </cell>
          <cell r="G44" t="str">
            <v>06124342</v>
          </cell>
          <cell r="H44">
            <v>573028598</v>
          </cell>
          <cell r="I44" t="str">
            <v>DIAZ ARMIJOS ANA RAQUEL</v>
          </cell>
          <cell r="J44" t="str">
            <v>GTE. DIST. ACDELCO</v>
          </cell>
          <cell r="K44">
            <v>1716780679</v>
          </cell>
          <cell r="L44" t="str">
            <v>SALARY</v>
          </cell>
          <cell r="M44" t="str">
            <v>INDEFINIDO</v>
          </cell>
          <cell r="N44" t="str">
            <v>INDIRECTA</v>
          </cell>
          <cell r="O44" t="str">
            <v>1ERO</v>
          </cell>
          <cell r="P44">
            <v>1</v>
          </cell>
          <cell r="Q44">
            <v>6</v>
          </cell>
          <cell r="R44">
            <v>11</v>
          </cell>
          <cell r="S44">
            <v>1</v>
          </cell>
          <cell r="T44" t="str">
            <v>adm</v>
          </cell>
        </row>
        <row r="45">
          <cell r="A45">
            <v>6124343</v>
          </cell>
          <cell r="B45" t="str">
            <v>GM</v>
          </cell>
          <cell r="C45">
            <v>42000</v>
          </cell>
          <cell r="D45">
            <v>42000120</v>
          </cell>
          <cell r="E45" t="str">
            <v>IMPORTA/LOGIST</v>
          </cell>
          <cell r="F45">
            <v>6124343</v>
          </cell>
          <cell r="G45" t="str">
            <v>06124343</v>
          </cell>
          <cell r="H45">
            <v>680398536</v>
          </cell>
          <cell r="I45" t="str">
            <v>CHILUISA PALACIOS MAYRA ALEJANDRA</v>
          </cell>
          <cell r="J45" t="str">
            <v>ING.PUNTO DE CORTE</v>
          </cell>
          <cell r="K45">
            <v>401074265</v>
          </cell>
          <cell r="L45" t="str">
            <v>SALARY</v>
          </cell>
          <cell r="M45" t="str">
            <v>INDEFINIDO</v>
          </cell>
          <cell r="N45" t="str">
            <v>INDIRECTA</v>
          </cell>
          <cell r="O45" t="str">
            <v>1ERO</v>
          </cell>
          <cell r="P45">
            <v>1</v>
          </cell>
          <cell r="Q45">
            <v>6</v>
          </cell>
          <cell r="R45">
            <v>11</v>
          </cell>
          <cell r="S45">
            <v>1</v>
          </cell>
          <cell r="T45" t="str">
            <v>adm</v>
          </cell>
        </row>
        <row r="46">
          <cell r="A46">
            <v>6124397</v>
          </cell>
          <cell r="B46" t="str">
            <v>GM</v>
          </cell>
          <cell r="C46">
            <v>61000</v>
          </cell>
          <cell r="D46">
            <v>61000200</v>
          </cell>
          <cell r="E46" t="str">
            <v>ADMINIS. RR.HH.</v>
          </cell>
          <cell r="F46">
            <v>6124397</v>
          </cell>
          <cell r="G46" t="str">
            <v>06124397</v>
          </cell>
          <cell r="H46">
            <v>507187980</v>
          </cell>
          <cell r="I46" t="str">
            <v>AMORES HERRERA MARIA GABRIELA</v>
          </cell>
          <cell r="J46" t="str">
            <v>ESP.TALENTO HUMANO</v>
          </cell>
          <cell r="K46">
            <v>502495872</v>
          </cell>
          <cell r="L46" t="str">
            <v>SALARY</v>
          </cell>
          <cell r="M46" t="str">
            <v>INDEFINIDO</v>
          </cell>
          <cell r="N46" t="str">
            <v>INDIRECTA</v>
          </cell>
          <cell r="O46" t="str">
            <v>1ERO</v>
          </cell>
          <cell r="P46">
            <v>1</v>
          </cell>
          <cell r="Q46">
            <v>6</v>
          </cell>
          <cell r="R46">
            <v>11</v>
          </cell>
          <cell r="S46">
            <v>1</v>
          </cell>
          <cell r="T46" t="str">
            <v>adm</v>
          </cell>
        </row>
        <row r="47">
          <cell r="A47">
            <v>6124430</v>
          </cell>
          <cell r="B47" t="str">
            <v>GM</v>
          </cell>
          <cell r="C47">
            <v>21000</v>
          </cell>
          <cell r="D47">
            <v>21000100</v>
          </cell>
          <cell r="E47" t="str">
            <v>TESORERIA</v>
          </cell>
          <cell r="F47">
            <v>6124430</v>
          </cell>
          <cell r="G47" t="str">
            <v>06124430</v>
          </cell>
          <cell r="H47">
            <v>573141730</v>
          </cell>
          <cell r="I47" t="str">
            <v>VILLACIS ALBA VICENTE CAMILO</v>
          </cell>
          <cell r="J47" t="str">
            <v>MENSAJERO</v>
          </cell>
          <cell r="K47">
            <v>1900175942</v>
          </cell>
          <cell r="L47" t="str">
            <v>SALARY</v>
          </cell>
          <cell r="M47" t="str">
            <v>INDEFINIDO</v>
          </cell>
          <cell r="N47" t="str">
            <v>INDIRECTA</v>
          </cell>
          <cell r="O47" t="str">
            <v>1ERO</v>
          </cell>
          <cell r="P47">
            <v>1</v>
          </cell>
          <cell r="Q47">
            <v>6</v>
          </cell>
          <cell r="R47">
            <v>11</v>
          </cell>
          <cell r="S47">
            <v>1</v>
          </cell>
          <cell r="T47" t="str">
            <v>adm</v>
          </cell>
        </row>
        <row r="48">
          <cell r="A48">
            <v>6124432</v>
          </cell>
          <cell r="B48" t="str">
            <v>GM</v>
          </cell>
          <cell r="C48">
            <v>62000</v>
          </cell>
          <cell r="D48">
            <v>62000100</v>
          </cell>
          <cell r="E48" t="str">
            <v>RELAC.LABORALES</v>
          </cell>
          <cell r="F48">
            <v>6124432</v>
          </cell>
          <cell r="G48" t="str">
            <v>06124432</v>
          </cell>
          <cell r="H48">
            <v>112577617</v>
          </cell>
          <cell r="I48" t="str">
            <v>FORERO AMAYA ANGELICA MARIA</v>
          </cell>
          <cell r="J48" t="str">
            <v>ESPECIALISTA RRLL</v>
          </cell>
          <cell r="K48">
            <v>1722131933</v>
          </cell>
          <cell r="L48" t="str">
            <v>SALARY</v>
          </cell>
          <cell r="M48" t="str">
            <v>INDEFINIDO</v>
          </cell>
          <cell r="N48" t="str">
            <v>INDIRECTA</v>
          </cell>
          <cell r="O48" t="str">
            <v>1ERO</v>
          </cell>
          <cell r="P48">
            <v>1</v>
          </cell>
          <cell r="Q48">
            <v>6</v>
          </cell>
          <cell r="R48">
            <v>11</v>
          </cell>
          <cell r="S48">
            <v>1</v>
          </cell>
          <cell r="T48" t="str">
            <v>adm</v>
          </cell>
        </row>
        <row r="49">
          <cell r="A49">
            <v>6124433</v>
          </cell>
          <cell r="B49" t="str">
            <v>GM</v>
          </cell>
          <cell r="C49">
            <v>71000</v>
          </cell>
          <cell r="D49">
            <v>71000220</v>
          </cell>
          <cell r="E49" t="str">
            <v>DISTRIB.VENTAS</v>
          </cell>
          <cell r="F49">
            <v>6124433</v>
          </cell>
          <cell r="G49" t="str">
            <v>06124433</v>
          </cell>
          <cell r="H49">
            <v>733096477</v>
          </cell>
          <cell r="I49" t="str">
            <v>GONZALEZ CASTRO MARIA DEL CARMEN</v>
          </cell>
          <cell r="J49" t="str">
            <v>ANALISTA DE VENTAS</v>
          </cell>
          <cell r="K49">
            <v>1707178735</v>
          </cell>
          <cell r="L49" t="str">
            <v>SALARY</v>
          </cell>
          <cell r="M49" t="str">
            <v>INDEFINIDO</v>
          </cell>
          <cell r="N49" t="str">
            <v>INDIRECTA</v>
          </cell>
          <cell r="O49" t="str">
            <v>1ERO</v>
          </cell>
          <cell r="P49">
            <v>1</v>
          </cell>
          <cell r="Q49">
            <v>6</v>
          </cell>
          <cell r="R49">
            <v>11</v>
          </cell>
          <cell r="S49">
            <v>1</v>
          </cell>
          <cell r="T49" t="str">
            <v>adm</v>
          </cell>
        </row>
        <row r="50">
          <cell r="A50">
            <v>6124434</v>
          </cell>
          <cell r="B50" t="str">
            <v>GM</v>
          </cell>
          <cell r="C50">
            <v>26000</v>
          </cell>
          <cell r="D50">
            <v>26000100</v>
          </cell>
          <cell r="E50" t="str">
            <v>SISTEMAS</v>
          </cell>
          <cell r="F50">
            <v>6124434</v>
          </cell>
          <cell r="G50" t="str">
            <v>06124434</v>
          </cell>
          <cell r="H50">
            <v>868399340</v>
          </cell>
          <cell r="I50" t="str">
            <v>REINOSO HERRERA MARIA JOSE</v>
          </cell>
          <cell r="J50" t="str">
            <v>COORD.OPERACIONES IT</v>
          </cell>
          <cell r="K50">
            <v>1712769536</v>
          </cell>
          <cell r="L50" t="str">
            <v>SALARY</v>
          </cell>
          <cell r="M50" t="str">
            <v>INDEFINIDO</v>
          </cell>
          <cell r="N50" t="str">
            <v>INDIRECTA</v>
          </cell>
          <cell r="O50" t="str">
            <v>1ERO</v>
          </cell>
          <cell r="P50">
            <v>1</v>
          </cell>
          <cell r="Q50">
            <v>6</v>
          </cell>
          <cell r="R50">
            <v>11</v>
          </cell>
          <cell r="S50">
            <v>1</v>
          </cell>
          <cell r="T50" t="str">
            <v>adm</v>
          </cell>
        </row>
        <row r="51">
          <cell r="A51">
            <v>6124797</v>
          </cell>
          <cell r="B51" t="str">
            <v>GM</v>
          </cell>
          <cell r="C51">
            <v>23000</v>
          </cell>
          <cell r="D51">
            <v>23000100</v>
          </cell>
          <cell r="E51" t="str">
            <v>ADUANAS</v>
          </cell>
          <cell r="F51">
            <v>6124797</v>
          </cell>
          <cell r="G51" t="str">
            <v>06124797</v>
          </cell>
          <cell r="H51">
            <v>477982362</v>
          </cell>
          <cell r="I51" t="str">
            <v>JACOME SOLORZANO ANA KARINA</v>
          </cell>
          <cell r="J51" t="str">
            <v>COORDINADORA ADUANAS</v>
          </cell>
          <cell r="K51">
            <v>1712466620</v>
          </cell>
          <cell r="L51" t="str">
            <v>SALARY</v>
          </cell>
          <cell r="M51" t="str">
            <v>INDEFINIDO</v>
          </cell>
          <cell r="N51" t="str">
            <v>INDIRECTA</v>
          </cell>
          <cell r="O51" t="str">
            <v>1ERO</v>
          </cell>
          <cell r="P51">
            <v>1</v>
          </cell>
          <cell r="Q51">
            <v>6</v>
          </cell>
          <cell r="R51">
            <v>11</v>
          </cell>
          <cell r="S51">
            <v>1</v>
          </cell>
          <cell r="T51" t="str">
            <v>adm</v>
          </cell>
        </row>
        <row r="52">
          <cell r="A52">
            <v>6125948</v>
          </cell>
          <cell r="B52" t="str">
            <v>GM</v>
          </cell>
          <cell r="C52">
            <v>77000</v>
          </cell>
          <cell r="D52">
            <v>77000130</v>
          </cell>
          <cell r="E52" t="str">
            <v>BODEGA P&amp;A</v>
          </cell>
          <cell r="F52">
            <v>6125948</v>
          </cell>
          <cell r="G52" t="str">
            <v>06125948</v>
          </cell>
          <cell r="H52">
            <v>820403085</v>
          </cell>
          <cell r="I52" t="str">
            <v>ORTIZ ORDONEZ MIGUEL ANGEL</v>
          </cell>
          <cell r="J52" t="str">
            <v>BODEGUERO</v>
          </cell>
          <cell r="K52">
            <v>801348806</v>
          </cell>
          <cell r="L52" t="str">
            <v>HOURLY</v>
          </cell>
          <cell r="M52" t="str">
            <v>INDEFINIDO</v>
          </cell>
          <cell r="N52" t="str">
            <v>INDIRECTA</v>
          </cell>
          <cell r="O52" t="str">
            <v>1ERO</v>
          </cell>
          <cell r="P52">
            <v>1</v>
          </cell>
          <cell r="Q52">
            <v>8</v>
          </cell>
          <cell r="R52">
            <v>5</v>
          </cell>
          <cell r="S52">
            <v>1</v>
          </cell>
          <cell r="T52" t="str">
            <v>adm</v>
          </cell>
        </row>
        <row r="53">
          <cell r="A53">
            <v>6125951</v>
          </cell>
          <cell r="B53" t="str">
            <v>GM</v>
          </cell>
          <cell r="C53">
            <v>77000</v>
          </cell>
          <cell r="D53">
            <v>77000130</v>
          </cell>
          <cell r="E53" t="str">
            <v>BODEGA P&amp;A</v>
          </cell>
          <cell r="F53">
            <v>6125951</v>
          </cell>
          <cell r="G53" t="str">
            <v>06125951</v>
          </cell>
          <cell r="H53">
            <v>246893663</v>
          </cell>
          <cell r="I53" t="str">
            <v>LLAMBA PELAEZ JOSE ANTONIO</v>
          </cell>
          <cell r="J53" t="str">
            <v>BODEGUERO</v>
          </cell>
          <cell r="K53">
            <v>1714548557</v>
          </cell>
          <cell r="L53" t="str">
            <v>HOURLY</v>
          </cell>
          <cell r="M53" t="str">
            <v>INDEFINIDO</v>
          </cell>
          <cell r="N53" t="str">
            <v>INDIRECTA</v>
          </cell>
          <cell r="O53" t="str">
            <v>1ERO</v>
          </cell>
          <cell r="P53">
            <v>1</v>
          </cell>
          <cell r="Q53">
            <v>8</v>
          </cell>
          <cell r="R53">
            <v>5</v>
          </cell>
          <cell r="S53">
            <v>1</v>
          </cell>
          <cell r="T53" t="str">
            <v>adm</v>
          </cell>
        </row>
        <row r="54">
          <cell r="A54">
            <v>6126218</v>
          </cell>
          <cell r="B54" t="str">
            <v>GM</v>
          </cell>
          <cell r="C54">
            <v>20000</v>
          </cell>
          <cell r="D54">
            <v>20000100</v>
          </cell>
          <cell r="E54" t="str">
            <v>CONTROL INTERNO</v>
          </cell>
          <cell r="F54">
            <v>6126218</v>
          </cell>
          <cell r="G54" t="str">
            <v>06126218</v>
          </cell>
          <cell r="H54">
            <v>960696606</v>
          </cell>
          <cell r="I54" t="str">
            <v>GALARZA TUFINO JORGE LUIS</v>
          </cell>
          <cell r="J54" t="str">
            <v>SUPERV.CNTRL INTERNO</v>
          </cell>
          <cell r="K54">
            <v>1712993979</v>
          </cell>
          <cell r="L54" t="str">
            <v>SALARY</v>
          </cell>
          <cell r="M54" t="str">
            <v>INDEFINIDO</v>
          </cell>
          <cell r="N54" t="str">
            <v>ADMINISTRATIVA</v>
          </cell>
          <cell r="O54" t="str">
            <v>1ERO</v>
          </cell>
          <cell r="P54">
            <v>1</v>
          </cell>
          <cell r="Q54">
            <v>6</v>
          </cell>
          <cell r="R54">
            <v>12</v>
          </cell>
          <cell r="S54">
            <v>11</v>
          </cell>
          <cell r="T54" t="str">
            <v>adm</v>
          </cell>
        </row>
        <row r="55">
          <cell r="A55">
            <v>6127168</v>
          </cell>
          <cell r="B55" t="str">
            <v>GM</v>
          </cell>
          <cell r="C55">
            <v>42000</v>
          </cell>
          <cell r="D55">
            <v>42000100</v>
          </cell>
          <cell r="E55" t="str">
            <v>LOG. MATERIALES</v>
          </cell>
          <cell r="F55">
            <v>6127168</v>
          </cell>
          <cell r="G55" t="str">
            <v>06127168</v>
          </cell>
          <cell r="H55">
            <v>855287490</v>
          </cell>
          <cell r="I55" t="str">
            <v>COBA RODRIGUEZ ALEJANDRO LEONARDO</v>
          </cell>
          <cell r="J55" t="str">
            <v>INGENIERO LOGISTICO</v>
          </cell>
          <cell r="K55">
            <v>1710715994</v>
          </cell>
          <cell r="L55" t="str">
            <v>SALARY</v>
          </cell>
          <cell r="M55" t="str">
            <v>INDEFINIDO</v>
          </cell>
          <cell r="N55" t="str">
            <v>INDIRECTA</v>
          </cell>
          <cell r="O55" t="str">
            <v>1ERO</v>
          </cell>
          <cell r="P55">
            <v>1</v>
          </cell>
          <cell r="Q55">
            <v>7</v>
          </cell>
          <cell r="R55">
            <v>1</v>
          </cell>
          <cell r="S55">
            <v>2</v>
          </cell>
          <cell r="T55" t="str">
            <v>adm</v>
          </cell>
        </row>
        <row r="56">
          <cell r="A56">
            <v>6129017</v>
          </cell>
          <cell r="B56" t="str">
            <v>GM</v>
          </cell>
          <cell r="C56">
            <v>20999</v>
          </cell>
          <cell r="D56">
            <v>20999100</v>
          </cell>
          <cell r="E56" t="str">
            <v>COMUNICACIONES</v>
          </cell>
          <cell r="F56">
            <v>6129017</v>
          </cell>
          <cell r="G56" t="str">
            <v>06129017</v>
          </cell>
          <cell r="H56">
            <v>481531154</v>
          </cell>
          <cell r="I56" t="str">
            <v>ORDONEZ GRAF MARIA CRISTINA</v>
          </cell>
          <cell r="J56" t="str">
            <v>COORD.RELAC.PUBLICAS</v>
          </cell>
          <cell r="K56">
            <v>1714712807</v>
          </cell>
          <cell r="L56" t="str">
            <v>SALARY</v>
          </cell>
          <cell r="M56" t="str">
            <v>INDEFINIDO</v>
          </cell>
          <cell r="N56" t="str">
            <v>ADMINISTRATIVA</v>
          </cell>
          <cell r="O56" t="str">
            <v>1ERO</v>
          </cell>
          <cell r="P56">
            <v>1</v>
          </cell>
          <cell r="Q56">
            <v>7</v>
          </cell>
          <cell r="R56">
            <v>2</v>
          </cell>
          <cell r="S56">
            <v>16</v>
          </cell>
          <cell r="T56" t="str">
            <v>adm</v>
          </cell>
        </row>
        <row r="57">
          <cell r="A57">
            <v>6124922</v>
          </cell>
          <cell r="B57" t="str">
            <v>GM</v>
          </cell>
          <cell r="C57">
            <v>71000</v>
          </cell>
          <cell r="D57">
            <v>71000200</v>
          </cell>
          <cell r="E57" t="str">
            <v>OPERAC. VENTAS</v>
          </cell>
          <cell r="F57">
            <v>6124922</v>
          </cell>
          <cell r="G57" t="str">
            <v>06124922</v>
          </cell>
          <cell r="H57">
            <v>181381541</v>
          </cell>
          <cell r="I57" t="str">
            <v>TOLEDO GUEVARA PABLO ANTONIO</v>
          </cell>
          <cell r="J57" t="str">
            <v>GTE.NEG.Y PLAN.DEMAN</v>
          </cell>
          <cell r="K57">
            <v>1709398869</v>
          </cell>
          <cell r="L57" t="str">
            <v>SALARY</v>
          </cell>
          <cell r="M57" t="str">
            <v>INDEFINIDO</v>
          </cell>
          <cell r="N57" t="str">
            <v>ADMINISTRATIVA</v>
          </cell>
          <cell r="O57" t="str">
            <v>1ERO</v>
          </cell>
          <cell r="P57">
            <v>1</v>
          </cell>
          <cell r="Q57">
            <v>6</v>
          </cell>
          <cell r="R57">
            <v>11</v>
          </cell>
          <cell r="S57">
            <v>16</v>
          </cell>
          <cell r="T57" t="str">
            <v>adm</v>
          </cell>
        </row>
        <row r="58">
          <cell r="A58">
            <v>6125250</v>
          </cell>
          <cell r="B58" t="str">
            <v>GM</v>
          </cell>
          <cell r="C58">
            <v>63000</v>
          </cell>
          <cell r="D58">
            <v>63000120</v>
          </cell>
          <cell r="E58" t="str">
            <v>SERV. GENERALES</v>
          </cell>
          <cell r="F58">
            <v>6125250</v>
          </cell>
          <cell r="G58" t="str">
            <v>06125250</v>
          </cell>
          <cell r="H58">
            <v>241067578</v>
          </cell>
          <cell r="I58" t="str">
            <v>HARO LOZANO ALFONSO EFRAIN</v>
          </cell>
          <cell r="J58" t="str">
            <v>ASISTENTE FLOTAS</v>
          </cell>
          <cell r="K58">
            <v>1707195291</v>
          </cell>
          <cell r="L58" t="str">
            <v>SALARY</v>
          </cell>
          <cell r="M58" t="str">
            <v>INDEFINIDO</v>
          </cell>
          <cell r="N58" t="str">
            <v>INDIRECTA</v>
          </cell>
          <cell r="O58" t="str">
            <v>1ERO</v>
          </cell>
          <cell r="P58">
            <v>1</v>
          </cell>
          <cell r="Q58">
            <v>6</v>
          </cell>
          <cell r="R58">
            <v>11</v>
          </cell>
          <cell r="S58">
            <v>16</v>
          </cell>
          <cell r="T58" t="str">
            <v>adm</v>
          </cell>
        </row>
        <row r="59">
          <cell r="A59">
            <v>6125254</v>
          </cell>
          <cell r="B59" t="str">
            <v>GM</v>
          </cell>
          <cell r="C59">
            <v>63000</v>
          </cell>
          <cell r="D59">
            <v>63000100</v>
          </cell>
          <cell r="E59" t="str">
            <v>PROTECC.INDUST.</v>
          </cell>
          <cell r="F59">
            <v>6125254</v>
          </cell>
          <cell r="G59" t="str">
            <v>06125254</v>
          </cell>
          <cell r="H59">
            <v>202884995</v>
          </cell>
          <cell r="I59" t="str">
            <v>ANDRADE VILLACRESES PATRICIO RICARDO</v>
          </cell>
          <cell r="J59" t="str">
            <v>COORD. PROTECC.IND.</v>
          </cell>
          <cell r="K59">
            <v>1002165221</v>
          </cell>
          <cell r="L59" t="str">
            <v>SALARY</v>
          </cell>
          <cell r="M59" t="str">
            <v>INDEFINIDO</v>
          </cell>
          <cell r="N59" t="str">
            <v>INDIRECTA</v>
          </cell>
          <cell r="O59" t="str">
            <v>1ERO</v>
          </cell>
          <cell r="P59">
            <v>1</v>
          </cell>
          <cell r="Q59">
            <v>6</v>
          </cell>
          <cell r="R59">
            <v>11</v>
          </cell>
          <cell r="S59">
            <v>16</v>
          </cell>
          <cell r="T59" t="str">
            <v>adm</v>
          </cell>
        </row>
        <row r="60">
          <cell r="A60">
            <v>6125255</v>
          </cell>
          <cell r="B60" t="str">
            <v>GM</v>
          </cell>
          <cell r="C60">
            <v>63000</v>
          </cell>
          <cell r="D60">
            <v>63000120</v>
          </cell>
          <cell r="E60" t="str">
            <v>SERV. GENERALES</v>
          </cell>
          <cell r="F60">
            <v>6125255</v>
          </cell>
          <cell r="G60" t="str">
            <v>06125255</v>
          </cell>
          <cell r="H60">
            <v>620590894</v>
          </cell>
          <cell r="I60" t="str">
            <v>BAUTISTA MARTINEZ MARCELO FABIAN</v>
          </cell>
          <cell r="J60" t="str">
            <v>MENSAJERO</v>
          </cell>
          <cell r="K60">
            <v>1706459508</v>
          </cell>
          <cell r="L60" t="str">
            <v>HOURLY</v>
          </cell>
          <cell r="M60" t="str">
            <v>INDEFINIDO</v>
          </cell>
          <cell r="N60" t="str">
            <v>INDIRECTA</v>
          </cell>
          <cell r="O60" t="str">
            <v>1ERO</v>
          </cell>
          <cell r="P60">
            <v>1</v>
          </cell>
          <cell r="Q60">
            <v>6</v>
          </cell>
          <cell r="R60">
            <v>11</v>
          </cell>
          <cell r="S60">
            <v>16</v>
          </cell>
          <cell r="T60" t="str">
            <v>adm</v>
          </cell>
        </row>
        <row r="61">
          <cell r="A61">
            <v>6125258</v>
          </cell>
          <cell r="B61" t="str">
            <v>GM</v>
          </cell>
          <cell r="C61">
            <v>21000</v>
          </cell>
          <cell r="D61">
            <v>21000110</v>
          </cell>
          <cell r="E61" t="str">
            <v>CUENTAS X PAGAR</v>
          </cell>
          <cell r="F61">
            <v>6125258</v>
          </cell>
          <cell r="G61" t="str">
            <v>06125258</v>
          </cell>
          <cell r="H61">
            <v>885748988</v>
          </cell>
          <cell r="I61" t="str">
            <v>ROMAN CABRERA LUIS OSWALDO</v>
          </cell>
          <cell r="J61" t="str">
            <v>ANAL.CTAS POR PAGAR</v>
          </cell>
          <cell r="K61">
            <v>1713220794</v>
          </cell>
          <cell r="L61" t="str">
            <v>SALARY</v>
          </cell>
          <cell r="M61" t="str">
            <v>INDEFINIDO</v>
          </cell>
          <cell r="N61" t="str">
            <v>ADMINISTRATIVA</v>
          </cell>
          <cell r="O61" t="str">
            <v>1ERO</v>
          </cell>
          <cell r="P61">
            <v>1</v>
          </cell>
          <cell r="Q61">
            <v>6</v>
          </cell>
          <cell r="R61">
            <v>11</v>
          </cell>
          <cell r="S61">
            <v>16</v>
          </cell>
          <cell r="T61" t="str">
            <v>adm</v>
          </cell>
        </row>
        <row r="62">
          <cell r="A62">
            <v>6131261</v>
          </cell>
          <cell r="B62" t="str">
            <v>GM</v>
          </cell>
          <cell r="C62">
            <v>71000</v>
          </cell>
          <cell r="D62">
            <v>71000220</v>
          </cell>
          <cell r="E62" t="str">
            <v>DISTRIB.VENTAS</v>
          </cell>
          <cell r="F62">
            <v>6131261</v>
          </cell>
          <cell r="G62" t="str">
            <v>06131261</v>
          </cell>
          <cell r="H62">
            <v>209022972</v>
          </cell>
          <cell r="I62" t="str">
            <v>VINUEZA GARCIA LISBETH GUILLERMINA</v>
          </cell>
          <cell r="J62" t="str">
            <v>ANAL. DE VTAS Y DIST</v>
          </cell>
          <cell r="K62">
            <v>1712999109</v>
          </cell>
          <cell r="L62" t="str">
            <v>SALARY</v>
          </cell>
          <cell r="M62" t="str">
            <v>INDEFINIDO</v>
          </cell>
          <cell r="N62" t="str">
            <v>ADMINISTRATIVA</v>
          </cell>
          <cell r="O62" t="str">
            <v>1ERO</v>
          </cell>
          <cell r="P62">
            <v>1</v>
          </cell>
          <cell r="Q62">
            <v>7</v>
          </cell>
          <cell r="R62">
            <v>4</v>
          </cell>
          <cell r="S62">
            <v>16</v>
          </cell>
          <cell r="T62" t="str">
            <v>adm</v>
          </cell>
        </row>
        <row r="63">
          <cell r="A63">
            <v>6134168</v>
          </cell>
          <cell r="B63" t="str">
            <v>GM</v>
          </cell>
          <cell r="C63">
            <v>23000</v>
          </cell>
          <cell r="D63">
            <v>23000100</v>
          </cell>
          <cell r="E63" t="str">
            <v>ADUANAS</v>
          </cell>
          <cell r="F63">
            <v>6134168</v>
          </cell>
          <cell r="G63" t="str">
            <v>06134168</v>
          </cell>
          <cell r="H63">
            <v>731427695</v>
          </cell>
          <cell r="I63" t="str">
            <v>HERRERA VALLEJO CHRISTIAN FERNANDO</v>
          </cell>
          <cell r="J63" t="str">
            <v>ANAL.HR PLAN&amp;HROC</v>
          </cell>
          <cell r="K63">
            <v>502438294</v>
          </cell>
          <cell r="L63" t="str">
            <v>SALARY</v>
          </cell>
          <cell r="M63" t="str">
            <v>INDEFINIDO</v>
          </cell>
          <cell r="N63" t="str">
            <v>INDIRECTA</v>
          </cell>
          <cell r="O63" t="str">
            <v>1ERO</v>
          </cell>
          <cell r="P63">
            <v>1</v>
          </cell>
          <cell r="Q63">
            <v>7</v>
          </cell>
          <cell r="R63">
            <v>6</v>
          </cell>
          <cell r="S63">
            <v>18</v>
          </cell>
          <cell r="T63" t="str">
            <v>adm</v>
          </cell>
        </row>
        <row r="64">
          <cell r="A64">
            <v>6134563</v>
          </cell>
          <cell r="B64" t="str">
            <v>GM</v>
          </cell>
          <cell r="C64">
            <v>51000</v>
          </cell>
          <cell r="D64">
            <v>51000300</v>
          </cell>
          <cell r="E64" t="str">
            <v>ING.Y PLAN.PROD</v>
          </cell>
          <cell r="F64">
            <v>6134563</v>
          </cell>
          <cell r="G64" t="str">
            <v>06134563</v>
          </cell>
          <cell r="H64">
            <v>565840625</v>
          </cell>
          <cell r="I64" t="str">
            <v>BARBA IZURIETA ELISA MARCELA</v>
          </cell>
          <cell r="J64" t="str">
            <v>PRODUCT.PLANNING SUP</v>
          </cell>
          <cell r="K64">
            <v>1714839121</v>
          </cell>
          <cell r="L64" t="str">
            <v>SALARY</v>
          </cell>
          <cell r="M64" t="str">
            <v>INDEFINIDO</v>
          </cell>
          <cell r="N64" t="str">
            <v>INDIRECTA</v>
          </cell>
          <cell r="O64" t="str">
            <v>1ERO</v>
          </cell>
          <cell r="P64">
            <v>1</v>
          </cell>
          <cell r="Q64">
            <v>7</v>
          </cell>
          <cell r="R64">
            <v>7</v>
          </cell>
          <cell r="S64">
            <v>2</v>
          </cell>
          <cell r="T64" t="str">
            <v>adm</v>
          </cell>
        </row>
        <row r="65">
          <cell r="A65">
            <v>6134567</v>
          </cell>
          <cell r="B65" t="str">
            <v>GM</v>
          </cell>
          <cell r="C65">
            <v>77000</v>
          </cell>
          <cell r="D65">
            <v>77000210</v>
          </cell>
          <cell r="E65" t="str">
            <v>MKT. POSTVENTA</v>
          </cell>
          <cell r="F65">
            <v>6134567</v>
          </cell>
          <cell r="G65" t="str">
            <v>06134567</v>
          </cell>
          <cell r="H65">
            <v>334537220</v>
          </cell>
          <cell r="I65" t="str">
            <v>GRANJA GUERRERO JUAN PABLO</v>
          </cell>
          <cell r="J65" t="str">
            <v>GRTE. DE ACCESORIOS</v>
          </cell>
          <cell r="K65">
            <v>1714578620</v>
          </cell>
          <cell r="L65" t="str">
            <v>SALARY</v>
          </cell>
          <cell r="M65" t="str">
            <v>INDEFINIDO</v>
          </cell>
          <cell r="N65" t="str">
            <v>ADMINISTRATIVA</v>
          </cell>
          <cell r="O65" t="str">
            <v>1ERO</v>
          </cell>
          <cell r="P65">
            <v>1</v>
          </cell>
          <cell r="Q65">
            <v>7</v>
          </cell>
          <cell r="R65">
            <v>7</v>
          </cell>
          <cell r="S65">
            <v>2</v>
          </cell>
          <cell r="T65" t="str">
            <v>adm</v>
          </cell>
        </row>
        <row r="66">
          <cell r="A66">
            <v>6135157</v>
          </cell>
          <cell r="B66" t="str">
            <v>GM</v>
          </cell>
          <cell r="C66">
            <v>78000</v>
          </cell>
          <cell r="D66">
            <v>78000200</v>
          </cell>
          <cell r="E66" t="str">
            <v>SERVICIO PVTA.</v>
          </cell>
          <cell r="F66">
            <v>6135157</v>
          </cell>
          <cell r="G66" t="str">
            <v>06135157</v>
          </cell>
          <cell r="H66">
            <v>443014830</v>
          </cell>
          <cell r="I66" t="str">
            <v>GALEAS CASTRILLON MARCO FABRICIO</v>
          </cell>
          <cell r="J66" t="str">
            <v>ING. LIDER SERVICIO</v>
          </cell>
          <cell r="K66">
            <v>1710723139</v>
          </cell>
          <cell r="L66" t="str">
            <v>SALARY</v>
          </cell>
          <cell r="M66" t="str">
            <v>INDEFINIDO</v>
          </cell>
          <cell r="N66" t="str">
            <v>ADMINISTRATIVA</v>
          </cell>
          <cell r="O66" t="str">
            <v>1ERO</v>
          </cell>
          <cell r="P66">
            <v>1</v>
          </cell>
          <cell r="Q66">
            <v>7</v>
          </cell>
          <cell r="R66">
            <v>7</v>
          </cell>
          <cell r="S66">
            <v>16</v>
          </cell>
          <cell r="T66" t="str">
            <v>adm</v>
          </cell>
        </row>
        <row r="67">
          <cell r="A67">
            <v>6135158</v>
          </cell>
          <cell r="B67" t="str">
            <v>GM</v>
          </cell>
          <cell r="C67">
            <v>21000</v>
          </cell>
          <cell r="D67">
            <v>21000100</v>
          </cell>
          <cell r="E67" t="str">
            <v>TESORERIA</v>
          </cell>
          <cell r="F67">
            <v>6135158</v>
          </cell>
          <cell r="G67" t="str">
            <v>06135158</v>
          </cell>
          <cell r="H67">
            <v>557075846</v>
          </cell>
          <cell r="I67" t="str">
            <v>ORTIZ ZABALA PATRICIA MONSERRATH</v>
          </cell>
          <cell r="J67" t="str">
            <v>ANALISTA TESORERIA</v>
          </cell>
          <cell r="K67">
            <v>603234451</v>
          </cell>
          <cell r="L67" t="str">
            <v>SALARY</v>
          </cell>
          <cell r="M67" t="str">
            <v>INDEFINIDO</v>
          </cell>
          <cell r="N67" t="str">
            <v>ADMINISTRATIVA</v>
          </cell>
          <cell r="O67" t="str">
            <v>1ERO</v>
          </cell>
          <cell r="P67">
            <v>1</v>
          </cell>
          <cell r="Q67">
            <v>7</v>
          </cell>
          <cell r="R67">
            <v>7</v>
          </cell>
          <cell r="S67">
            <v>23</v>
          </cell>
          <cell r="T67" t="str">
            <v>adm</v>
          </cell>
        </row>
        <row r="68">
          <cell r="A68">
            <v>6137902</v>
          </cell>
          <cell r="B68" t="str">
            <v>GM</v>
          </cell>
          <cell r="C68">
            <v>20000</v>
          </cell>
          <cell r="D68">
            <v>20000210</v>
          </cell>
          <cell r="E68" t="str">
            <v>CONTABIL. GENER</v>
          </cell>
          <cell r="F68">
            <v>6137902</v>
          </cell>
          <cell r="G68" t="str">
            <v>06137902</v>
          </cell>
          <cell r="H68">
            <v>228195604</v>
          </cell>
          <cell r="I68" t="str">
            <v>TACO GUERRA ROMMEL FABRICIO</v>
          </cell>
          <cell r="J68" t="str">
            <v>COORD. CONTABILIDAD</v>
          </cell>
          <cell r="K68">
            <v>1714336631</v>
          </cell>
          <cell r="L68" t="str">
            <v>SALARY</v>
          </cell>
          <cell r="M68" t="str">
            <v>INDEFINIDO</v>
          </cell>
          <cell r="N68" t="str">
            <v>ADMINISTRATIVA</v>
          </cell>
          <cell r="O68" t="str">
            <v>1ERO</v>
          </cell>
          <cell r="P68">
            <v>1</v>
          </cell>
          <cell r="Q68">
            <v>7</v>
          </cell>
          <cell r="R68">
            <v>9</v>
          </cell>
          <cell r="S68">
            <v>17</v>
          </cell>
          <cell r="T68" t="str">
            <v>adm</v>
          </cell>
        </row>
        <row r="69">
          <cell r="A69">
            <v>6147738</v>
          </cell>
          <cell r="B69" t="str">
            <v>GM</v>
          </cell>
          <cell r="C69">
            <v>22000</v>
          </cell>
          <cell r="D69">
            <v>22000211</v>
          </cell>
          <cell r="E69" t="str">
            <v>CONTAB. COSTOS</v>
          </cell>
          <cell r="F69">
            <v>6147738</v>
          </cell>
          <cell r="G69" t="str">
            <v>06147738</v>
          </cell>
          <cell r="H69">
            <v>219470696</v>
          </cell>
          <cell r="I69" t="str">
            <v>ORTIZ BOADA PABLO SEBASTIAN</v>
          </cell>
          <cell r="J69" t="str">
            <v>ANALISTA DE COSTOS</v>
          </cell>
          <cell r="K69">
            <v>1716945702</v>
          </cell>
          <cell r="L69" t="str">
            <v>SALARY</v>
          </cell>
          <cell r="M69" t="str">
            <v>INDEFINIDO</v>
          </cell>
          <cell r="N69" t="str">
            <v>ADMINISTRATIVA</v>
          </cell>
          <cell r="O69" t="str">
            <v>1ERO</v>
          </cell>
          <cell r="P69">
            <v>1</v>
          </cell>
          <cell r="Q69">
            <v>8</v>
          </cell>
          <cell r="R69">
            <v>5</v>
          </cell>
          <cell r="S69">
            <v>1</v>
          </cell>
          <cell r="T69" t="str">
            <v>adm</v>
          </cell>
        </row>
        <row r="70">
          <cell r="A70">
            <v>6148129</v>
          </cell>
          <cell r="B70" t="str">
            <v>GM</v>
          </cell>
          <cell r="C70">
            <v>61000</v>
          </cell>
          <cell r="D70">
            <v>61000230</v>
          </cell>
          <cell r="E70" t="str">
            <v>SELECC.PERSONAL</v>
          </cell>
          <cell r="F70">
            <v>6148129</v>
          </cell>
          <cell r="G70" t="str">
            <v>06148129</v>
          </cell>
          <cell r="H70">
            <v>908134359</v>
          </cell>
          <cell r="I70" t="str">
            <v>VENEGAS MONTESDEOCA JUAN CARLOS</v>
          </cell>
          <cell r="J70" t="str">
            <v>ANAL.HR PLAN&amp;HROC</v>
          </cell>
          <cell r="K70">
            <v>1714209127</v>
          </cell>
          <cell r="L70" t="str">
            <v>SALARY</v>
          </cell>
          <cell r="M70" t="str">
            <v>INDEFINIDO</v>
          </cell>
          <cell r="N70" t="str">
            <v>INDIRECTA</v>
          </cell>
          <cell r="O70" t="str">
            <v>1ERO</v>
          </cell>
          <cell r="P70">
            <v>1</v>
          </cell>
          <cell r="Q70">
            <v>10</v>
          </cell>
          <cell r="R70">
            <v>1</v>
          </cell>
          <cell r="S70">
            <v>4</v>
          </cell>
          <cell r="T70" t="str">
            <v>adm</v>
          </cell>
        </row>
        <row r="71">
          <cell r="A71">
            <v>6148035</v>
          </cell>
          <cell r="B71" t="str">
            <v>GM</v>
          </cell>
          <cell r="C71">
            <v>23000</v>
          </cell>
          <cell r="D71">
            <v>23000100</v>
          </cell>
          <cell r="E71" t="str">
            <v>ADUANAS</v>
          </cell>
          <cell r="F71">
            <v>6148035</v>
          </cell>
          <cell r="G71" t="str">
            <v>06148035</v>
          </cell>
          <cell r="H71">
            <v>355102440</v>
          </cell>
          <cell r="I71" t="str">
            <v>HEREDIA REYES ROBERTO XAVIER</v>
          </cell>
          <cell r="J71" t="str">
            <v>ANAL. IMPORTACIONES</v>
          </cell>
          <cell r="K71">
            <v>1716003478</v>
          </cell>
          <cell r="L71" t="str">
            <v>SALARY</v>
          </cell>
          <cell r="M71" t="str">
            <v>INDEFINIDO</v>
          </cell>
          <cell r="N71" t="str">
            <v>ADMINISTRATIVA</v>
          </cell>
          <cell r="O71" t="str">
            <v>1ERO</v>
          </cell>
          <cell r="P71">
            <v>1</v>
          </cell>
          <cell r="Q71">
            <v>8</v>
          </cell>
          <cell r="R71">
            <v>5</v>
          </cell>
          <cell r="S71">
            <v>1</v>
          </cell>
          <cell r="T71" t="str">
            <v>adm</v>
          </cell>
        </row>
        <row r="72">
          <cell r="A72">
            <v>6143357</v>
          </cell>
          <cell r="B72" t="str">
            <v>GM</v>
          </cell>
          <cell r="C72">
            <v>20000</v>
          </cell>
          <cell r="D72">
            <v>20000230</v>
          </cell>
          <cell r="E72" t="str">
            <v>IMPUESTOS</v>
          </cell>
          <cell r="F72">
            <v>6143357</v>
          </cell>
          <cell r="G72" t="str">
            <v>06143357</v>
          </cell>
          <cell r="H72">
            <v>147073303</v>
          </cell>
          <cell r="I72" t="str">
            <v>MONTOYA CARRERA MARIA BELEN</v>
          </cell>
          <cell r="J72" t="str">
            <v>ANALISTA IMPUESTOS</v>
          </cell>
          <cell r="K72">
            <v>1714194139</v>
          </cell>
          <cell r="L72" t="str">
            <v>SALARY</v>
          </cell>
          <cell r="M72" t="str">
            <v>INDEFINIDO</v>
          </cell>
          <cell r="N72" t="str">
            <v>ADMINISTRATIVA</v>
          </cell>
          <cell r="O72" t="str">
            <v>1ERO</v>
          </cell>
          <cell r="P72">
            <v>1</v>
          </cell>
          <cell r="Q72">
            <v>8</v>
          </cell>
          <cell r="R72">
            <v>2</v>
          </cell>
          <cell r="S72">
            <v>19</v>
          </cell>
          <cell r="T72" t="str">
            <v>adm</v>
          </cell>
        </row>
        <row r="73">
          <cell r="A73">
            <v>6143517</v>
          </cell>
          <cell r="B73" t="str">
            <v>GM</v>
          </cell>
          <cell r="C73">
            <v>41000</v>
          </cell>
          <cell r="D73">
            <v>41000210</v>
          </cell>
          <cell r="E73" t="str">
            <v>COMP.MAT.DIRECT</v>
          </cell>
          <cell r="F73">
            <v>6143517</v>
          </cell>
          <cell r="G73" t="str">
            <v>06143517</v>
          </cell>
          <cell r="H73">
            <v>442728016</v>
          </cell>
          <cell r="I73" t="str">
            <v>NOVILLO ESPINOSA ANDRES FERNANDO</v>
          </cell>
          <cell r="J73" t="str">
            <v>COMP.MAT.DIRECTO</v>
          </cell>
          <cell r="K73">
            <v>1710637214</v>
          </cell>
          <cell r="L73" t="str">
            <v>SALARY</v>
          </cell>
          <cell r="M73" t="str">
            <v>INDEFINIDO</v>
          </cell>
          <cell r="N73" t="str">
            <v>INDIRECTA</v>
          </cell>
          <cell r="O73" t="str">
            <v>1ERO</v>
          </cell>
          <cell r="P73">
            <v>1</v>
          </cell>
          <cell r="Q73">
            <v>8</v>
          </cell>
          <cell r="R73">
            <v>10</v>
          </cell>
          <cell r="S73">
            <v>20</v>
          </cell>
          <cell r="T73" t="str">
            <v>adm</v>
          </cell>
        </row>
        <row r="74">
          <cell r="A74">
            <v>6143898</v>
          </cell>
          <cell r="B74" t="str">
            <v>GM</v>
          </cell>
          <cell r="C74">
            <v>61000</v>
          </cell>
          <cell r="D74">
            <v>61000200</v>
          </cell>
          <cell r="E74" t="str">
            <v>ADMINIS. RR.HH.</v>
          </cell>
          <cell r="F74">
            <v>6143898</v>
          </cell>
          <cell r="G74" t="str">
            <v>06143898</v>
          </cell>
          <cell r="H74">
            <v>377674941</v>
          </cell>
          <cell r="I74" t="str">
            <v>PAVON LARREA JORGE EDUARDO</v>
          </cell>
          <cell r="J74" t="str">
            <v>ESP. TALENTO HUMANO</v>
          </cell>
          <cell r="K74">
            <v>1713854840</v>
          </cell>
          <cell r="L74" t="str">
            <v>SALARY</v>
          </cell>
          <cell r="M74" t="str">
            <v>INDEFINIDO</v>
          </cell>
          <cell r="N74" t="str">
            <v>ADMINISTRATIVA</v>
          </cell>
          <cell r="O74" t="str">
            <v>1ERO</v>
          </cell>
          <cell r="P74">
            <v>1</v>
          </cell>
          <cell r="Q74">
            <v>8</v>
          </cell>
          <cell r="R74">
            <v>3</v>
          </cell>
          <cell r="S74">
            <v>6</v>
          </cell>
          <cell r="T74" t="str">
            <v>adm</v>
          </cell>
        </row>
        <row r="75">
          <cell r="A75">
            <v>6106821</v>
          </cell>
          <cell r="B75" t="str">
            <v>GM</v>
          </cell>
          <cell r="C75">
            <v>78000</v>
          </cell>
          <cell r="D75">
            <v>78000200</v>
          </cell>
          <cell r="E75" t="str">
            <v>SERVICIO PVTA.</v>
          </cell>
          <cell r="F75">
            <v>6106821</v>
          </cell>
          <cell r="G75" t="str">
            <v>06106821</v>
          </cell>
          <cell r="H75">
            <v>607791573</v>
          </cell>
          <cell r="I75" t="str">
            <v>ARMAS BAEZ DARWIN JAVIER</v>
          </cell>
          <cell r="J75" t="str">
            <v>GTE. DIST. INTEGRAL</v>
          </cell>
          <cell r="K75">
            <v>1002406385</v>
          </cell>
          <cell r="L75" t="str">
            <v>SALARY</v>
          </cell>
          <cell r="M75" t="str">
            <v>INDEFINIDO</v>
          </cell>
          <cell r="N75" t="str">
            <v>ADMINISTRATIVA</v>
          </cell>
          <cell r="O75" t="str">
            <v>1ERO</v>
          </cell>
          <cell r="P75">
            <v>1</v>
          </cell>
          <cell r="Q75">
            <v>5</v>
          </cell>
          <cell r="R75">
            <v>11</v>
          </cell>
          <cell r="S75">
            <v>16</v>
          </cell>
          <cell r="T75" t="str">
            <v>adm</v>
          </cell>
        </row>
        <row r="76">
          <cell r="A76">
            <v>6130576</v>
          </cell>
          <cell r="B76" t="str">
            <v>GM</v>
          </cell>
          <cell r="C76">
            <v>51000</v>
          </cell>
          <cell r="D76">
            <v>51000300</v>
          </cell>
          <cell r="E76" t="str">
            <v>ING.Y PLAN.PROD</v>
          </cell>
          <cell r="F76">
            <v>6130576</v>
          </cell>
          <cell r="G76" t="str">
            <v>06130576</v>
          </cell>
          <cell r="H76">
            <v>262294010</v>
          </cell>
          <cell r="I76" t="str">
            <v>PESANTES CALVACHE CARLOS ANDRES</v>
          </cell>
          <cell r="J76" t="str">
            <v>COORD.GER.PROGRAMAS</v>
          </cell>
          <cell r="K76">
            <v>1716816721</v>
          </cell>
          <cell r="L76" t="str">
            <v>SALARY</v>
          </cell>
          <cell r="M76" t="str">
            <v>INDEFINIDO</v>
          </cell>
          <cell r="N76" t="str">
            <v>INDIRECTA</v>
          </cell>
          <cell r="O76" t="str">
            <v>1ERO</v>
          </cell>
          <cell r="P76">
            <v>1</v>
          </cell>
          <cell r="Q76">
            <v>9</v>
          </cell>
          <cell r="R76">
            <v>7</v>
          </cell>
          <cell r="S76">
            <v>1</v>
          </cell>
          <cell r="T76" t="str">
            <v>adm</v>
          </cell>
        </row>
        <row r="77">
          <cell r="A77">
            <v>6130583</v>
          </cell>
          <cell r="B77" t="str">
            <v>GM</v>
          </cell>
          <cell r="C77">
            <v>71000</v>
          </cell>
          <cell r="D77">
            <v>71000200</v>
          </cell>
          <cell r="E77" t="str">
            <v>OPERAC. VENTAS</v>
          </cell>
          <cell r="F77">
            <v>6130583</v>
          </cell>
          <cell r="G77" t="str">
            <v>06130583</v>
          </cell>
          <cell r="H77">
            <v>425849286</v>
          </cell>
          <cell r="I77" t="str">
            <v>MACIAS TEJADA JOSAFATH NATANAEL</v>
          </cell>
          <cell r="J77" t="str">
            <v>COORD.FLOTAS ZONA2</v>
          </cell>
          <cell r="K77">
            <v>1710256536</v>
          </cell>
          <cell r="L77" t="str">
            <v>SALARY</v>
          </cell>
          <cell r="M77" t="str">
            <v>INDEFINIDO</v>
          </cell>
          <cell r="N77" t="str">
            <v>ADMINISTRATIVA</v>
          </cell>
          <cell r="O77" t="str">
            <v>1ERO</v>
          </cell>
          <cell r="P77">
            <v>1</v>
          </cell>
          <cell r="Q77">
            <v>7</v>
          </cell>
          <cell r="R77">
            <v>4</v>
          </cell>
          <cell r="S77">
            <v>2</v>
          </cell>
          <cell r="T77" t="str">
            <v>adm</v>
          </cell>
        </row>
        <row r="78">
          <cell r="A78">
            <v>6132435</v>
          </cell>
          <cell r="B78" t="str">
            <v>GM</v>
          </cell>
          <cell r="C78">
            <v>42000</v>
          </cell>
          <cell r="D78">
            <v>42000120</v>
          </cell>
          <cell r="E78" t="str">
            <v>IMPORTA/LOGIST</v>
          </cell>
          <cell r="F78">
            <v>6132435</v>
          </cell>
          <cell r="G78" t="str">
            <v>06132435</v>
          </cell>
          <cell r="H78">
            <v>325702408</v>
          </cell>
          <cell r="I78" t="str">
            <v>CARDENAS LOPEZ PAULINA ANDREA</v>
          </cell>
          <cell r="J78" t="str">
            <v>ING. DE INTERFACES</v>
          </cell>
          <cell r="K78">
            <v>603046426</v>
          </cell>
          <cell r="L78" t="str">
            <v>SALARY</v>
          </cell>
          <cell r="M78" t="str">
            <v>INDEFINIDO</v>
          </cell>
          <cell r="N78" t="str">
            <v>INDIRECTA</v>
          </cell>
          <cell r="O78" t="str">
            <v>1ERO</v>
          </cell>
          <cell r="P78">
            <v>1</v>
          </cell>
          <cell r="Q78">
            <v>7</v>
          </cell>
          <cell r="R78">
            <v>5</v>
          </cell>
          <cell r="S78">
            <v>16</v>
          </cell>
          <cell r="T78" t="str">
            <v>adm</v>
          </cell>
        </row>
        <row r="79">
          <cell r="A79">
            <v>6139526</v>
          </cell>
          <cell r="B79" t="str">
            <v>GM</v>
          </cell>
          <cell r="C79">
            <v>51000</v>
          </cell>
          <cell r="D79">
            <v>51000300</v>
          </cell>
          <cell r="E79" t="str">
            <v>ING.Y PLAN.PROD</v>
          </cell>
          <cell r="F79">
            <v>6139526</v>
          </cell>
          <cell r="G79" t="str">
            <v>06139526</v>
          </cell>
          <cell r="H79">
            <v>570639026</v>
          </cell>
          <cell r="I79" t="str">
            <v>MOLINA LOPEZ JUAN FRANCISCO</v>
          </cell>
          <cell r="J79" t="str">
            <v>COORD.PROGR.MANAGEME</v>
          </cell>
          <cell r="K79">
            <v>1714812292</v>
          </cell>
          <cell r="L79" t="str">
            <v>SALARY</v>
          </cell>
          <cell r="M79" t="str">
            <v>INDEFINIDO</v>
          </cell>
          <cell r="N79" t="str">
            <v>INDIRECTA</v>
          </cell>
          <cell r="O79" t="str">
            <v>1ERO</v>
          </cell>
          <cell r="P79">
            <v>1</v>
          </cell>
          <cell r="Q79">
            <v>11</v>
          </cell>
          <cell r="R79">
            <v>5</v>
          </cell>
          <cell r="S79">
            <v>2</v>
          </cell>
          <cell r="T79" t="str">
            <v>adm</v>
          </cell>
        </row>
        <row r="80">
          <cell r="A80">
            <v>6142639</v>
          </cell>
          <cell r="B80" t="str">
            <v>GM</v>
          </cell>
          <cell r="C80">
            <v>61000</v>
          </cell>
          <cell r="D80">
            <v>61000200</v>
          </cell>
          <cell r="E80" t="str">
            <v>ADMINIS. RR.HH.</v>
          </cell>
          <cell r="F80">
            <v>6142639</v>
          </cell>
          <cell r="G80" t="str">
            <v>06142639</v>
          </cell>
          <cell r="H80">
            <v>443766549</v>
          </cell>
          <cell r="I80" t="str">
            <v>SILVA JARAMILLO MARIA DANIELA</v>
          </cell>
          <cell r="J80" t="str">
            <v>COOR.COMP&amp;PLAN.RH</v>
          </cell>
          <cell r="K80">
            <v>1707546972</v>
          </cell>
          <cell r="L80" t="str">
            <v>SALARY</v>
          </cell>
          <cell r="M80" t="str">
            <v>INDEFINIDO</v>
          </cell>
          <cell r="N80" t="str">
            <v>ADMINISTRATIVA</v>
          </cell>
          <cell r="O80" t="str">
            <v>1ERO</v>
          </cell>
          <cell r="P80">
            <v>1</v>
          </cell>
          <cell r="Q80">
            <v>8</v>
          </cell>
          <cell r="R80">
            <v>1</v>
          </cell>
          <cell r="S80">
            <v>18</v>
          </cell>
          <cell r="T80" t="str">
            <v>adm</v>
          </cell>
        </row>
        <row r="81">
          <cell r="A81">
            <v>6142641</v>
          </cell>
          <cell r="B81" t="str">
            <v>GM</v>
          </cell>
          <cell r="C81">
            <v>77000</v>
          </cell>
          <cell r="D81">
            <v>77000210</v>
          </cell>
          <cell r="E81" t="str">
            <v>MKT. POSTVENTA</v>
          </cell>
          <cell r="F81">
            <v>6142641</v>
          </cell>
          <cell r="G81" t="str">
            <v>06142641</v>
          </cell>
          <cell r="H81">
            <v>780790280</v>
          </cell>
          <cell r="I81" t="str">
            <v>GOMEZ MALDONADO ANDRES XAVIER</v>
          </cell>
          <cell r="J81" t="str">
            <v>COORD.ACCESORIOS</v>
          </cell>
          <cell r="K81">
            <v>501956031</v>
          </cell>
          <cell r="L81" t="str">
            <v>SALARY</v>
          </cell>
          <cell r="M81" t="str">
            <v>INDEFINIDO</v>
          </cell>
          <cell r="N81" t="str">
            <v>ADMINISTRATIVA</v>
          </cell>
          <cell r="O81" t="str">
            <v>1ERO</v>
          </cell>
          <cell r="P81">
            <v>1</v>
          </cell>
          <cell r="Q81">
            <v>8</v>
          </cell>
          <cell r="R81">
            <v>5</v>
          </cell>
          <cell r="S81">
            <v>1</v>
          </cell>
          <cell r="T81" t="str">
            <v>adm</v>
          </cell>
        </row>
        <row r="82">
          <cell r="A82">
            <v>6148350</v>
          </cell>
          <cell r="B82" t="str">
            <v>GM</v>
          </cell>
          <cell r="C82">
            <v>77000</v>
          </cell>
          <cell r="D82">
            <v>77000130</v>
          </cell>
          <cell r="E82" t="str">
            <v>BODEGA P&amp;A</v>
          </cell>
          <cell r="F82">
            <v>6148350</v>
          </cell>
          <cell r="G82" t="str">
            <v>06148350</v>
          </cell>
          <cell r="H82">
            <v>901813065</v>
          </cell>
          <cell r="I82" t="str">
            <v>ALVARADO ALVARADO VICTOR HUGO</v>
          </cell>
          <cell r="J82" t="str">
            <v>ASISTENTE SAP</v>
          </cell>
          <cell r="K82">
            <v>1714714415</v>
          </cell>
          <cell r="L82" t="str">
            <v>HOURLY</v>
          </cell>
          <cell r="M82" t="str">
            <v>INDEFINIDO</v>
          </cell>
          <cell r="N82" t="str">
            <v>INDIRECTA</v>
          </cell>
          <cell r="O82" t="str">
            <v>1ERO</v>
          </cell>
          <cell r="P82">
            <v>1</v>
          </cell>
          <cell r="Q82">
            <v>8</v>
          </cell>
          <cell r="R82">
            <v>5</v>
          </cell>
          <cell r="S82">
            <v>1</v>
          </cell>
          <cell r="T82" t="str">
            <v>adm</v>
          </cell>
        </row>
        <row r="83">
          <cell r="A83">
            <v>6148353</v>
          </cell>
          <cell r="B83" t="str">
            <v>GM</v>
          </cell>
          <cell r="C83">
            <v>77000</v>
          </cell>
          <cell r="D83">
            <v>77000130</v>
          </cell>
          <cell r="E83" t="str">
            <v>BODEGA P&amp;A</v>
          </cell>
          <cell r="F83">
            <v>6148353</v>
          </cell>
          <cell r="G83" t="str">
            <v>06148353</v>
          </cell>
          <cell r="H83">
            <v>674158943</v>
          </cell>
          <cell r="I83" t="str">
            <v>ANALUISA TOAPANTA WILLIAN DIEGO</v>
          </cell>
          <cell r="J83" t="str">
            <v>BODEGUERO</v>
          </cell>
          <cell r="K83">
            <v>1711307072</v>
          </cell>
          <cell r="L83" t="str">
            <v>HOURLY</v>
          </cell>
          <cell r="M83" t="str">
            <v>INDEFINIDO</v>
          </cell>
          <cell r="N83" t="str">
            <v>INDIRECTA</v>
          </cell>
          <cell r="O83" t="str">
            <v>1ERO</v>
          </cell>
          <cell r="P83">
            <v>1</v>
          </cell>
          <cell r="Q83">
            <v>8</v>
          </cell>
          <cell r="R83">
            <v>5</v>
          </cell>
          <cell r="S83">
            <v>1</v>
          </cell>
          <cell r="T83" t="str">
            <v>adm</v>
          </cell>
        </row>
        <row r="84">
          <cell r="A84">
            <v>6148359</v>
          </cell>
          <cell r="B84" t="str">
            <v>GM</v>
          </cell>
          <cell r="C84">
            <v>77000</v>
          </cell>
          <cell r="D84">
            <v>77000130</v>
          </cell>
          <cell r="E84" t="str">
            <v>BODEGA P&amp;A</v>
          </cell>
          <cell r="F84">
            <v>6148359</v>
          </cell>
          <cell r="G84" t="str">
            <v>06148359</v>
          </cell>
          <cell r="H84">
            <v>435747607</v>
          </cell>
          <cell r="I84" t="str">
            <v>ANDRADE BUSTAMANTE CRISTHIAN PAUL</v>
          </cell>
          <cell r="J84" t="str">
            <v>BODEGUERO</v>
          </cell>
          <cell r="K84">
            <v>1719126375</v>
          </cell>
          <cell r="L84" t="str">
            <v>HOURLY</v>
          </cell>
          <cell r="M84" t="str">
            <v>INDEFINIDO</v>
          </cell>
          <cell r="N84" t="str">
            <v>INDIRECTA</v>
          </cell>
          <cell r="O84" t="str">
            <v>1ERO</v>
          </cell>
          <cell r="P84">
            <v>1</v>
          </cell>
          <cell r="Q84">
            <v>8</v>
          </cell>
          <cell r="R84">
            <v>5</v>
          </cell>
          <cell r="S84">
            <v>1</v>
          </cell>
          <cell r="T84" t="str">
            <v>adm</v>
          </cell>
        </row>
        <row r="85">
          <cell r="A85">
            <v>6148406</v>
          </cell>
          <cell r="B85" t="str">
            <v>GM</v>
          </cell>
          <cell r="C85">
            <v>77000</v>
          </cell>
          <cell r="D85">
            <v>77000130</v>
          </cell>
          <cell r="E85" t="str">
            <v>BODEGA P&amp;A</v>
          </cell>
          <cell r="F85">
            <v>6148406</v>
          </cell>
          <cell r="G85" t="str">
            <v>06148406</v>
          </cell>
          <cell r="H85">
            <v>659115605</v>
          </cell>
          <cell r="I85" t="str">
            <v>GRANIZO MEJIA GEOVANNY SAMUEL</v>
          </cell>
          <cell r="J85" t="str">
            <v>BODEGUERO</v>
          </cell>
          <cell r="K85">
            <v>1708559719</v>
          </cell>
          <cell r="L85" t="str">
            <v>HOURLY</v>
          </cell>
          <cell r="M85" t="str">
            <v>INDEFINIDO</v>
          </cell>
          <cell r="N85" t="str">
            <v>INDIRECTA</v>
          </cell>
          <cell r="O85" t="str">
            <v>1ERO</v>
          </cell>
          <cell r="P85">
            <v>1</v>
          </cell>
          <cell r="Q85">
            <v>8</v>
          </cell>
          <cell r="R85">
            <v>5</v>
          </cell>
          <cell r="S85">
            <v>1</v>
          </cell>
          <cell r="T85" t="str">
            <v>adm</v>
          </cell>
        </row>
        <row r="86">
          <cell r="A86">
            <v>6148419</v>
          </cell>
          <cell r="B86" t="str">
            <v>GM</v>
          </cell>
          <cell r="C86">
            <v>77000</v>
          </cell>
          <cell r="D86">
            <v>77000130</v>
          </cell>
          <cell r="E86" t="str">
            <v>BODEGA P&amp;A</v>
          </cell>
          <cell r="F86">
            <v>6148419</v>
          </cell>
          <cell r="G86" t="str">
            <v>06148419</v>
          </cell>
          <cell r="H86">
            <v>981197566</v>
          </cell>
          <cell r="I86" t="str">
            <v>LOMAS ESPIN FRANKLIN PATRICIO</v>
          </cell>
          <cell r="J86" t="str">
            <v>BODEGUERO</v>
          </cell>
          <cell r="K86">
            <v>1714768809</v>
          </cell>
          <cell r="L86" t="str">
            <v>HOURLY</v>
          </cell>
          <cell r="M86" t="str">
            <v>INDEFINIDO</v>
          </cell>
          <cell r="N86" t="str">
            <v>INDIRECTA</v>
          </cell>
          <cell r="O86" t="str">
            <v>1ERO</v>
          </cell>
          <cell r="P86">
            <v>1</v>
          </cell>
          <cell r="Q86">
            <v>8</v>
          </cell>
          <cell r="R86">
            <v>5</v>
          </cell>
          <cell r="S86">
            <v>1</v>
          </cell>
          <cell r="T86" t="str">
            <v>adm</v>
          </cell>
        </row>
        <row r="87">
          <cell r="A87">
            <v>6148427</v>
          </cell>
          <cell r="B87" t="str">
            <v>GM</v>
          </cell>
          <cell r="C87">
            <v>77000</v>
          </cell>
          <cell r="D87">
            <v>77000130</v>
          </cell>
          <cell r="E87" t="str">
            <v>BODEGA P&amp;A</v>
          </cell>
          <cell r="F87">
            <v>6148427</v>
          </cell>
          <cell r="G87" t="str">
            <v>06148427</v>
          </cell>
          <cell r="H87">
            <v>621964241</v>
          </cell>
          <cell r="I87" t="str">
            <v>MONTALVO ALMEIDA CARLOS ANELIO</v>
          </cell>
          <cell r="J87" t="str">
            <v>BODEGUERO</v>
          </cell>
          <cell r="K87">
            <v>1709079725</v>
          </cell>
          <cell r="L87" t="str">
            <v>HOURLY</v>
          </cell>
          <cell r="M87" t="str">
            <v>INDEFINIDO</v>
          </cell>
          <cell r="N87" t="str">
            <v>INDIRECTA</v>
          </cell>
          <cell r="O87" t="str">
            <v>1ERO</v>
          </cell>
          <cell r="P87">
            <v>1</v>
          </cell>
          <cell r="Q87">
            <v>8</v>
          </cell>
          <cell r="R87">
            <v>5</v>
          </cell>
          <cell r="S87">
            <v>1</v>
          </cell>
          <cell r="T87" t="str">
            <v>adm</v>
          </cell>
        </row>
        <row r="88">
          <cell r="A88">
            <v>6148437</v>
          </cell>
          <cell r="B88" t="str">
            <v>GM</v>
          </cell>
          <cell r="C88">
            <v>77000</v>
          </cell>
          <cell r="D88">
            <v>77000130</v>
          </cell>
          <cell r="E88" t="str">
            <v>BODEGA P&amp;A</v>
          </cell>
          <cell r="F88">
            <v>6148437</v>
          </cell>
          <cell r="G88" t="str">
            <v>06148437</v>
          </cell>
          <cell r="H88">
            <v>648364869</v>
          </cell>
          <cell r="I88" t="str">
            <v>PARDO ORTIZ JORGE PATRICIO</v>
          </cell>
          <cell r="J88" t="str">
            <v>BODEGUERO</v>
          </cell>
          <cell r="K88">
            <v>1710442920</v>
          </cell>
          <cell r="L88" t="str">
            <v>HOURLY</v>
          </cell>
          <cell r="M88" t="str">
            <v>INDEFINIDO</v>
          </cell>
          <cell r="N88" t="str">
            <v>INDIRECTA</v>
          </cell>
          <cell r="O88" t="str">
            <v>1ERO</v>
          </cell>
          <cell r="P88">
            <v>1</v>
          </cell>
          <cell r="Q88">
            <v>8</v>
          </cell>
          <cell r="R88">
            <v>5</v>
          </cell>
          <cell r="S88">
            <v>1</v>
          </cell>
          <cell r="T88" t="str">
            <v>adm</v>
          </cell>
        </row>
        <row r="89">
          <cell r="A89">
            <v>6148447</v>
          </cell>
          <cell r="B89" t="str">
            <v>GM</v>
          </cell>
          <cell r="C89">
            <v>77000</v>
          </cell>
          <cell r="D89">
            <v>77000130</v>
          </cell>
          <cell r="E89" t="str">
            <v>BODEGA P&amp;A</v>
          </cell>
          <cell r="F89">
            <v>6148447</v>
          </cell>
          <cell r="G89" t="str">
            <v>06148447</v>
          </cell>
          <cell r="H89">
            <v>597459559</v>
          </cell>
          <cell r="I89" t="str">
            <v>PERALBO CHAVEZ EDISON DAVID</v>
          </cell>
          <cell r="J89" t="str">
            <v>BODEGUERO</v>
          </cell>
          <cell r="K89">
            <v>1717917312</v>
          </cell>
          <cell r="L89" t="str">
            <v>HOURLY</v>
          </cell>
          <cell r="M89" t="str">
            <v>INDEFINIDO</v>
          </cell>
          <cell r="N89" t="str">
            <v>INDIRECTA</v>
          </cell>
          <cell r="O89" t="str">
            <v>1ERO</v>
          </cell>
          <cell r="P89">
            <v>1</v>
          </cell>
          <cell r="Q89">
            <v>8</v>
          </cell>
          <cell r="R89">
            <v>5</v>
          </cell>
          <cell r="S89">
            <v>1</v>
          </cell>
          <cell r="T89" t="str">
            <v>adm</v>
          </cell>
        </row>
        <row r="90">
          <cell r="A90">
            <v>6148452</v>
          </cell>
          <cell r="B90" t="str">
            <v>GM</v>
          </cell>
          <cell r="C90">
            <v>77000</v>
          </cell>
          <cell r="D90">
            <v>77000100</v>
          </cell>
          <cell r="E90" t="str">
            <v>OPERACION PVTA.</v>
          </cell>
          <cell r="F90">
            <v>6148452</v>
          </cell>
          <cell r="G90" t="str">
            <v>06148452</v>
          </cell>
          <cell r="H90">
            <v>698593382</v>
          </cell>
          <cell r="I90" t="str">
            <v>TROYA MEJIA JUAN FRANCISCO</v>
          </cell>
          <cell r="J90" t="str">
            <v>ESP.PLANEACION DEMAN</v>
          </cell>
          <cell r="K90">
            <v>1714613674</v>
          </cell>
          <cell r="L90" t="str">
            <v>SALARY</v>
          </cell>
          <cell r="M90" t="str">
            <v>INDEFINIDO</v>
          </cell>
          <cell r="N90" t="str">
            <v>INDIRECTA</v>
          </cell>
          <cell r="O90" t="str">
            <v>1ERO</v>
          </cell>
          <cell r="P90">
            <v>1</v>
          </cell>
          <cell r="Q90">
            <v>8</v>
          </cell>
          <cell r="R90">
            <v>5</v>
          </cell>
          <cell r="S90">
            <v>1</v>
          </cell>
          <cell r="T90" t="str">
            <v>adm</v>
          </cell>
        </row>
        <row r="91">
          <cell r="A91">
            <v>6148453</v>
          </cell>
          <cell r="B91" t="str">
            <v>GM</v>
          </cell>
          <cell r="C91">
            <v>77000</v>
          </cell>
          <cell r="D91">
            <v>77000130</v>
          </cell>
          <cell r="E91" t="str">
            <v>BODEGA P&amp;A</v>
          </cell>
          <cell r="F91">
            <v>6148453</v>
          </cell>
          <cell r="G91" t="str">
            <v>06148453</v>
          </cell>
          <cell r="H91">
            <v>411841822</v>
          </cell>
          <cell r="I91" t="str">
            <v>RAMOS NUNEZ CLAUDIO MARCELO</v>
          </cell>
          <cell r="J91" t="str">
            <v>BODEGUERO</v>
          </cell>
          <cell r="K91">
            <v>1711091619</v>
          </cell>
          <cell r="L91" t="str">
            <v>HOURLY</v>
          </cell>
          <cell r="M91" t="str">
            <v>INDEFINIDO</v>
          </cell>
          <cell r="N91" t="str">
            <v>INDIRECTA</v>
          </cell>
          <cell r="O91" t="str">
            <v>1ERO</v>
          </cell>
          <cell r="P91">
            <v>1</v>
          </cell>
          <cell r="Q91">
            <v>8</v>
          </cell>
          <cell r="R91">
            <v>5</v>
          </cell>
          <cell r="S91">
            <v>1</v>
          </cell>
          <cell r="T91" t="str">
            <v>adm</v>
          </cell>
        </row>
        <row r="92">
          <cell r="A92">
            <v>6148454</v>
          </cell>
          <cell r="B92" t="str">
            <v>GM</v>
          </cell>
          <cell r="C92">
            <v>77000</v>
          </cell>
          <cell r="D92">
            <v>77000130</v>
          </cell>
          <cell r="E92" t="str">
            <v>BODEGA P&amp;A</v>
          </cell>
          <cell r="F92">
            <v>6148454</v>
          </cell>
          <cell r="G92" t="str">
            <v>06148454</v>
          </cell>
          <cell r="H92">
            <v>779005479</v>
          </cell>
          <cell r="I92" t="str">
            <v>PILAQUINGA FUENTES CARLOS DARWIN</v>
          </cell>
          <cell r="J92" t="str">
            <v>ASIST. FACTURACION</v>
          </cell>
          <cell r="K92">
            <v>1713446472</v>
          </cell>
          <cell r="L92" t="str">
            <v>HOURLY</v>
          </cell>
          <cell r="M92" t="str">
            <v>INDEFINIDO</v>
          </cell>
          <cell r="N92" t="str">
            <v>INDIRECTA</v>
          </cell>
          <cell r="O92" t="str">
            <v>1ERO</v>
          </cell>
          <cell r="P92">
            <v>1</v>
          </cell>
          <cell r="Q92">
            <v>8</v>
          </cell>
          <cell r="R92">
            <v>5</v>
          </cell>
          <cell r="S92">
            <v>1</v>
          </cell>
          <cell r="T92" t="str">
            <v>adm</v>
          </cell>
        </row>
        <row r="93">
          <cell r="A93">
            <v>6148455</v>
          </cell>
          <cell r="B93" t="str">
            <v>GM</v>
          </cell>
          <cell r="C93">
            <v>77000</v>
          </cell>
          <cell r="D93">
            <v>77000130</v>
          </cell>
          <cell r="E93" t="str">
            <v>BODEGA P&amp;A</v>
          </cell>
          <cell r="F93">
            <v>6148455</v>
          </cell>
          <cell r="G93" t="str">
            <v>06148455</v>
          </cell>
          <cell r="H93">
            <v>371152551</v>
          </cell>
          <cell r="I93" t="str">
            <v>VILLEGAS PERRAZO CARLOS MAURICIO</v>
          </cell>
          <cell r="J93" t="str">
            <v>BODEGUERO</v>
          </cell>
          <cell r="K93">
            <v>1716557143</v>
          </cell>
          <cell r="L93" t="str">
            <v>HOURLY</v>
          </cell>
          <cell r="M93" t="str">
            <v>INDEFINIDO</v>
          </cell>
          <cell r="N93" t="str">
            <v>INDIRECTA</v>
          </cell>
          <cell r="O93" t="str">
            <v>1ERO</v>
          </cell>
          <cell r="P93">
            <v>1</v>
          </cell>
          <cell r="Q93">
            <v>8</v>
          </cell>
          <cell r="R93">
            <v>5</v>
          </cell>
          <cell r="S93">
            <v>1</v>
          </cell>
          <cell r="T93" t="str">
            <v>adm</v>
          </cell>
        </row>
        <row r="94">
          <cell r="A94">
            <v>6148458</v>
          </cell>
          <cell r="B94" t="str">
            <v>GM</v>
          </cell>
          <cell r="C94">
            <v>77000</v>
          </cell>
          <cell r="D94">
            <v>77000130</v>
          </cell>
          <cell r="E94" t="str">
            <v>BODEGA P&amp;A</v>
          </cell>
          <cell r="F94">
            <v>6148458</v>
          </cell>
          <cell r="G94" t="str">
            <v>06148458</v>
          </cell>
          <cell r="H94">
            <v>419580500</v>
          </cell>
          <cell r="I94" t="str">
            <v>ROMERO VEGA FRANCISCO JAVIER</v>
          </cell>
          <cell r="J94" t="str">
            <v>BODEGUERO</v>
          </cell>
          <cell r="K94">
            <v>1713784047</v>
          </cell>
          <cell r="L94" t="str">
            <v>HOURLY</v>
          </cell>
          <cell r="M94" t="str">
            <v>INDEFINIDO</v>
          </cell>
          <cell r="N94" t="str">
            <v>INDIRECTA</v>
          </cell>
          <cell r="O94" t="str">
            <v>1ERO</v>
          </cell>
          <cell r="P94">
            <v>1</v>
          </cell>
          <cell r="Q94">
            <v>8</v>
          </cell>
          <cell r="R94">
            <v>5</v>
          </cell>
          <cell r="S94">
            <v>1</v>
          </cell>
          <cell r="T94" t="str">
            <v>adm</v>
          </cell>
        </row>
        <row r="95">
          <cell r="A95">
            <v>6148461</v>
          </cell>
          <cell r="B95" t="str">
            <v>GM</v>
          </cell>
          <cell r="C95">
            <v>77000</v>
          </cell>
          <cell r="D95">
            <v>77000130</v>
          </cell>
          <cell r="E95" t="str">
            <v>BODEGA P&amp;A</v>
          </cell>
          <cell r="F95">
            <v>6148461</v>
          </cell>
          <cell r="G95" t="str">
            <v>06148461</v>
          </cell>
          <cell r="H95">
            <v>526426750</v>
          </cell>
          <cell r="I95" t="str">
            <v>VARGAS SHUGULI WILSON SANTOS</v>
          </cell>
          <cell r="J95" t="str">
            <v>BODEGUERO</v>
          </cell>
          <cell r="K95">
            <v>1716264526</v>
          </cell>
          <cell r="L95" t="str">
            <v>HOURLY</v>
          </cell>
          <cell r="M95" t="str">
            <v>INDEFINIDO</v>
          </cell>
          <cell r="N95" t="str">
            <v>INDIRECTA</v>
          </cell>
          <cell r="O95" t="str">
            <v>1ERO</v>
          </cell>
          <cell r="P95">
            <v>1</v>
          </cell>
          <cell r="Q95">
            <v>8</v>
          </cell>
          <cell r="R95">
            <v>5</v>
          </cell>
          <cell r="S95">
            <v>1</v>
          </cell>
          <cell r="T95" t="str">
            <v>adm</v>
          </cell>
        </row>
        <row r="96">
          <cell r="A96">
            <v>6148462</v>
          </cell>
          <cell r="B96" t="str">
            <v>GM</v>
          </cell>
          <cell r="C96">
            <v>77000</v>
          </cell>
          <cell r="D96">
            <v>77000130</v>
          </cell>
          <cell r="E96" t="str">
            <v>BODEGA P&amp;A</v>
          </cell>
          <cell r="F96">
            <v>6148462</v>
          </cell>
          <cell r="G96" t="str">
            <v>06148462</v>
          </cell>
          <cell r="H96">
            <v>629822707</v>
          </cell>
          <cell r="I96" t="str">
            <v>SAGNAY PILCO LUIS ALFREDO</v>
          </cell>
          <cell r="J96" t="str">
            <v>BODEGUERO</v>
          </cell>
          <cell r="K96">
            <v>1712900172</v>
          </cell>
          <cell r="L96" t="str">
            <v>HOURLY</v>
          </cell>
          <cell r="M96" t="str">
            <v>INDEFINIDO</v>
          </cell>
          <cell r="N96" t="str">
            <v>INDIRECTA</v>
          </cell>
          <cell r="O96" t="str">
            <v>1ERO</v>
          </cell>
          <cell r="P96">
            <v>1</v>
          </cell>
          <cell r="Q96">
            <v>8</v>
          </cell>
          <cell r="R96">
            <v>5</v>
          </cell>
          <cell r="S96">
            <v>1</v>
          </cell>
          <cell r="T96" t="str">
            <v>adm</v>
          </cell>
        </row>
        <row r="97">
          <cell r="A97">
            <v>6148463</v>
          </cell>
          <cell r="B97" t="str">
            <v>GM</v>
          </cell>
          <cell r="C97">
            <v>77000</v>
          </cell>
          <cell r="D97">
            <v>77000130</v>
          </cell>
          <cell r="E97" t="str">
            <v>BODEGA P&amp;A</v>
          </cell>
          <cell r="F97">
            <v>6148463</v>
          </cell>
          <cell r="G97" t="str">
            <v>06148463</v>
          </cell>
          <cell r="H97">
            <v>215498220</v>
          </cell>
          <cell r="I97" t="str">
            <v>TUPIZA SIMBANA LUIS FERNANDO</v>
          </cell>
          <cell r="J97" t="str">
            <v>BODEGUERO</v>
          </cell>
          <cell r="K97">
            <v>1712989027</v>
          </cell>
          <cell r="L97" t="str">
            <v>HOURLY</v>
          </cell>
          <cell r="M97" t="str">
            <v>INDEFINIDO</v>
          </cell>
          <cell r="N97" t="str">
            <v>INDIRECTA</v>
          </cell>
          <cell r="O97" t="str">
            <v>1ERO</v>
          </cell>
          <cell r="P97">
            <v>1</v>
          </cell>
          <cell r="Q97">
            <v>8</v>
          </cell>
          <cell r="R97">
            <v>5</v>
          </cell>
          <cell r="S97">
            <v>1</v>
          </cell>
          <cell r="T97" t="str">
            <v>adm</v>
          </cell>
        </row>
        <row r="98">
          <cell r="A98">
            <v>6148464</v>
          </cell>
          <cell r="B98" t="str">
            <v>GM</v>
          </cell>
          <cell r="C98">
            <v>77000</v>
          </cell>
          <cell r="D98">
            <v>77000130</v>
          </cell>
          <cell r="E98" t="str">
            <v>BODEGA P&amp;A</v>
          </cell>
          <cell r="F98">
            <v>6148464</v>
          </cell>
          <cell r="G98" t="str">
            <v>06148464</v>
          </cell>
          <cell r="H98">
            <v>322855493</v>
          </cell>
          <cell r="I98" t="str">
            <v>SIGCHA CASACUMBA LUIS ALFREDO</v>
          </cell>
          <cell r="J98" t="str">
            <v>BODEGUERO</v>
          </cell>
          <cell r="K98">
            <v>1713179024</v>
          </cell>
          <cell r="L98" t="str">
            <v>HOURLY</v>
          </cell>
          <cell r="M98" t="str">
            <v>INDEFINIDO</v>
          </cell>
          <cell r="N98" t="str">
            <v>INDIRECTA</v>
          </cell>
          <cell r="O98" t="str">
            <v>1ERO</v>
          </cell>
          <cell r="P98">
            <v>1</v>
          </cell>
          <cell r="Q98">
            <v>8</v>
          </cell>
          <cell r="R98">
            <v>5</v>
          </cell>
          <cell r="S98">
            <v>1</v>
          </cell>
          <cell r="T98" t="str">
            <v>adm</v>
          </cell>
        </row>
        <row r="99">
          <cell r="A99">
            <v>6148465</v>
          </cell>
          <cell r="B99" t="str">
            <v>GM</v>
          </cell>
          <cell r="C99">
            <v>77000</v>
          </cell>
          <cell r="D99">
            <v>77000130</v>
          </cell>
          <cell r="E99" t="str">
            <v>BODEGA P&amp;A</v>
          </cell>
          <cell r="F99">
            <v>6148465</v>
          </cell>
          <cell r="G99" t="str">
            <v>06148465</v>
          </cell>
          <cell r="H99">
            <v>604868243</v>
          </cell>
          <cell r="I99" t="str">
            <v>TOVAR REINOSO EDISON IVAN</v>
          </cell>
          <cell r="J99" t="str">
            <v>BODEGUERO</v>
          </cell>
          <cell r="K99">
            <v>1717645830</v>
          </cell>
          <cell r="L99" t="str">
            <v>HOURLY</v>
          </cell>
          <cell r="M99" t="str">
            <v>INDEFINIDO</v>
          </cell>
          <cell r="N99" t="str">
            <v>INDIRECTA</v>
          </cell>
          <cell r="O99" t="str">
            <v>1ERO</v>
          </cell>
          <cell r="P99">
            <v>1</v>
          </cell>
          <cell r="Q99">
            <v>8</v>
          </cell>
          <cell r="R99">
            <v>5</v>
          </cell>
          <cell r="S99">
            <v>1</v>
          </cell>
          <cell r="T99" t="str">
            <v>adm</v>
          </cell>
        </row>
        <row r="100">
          <cell r="A100">
            <v>6148741</v>
          </cell>
          <cell r="B100" t="str">
            <v>GM</v>
          </cell>
          <cell r="C100">
            <v>73000</v>
          </cell>
          <cell r="D100">
            <v>73000100</v>
          </cell>
          <cell r="E100" t="str">
            <v>MERCADEO</v>
          </cell>
          <cell r="F100">
            <v>6148741</v>
          </cell>
          <cell r="G100" t="str">
            <v>06148741</v>
          </cell>
          <cell r="H100">
            <v>618478893</v>
          </cell>
          <cell r="I100" t="str">
            <v>AVILES BURBANO MONICA ALEJANDRA</v>
          </cell>
          <cell r="J100" t="str">
            <v>ANAL. DE MARKETING</v>
          </cell>
          <cell r="K100">
            <v>602565020</v>
          </cell>
          <cell r="L100" t="str">
            <v>SALARY</v>
          </cell>
          <cell r="M100" t="str">
            <v>INDEFINIDO</v>
          </cell>
          <cell r="N100" t="str">
            <v>ADMINISTRATIVA</v>
          </cell>
          <cell r="O100" t="str">
            <v>1ERO</v>
          </cell>
          <cell r="P100">
            <v>1</v>
          </cell>
          <cell r="Q100">
            <v>9</v>
          </cell>
          <cell r="R100">
            <v>12</v>
          </cell>
          <cell r="S100">
            <v>4</v>
          </cell>
          <cell r="T100" t="str">
            <v>adm</v>
          </cell>
        </row>
        <row r="101">
          <cell r="A101">
            <v>6141451</v>
          </cell>
          <cell r="B101" t="str">
            <v>GM</v>
          </cell>
          <cell r="C101">
            <v>22000</v>
          </cell>
          <cell r="D101">
            <v>22000211</v>
          </cell>
          <cell r="E101" t="str">
            <v>CONTAB. COSTOS</v>
          </cell>
          <cell r="F101">
            <v>6141451</v>
          </cell>
          <cell r="G101" t="str">
            <v>06141451</v>
          </cell>
          <cell r="H101">
            <v>969891443</v>
          </cell>
          <cell r="I101" t="str">
            <v>ALIANZA CHASI HENRRY MAURICIO</v>
          </cell>
          <cell r="J101" t="str">
            <v>ANALISTA DE COSTOS</v>
          </cell>
          <cell r="K101">
            <v>1715704035</v>
          </cell>
          <cell r="L101" t="str">
            <v>SALARY</v>
          </cell>
          <cell r="M101" t="str">
            <v>INDEFINIDO</v>
          </cell>
          <cell r="N101" t="str">
            <v>ADMINISTRATIVA</v>
          </cell>
          <cell r="O101" t="str">
            <v>1ERO</v>
          </cell>
          <cell r="P101">
            <v>1</v>
          </cell>
          <cell r="Q101">
            <v>7</v>
          </cell>
          <cell r="R101">
            <v>12</v>
          </cell>
          <cell r="S101">
            <v>3</v>
          </cell>
          <cell r="T101" t="str">
            <v>adm</v>
          </cell>
        </row>
        <row r="102">
          <cell r="A102">
            <v>6148383</v>
          </cell>
          <cell r="B102" t="str">
            <v>GM</v>
          </cell>
          <cell r="C102">
            <v>77000</v>
          </cell>
          <cell r="D102">
            <v>77000130</v>
          </cell>
          <cell r="E102" t="str">
            <v>BODEGA P&amp;A</v>
          </cell>
          <cell r="F102">
            <v>6148383</v>
          </cell>
          <cell r="G102" t="str">
            <v>06148383</v>
          </cell>
          <cell r="H102">
            <v>613664578</v>
          </cell>
          <cell r="I102" t="str">
            <v>ANRANGO UZUAY JORGE RICHARD</v>
          </cell>
          <cell r="J102" t="str">
            <v>BODEGUERO</v>
          </cell>
          <cell r="K102">
            <v>1720028081</v>
          </cell>
          <cell r="L102" t="str">
            <v>HOURLY</v>
          </cell>
          <cell r="M102" t="str">
            <v>INDEFINIDO</v>
          </cell>
          <cell r="N102" t="str">
            <v>INDIRECTA</v>
          </cell>
          <cell r="O102" t="str">
            <v>1ERO</v>
          </cell>
          <cell r="P102">
            <v>1</v>
          </cell>
          <cell r="Q102">
            <v>8</v>
          </cell>
          <cell r="R102">
            <v>5</v>
          </cell>
          <cell r="S102">
            <v>1</v>
          </cell>
          <cell r="T102" t="str">
            <v>adm</v>
          </cell>
        </row>
        <row r="103">
          <cell r="A103">
            <v>6148387</v>
          </cell>
          <cell r="B103" t="str">
            <v>GM</v>
          </cell>
          <cell r="C103">
            <v>77000</v>
          </cell>
          <cell r="D103">
            <v>77000130</v>
          </cell>
          <cell r="E103" t="str">
            <v>BODEGA P&amp;A</v>
          </cell>
          <cell r="F103">
            <v>6148387</v>
          </cell>
          <cell r="G103" t="str">
            <v>06148387</v>
          </cell>
          <cell r="H103">
            <v>309702927</v>
          </cell>
          <cell r="I103" t="str">
            <v>BALLADARES CARVAJAL VICTOR DAVID</v>
          </cell>
          <cell r="J103" t="str">
            <v>BODEGUERO</v>
          </cell>
          <cell r="K103">
            <v>1716897275</v>
          </cell>
          <cell r="L103" t="str">
            <v>HOURLY</v>
          </cell>
          <cell r="M103" t="str">
            <v>INDEFINIDO</v>
          </cell>
          <cell r="N103" t="str">
            <v>INDIRECTA</v>
          </cell>
          <cell r="O103" t="str">
            <v>1ERO</v>
          </cell>
          <cell r="P103">
            <v>1</v>
          </cell>
          <cell r="Q103">
            <v>8</v>
          </cell>
          <cell r="R103">
            <v>5</v>
          </cell>
          <cell r="S103">
            <v>1</v>
          </cell>
          <cell r="T103" t="str">
            <v>adm</v>
          </cell>
        </row>
        <row r="104">
          <cell r="A104">
            <v>6148389</v>
          </cell>
          <cell r="B104" t="str">
            <v>GM</v>
          </cell>
          <cell r="C104">
            <v>77000</v>
          </cell>
          <cell r="D104">
            <v>77000130</v>
          </cell>
          <cell r="E104" t="str">
            <v>BODEGA P&amp;A</v>
          </cell>
          <cell r="F104">
            <v>6148389</v>
          </cell>
          <cell r="G104" t="str">
            <v>06148389</v>
          </cell>
          <cell r="H104">
            <v>929836041</v>
          </cell>
          <cell r="I104" t="str">
            <v>BAUTISTA AGUIRRE GALO LEONARDO</v>
          </cell>
          <cell r="J104" t="str">
            <v>BODEGUERO</v>
          </cell>
          <cell r="K104">
            <v>1714088059</v>
          </cell>
          <cell r="L104" t="str">
            <v>HOURLY</v>
          </cell>
          <cell r="M104" t="str">
            <v>INDEFINIDO</v>
          </cell>
          <cell r="N104" t="str">
            <v>INDIRECTA</v>
          </cell>
          <cell r="O104" t="str">
            <v>1ERO</v>
          </cell>
          <cell r="P104">
            <v>1</v>
          </cell>
          <cell r="Q104">
            <v>8</v>
          </cell>
          <cell r="R104">
            <v>5</v>
          </cell>
          <cell r="S104">
            <v>1</v>
          </cell>
          <cell r="T104" t="str">
            <v>adm</v>
          </cell>
        </row>
        <row r="105">
          <cell r="A105">
            <v>6148393</v>
          </cell>
          <cell r="B105" t="str">
            <v>GM</v>
          </cell>
          <cell r="C105">
            <v>77000</v>
          </cell>
          <cell r="D105">
            <v>77000130</v>
          </cell>
          <cell r="E105" t="str">
            <v>BODEGA P&amp;A</v>
          </cell>
          <cell r="F105">
            <v>6148393</v>
          </cell>
          <cell r="G105" t="str">
            <v>06148393</v>
          </cell>
          <cell r="H105">
            <v>474935232</v>
          </cell>
          <cell r="I105" t="str">
            <v>CACHIPUENDO PACHACAM BYRON GIOVANNY</v>
          </cell>
          <cell r="J105" t="str">
            <v>BODEGUERO</v>
          </cell>
          <cell r="K105">
            <v>1715888960</v>
          </cell>
          <cell r="L105" t="str">
            <v>HOURLY</v>
          </cell>
          <cell r="M105" t="str">
            <v>INDEFINIDO</v>
          </cell>
          <cell r="N105" t="str">
            <v>INDIRECTA</v>
          </cell>
          <cell r="O105" t="str">
            <v>1ERO</v>
          </cell>
          <cell r="P105">
            <v>1</v>
          </cell>
          <cell r="Q105">
            <v>8</v>
          </cell>
          <cell r="R105">
            <v>5</v>
          </cell>
          <cell r="S105">
            <v>1</v>
          </cell>
          <cell r="T105" t="str">
            <v>adm</v>
          </cell>
        </row>
        <row r="106">
          <cell r="A106">
            <v>6148399</v>
          </cell>
          <cell r="B106" t="str">
            <v>GM</v>
          </cell>
          <cell r="C106">
            <v>77000</v>
          </cell>
          <cell r="D106">
            <v>77000130</v>
          </cell>
          <cell r="E106" t="str">
            <v>BODEGA P&amp;A</v>
          </cell>
          <cell r="F106">
            <v>6148399</v>
          </cell>
          <cell r="G106" t="str">
            <v>06148399</v>
          </cell>
          <cell r="H106">
            <v>611619171</v>
          </cell>
          <cell r="I106" t="str">
            <v>CHICAIZA AUCANCELA WILSON BENITO</v>
          </cell>
          <cell r="J106" t="str">
            <v>BODEGUERO</v>
          </cell>
          <cell r="K106">
            <v>603410291</v>
          </cell>
          <cell r="L106" t="str">
            <v>HOURLY</v>
          </cell>
          <cell r="M106" t="str">
            <v>INDEFINIDO</v>
          </cell>
          <cell r="N106" t="str">
            <v>INDIRECTA</v>
          </cell>
          <cell r="O106" t="str">
            <v>1ERO</v>
          </cell>
          <cell r="P106">
            <v>1</v>
          </cell>
          <cell r="Q106">
            <v>8</v>
          </cell>
          <cell r="R106">
            <v>5</v>
          </cell>
          <cell r="S106">
            <v>1</v>
          </cell>
          <cell r="T106" t="str">
            <v>adm</v>
          </cell>
        </row>
        <row r="107">
          <cell r="A107">
            <v>6150581</v>
          </cell>
          <cell r="B107" t="str">
            <v>GM</v>
          </cell>
          <cell r="C107">
            <v>21000</v>
          </cell>
          <cell r="D107">
            <v>21000110</v>
          </cell>
          <cell r="E107" t="str">
            <v>CUENTAS X PAGAR</v>
          </cell>
          <cell r="F107">
            <v>6150581</v>
          </cell>
          <cell r="G107" t="str">
            <v>06150581</v>
          </cell>
          <cell r="H107">
            <v>588499679</v>
          </cell>
          <cell r="I107" t="str">
            <v>HEREDIA VELASTEGUI MAYRA ELIZABETH</v>
          </cell>
          <cell r="J107" t="str">
            <v>ANAL.CTAS POR PAGAR</v>
          </cell>
          <cell r="K107">
            <v>1717558140</v>
          </cell>
          <cell r="L107" t="str">
            <v>SALARY</v>
          </cell>
          <cell r="M107" t="str">
            <v>INDEFINIDO</v>
          </cell>
          <cell r="N107" t="str">
            <v>ADMINISTRATIVA</v>
          </cell>
          <cell r="O107" t="str">
            <v>1ERO</v>
          </cell>
          <cell r="P107">
            <v>1</v>
          </cell>
          <cell r="Q107">
            <v>8</v>
          </cell>
          <cell r="R107">
            <v>6</v>
          </cell>
          <cell r="S107">
            <v>16</v>
          </cell>
          <cell r="T107" t="str">
            <v>adm</v>
          </cell>
        </row>
        <row r="108">
          <cell r="A108">
            <v>6148403</v>
          </cell>
          <cell r="B108" t="str">
            <v>GM</v>
          </cell>
          <cell r="C108">
            <v>77000</v>
          </cell>
          <cell r="D108">
            <v>77000130</v>
          </cell>
          <cell r="E108" t="str">
            <v>BODEGA P&amp;A</v>
          </cell>
          <cell r="F108">
            <v>6148403</v>
          </cell>
          <cell r="G108" t="str">
            <v>06148403</v>
          </cell>
          <cell r="H108">
            <v>442883471</v>
          </cell>
          <cell r="I108" t="str">
            <v>GARCIA CEDENO PEDRO MIGUEL</v>
          </cell>
          <cell r="J108" t="str">
            <v>BODEGUERO</v>
          </cell>
          <cell r="K108">
            <v>1204118556</v>
          </cell>
          <cell r="L108" t="str">
            <v>HOURLY</v>
          </cell>
          <cell r="M108" t="str">
            <v>INDEFINIDO</v>
          </cell>
          <cell r="N108" t="str">
            <v>INDIRECTA</v>
          </cell>
          <cell r="O108" t="str">
            <v>1ERO</v>
          </cell>
          <cell r="P108">
            <v>1</v>
          </cell>
          <cell r="Q108">
            <v>8</v>
          </cell>
          <cell r="R108">
            <v>5</v>
          </cell>
          <cell r="S108">
            <v>1</v>
          </cell>
          <cell r="T108" t="str">
            <v>adm</v>
          </cell>
        </row>
        <row r="109">
          <cell r="A109">
            <v>6155820</v>
          </cell>
          <cell r="B109" t="str">
            <v>GM</v>
          </cell>
          <cell r="C109">
            <v>22000</v>
          </cell>
          <cell r="D109">
            <v>22000211</v>
          </cell>
          <cell r="E109" t="str">
            <v>CONTAB. COSTOS</v>
          </cell>
          <cell r="F109">
            <v>6155820</v>
          </cell>
          <cell r="G109" t="str">
            <v>06155820</v>
          </cell>
          <cell r="H109">
            <v>871236481</v>
          </cell>
          <cell r="I109" t="str">
            <v>GUAMANTICA IZA LAURO VINICIO</v>
          </cell>
          <cell r="J109" t="str">
            <v>ANALISTA DE COSTOS</v>
          </cell>
          <cell r="K109">
            <v>1713125845</v>
          </cell>
          <cell r="L109" t="str">
            <v>SALARY</v>
          </cell>
          <cell r="M109" t="str">
            <v>INDEFINIDO</v>
          </cell>
          <cell r="N109" t="str">
            <v>ADMINISTRATIVA</v>
          </cell>
          <cell r="O109" t="str">
            <v>1ERO</v>
          </cell>
          <cell r="P109">
            <v>1</v>
          </cell>
          <cell r="Q109">
            <v>8</v>
          </cell>
          <cell r="R109">
            <v>8</v>
          </cell>
          <cell r="S109">
            <v>4</v>
          </cell>
          <cell r="T109" t="str">
            <v>adm</v>
          </cell>
        </row>
        <row r="110">
          <cell r="A110">
            <v>6156237</v>
          </cell>
          <cell r="B110" t="str">
            <v>GM</v>
          </cell>
          <cell r="C110">
            <v>77000</v>
          </cell>
          <cell r="D110">
            <v>77000130</v>
          </cell>
          <cell r="E110" t="str">
            <v>BODEGA P&amp;A</v>
          </cell>
          <cell r="F110">
            <v>6156237</v>
          </cell>
          <cell r="G110" t="str">
            <v>06156237</v>
          </cell>
          <cell r="H110">
            <v>966748552</v>
          </cell>
          <cell r="I110" t="str">
            <v>PUPIALES CARLOZAMA GUSTAVO MANUEL</v>
          </cell>
          <cell r="J110" t="str">
            <v>BODEGUERO</v>
          </cell>
          <cell r="K110">
            <v>1723728554</v>
          </cell>
          <cell r="L110" t="str">
            <v>HOURLY</v>
          </cell>
          <cell r="M110" t="str">
            <v>INDEFINIDO</v>
          </cell>
          <cell r="N110" t="str">
            <v>INDIRECTA</v>
          </cell>
          <cell r="O110" t="str">
            <v>1ERO</v>
          </cell>
          <cell r="P110">
            <v>1</v>
          </cell>
          <cell r="Q110">
            <v>8</v>
          </cell>
          <cell r="R110">
            <v>8</v>
          </cell>
          <cell r="S110">
            <v>11</v>
          </cell>
          <cell r="T110" t="str">
            <v>adm</v>
          </cell>
        </row>
        <row r="111">
          <cell r="A111">
            <v>6157301</v>
          </cell>
          <cell r="B111" t="str">
            <v>GM</v>
          </cell>
          <cell r="C111">
            <v>77000</v>
          </cell>
          <cell r="D111">
            <v>77000130</v>
          </cell>
          <cell r="E111" t="str">
            <v>BODEGA P&amp;A</v>
          </cell>
          <cell r="F111">
            <v>6157301</v>
          </cell>
          <cell r="G111" t="str">
            <v>06157301</v>
          </cell>
          <cell r="H111">
            <v>854705668</v>
          </cell>
          <cell r="I111" t="str">
            <v>IBANEZ ANELOA ORLANDO MAURICIO</v>
          </cell>
          <cell r="J111" t="str">
            <v>BODEGUERO</v>
          </cell>
          <cell r="K111">
            <v>1719082800</v>
          </cell>
          <cell r="L111" t="str">
            <v>HOURLY</v>
          </cell>
          <cell r="M111" t="str">
            <v>INDEFINIDO</v>
          </cell>
          <cell r="N111" t="str">
            <v>INDIRECTA</v>
          </cell>
          <cell r="O111" t="str">
            <v>1ERO</v>
          </cell>
          <cell r="P111">
            <v>1</v>
          </cell>
          <cell r="Q111">
            <v>8</v>
          </cell>
          <cell r="R111">
            <v>9</v>
          </cell>
          <cell r="S111">
            <v>15</v>
          </cell>
          <cell r="T111" t="str">
            <v>adm</v>
          </cell>
        </row>
        <row r="112">
          <cell r="A112">
            <v>6157310</v>
          </cell>
          <cell r="B112" t="str">
            <v>GM</v>
          </cell>
          <cell r="C112">
            <v>72000</v>
          </cell>
          <cell r="D112">
            <v>72000100</v>
          </cell>
          <cell r="E112" t="str">
            <v>GM DIFFERENCE</v>
          </cell>
          <cell r="F112">
            <v>6157310</v>
          </cell>
          <cell r="G112" t="str">
            <v>06157310</v>
          </cell>
          <cell r="H112">
            <v>703883815</v>
          </cell>
          <cell r="I112" t="str">
            <v>LLORET CORDERO EDUARDO</v>
          </cell>
          <cell r="J112" t="str">
            <v>CONSULTOR GM DIFFERE</v>
          </cell>
          <cell r="K112">
            <v>1710845627</v>
          </cell>
          <cell r="L112" t="str">
            <v>SALARY</v>
          </cell>
          <cell r="M112" t="str">
            <v>INDEFINIDO</v>
          </cell>
          <cell r="N112" t="str">
            <v>ADMINISTRATIVA</v>
          </cell>
          <cell r="O112" t="str">
            <v>1ERO</v>
          </cell>
          <cell r="P112">
            <v>1</v>
          </cell>
          <cell r="Q112">
            <v>9</v>
          </cell>
          <cell r="R112">
            <v>12</v>
          </cell>
          <cell r="S112">
            <v>16</v>
          </cell>
          <cell r="T112" t="str">
            <v>adm</v>
          </cell>
        </row>
        <row r="113">
          <cell r="A113">
            <v>6157327</v>
          </cell>
          <cell r="B113" t="str">
            <v>GM</v>
          </cell>
          <cell r="C113">
            <v>22000</v>
          </cell>
          <cell r="D113">
            <v>22000240</v>
          </cell>
          <cell r="E113" t="str">
            <v>PLANIF. OPERAC.</v>
          </cell>
          <cell r="F113">
            <v>6157327</v>
          </cell>
          <cell r="G113" t="str">
            <v>06157327</v>
          </cell>
          <cell r="H113">
            <v>830535619</v>
          </cell>
          <cell r="I113" t="str">
            <v>RAMOS ENDARA MIGUEL ALEJANDRO</v>
          </cell>
          <cell r="J113" t="str">
            <v>ESP.OPERACIO Y PRECI</v>
          </cell>
          <cell r="K113">
            <v>1716744030</v>
          </cell>
          <cell r="L113" t="str">
            <v>SALARY</v>
          </cell>
          <cell r="M113" t="str">
            <v>INDEFINIDO</v>
          </cell>
          <cell r="N113" t="str">
            <v>ADMINISTRATIVA</v>
          </cell>
          <cell r="O113" t="str">
            <v>1ERO</v>
          </cell>
          <cell r="P113">
            <v>1</v>
          </cell>
          <cell r="Q113">
            <v>10</v>
          </cell>
          <cell r="R113">
            <v>7</v>
          </cell>
          <cell r="S113">
            <v>1</v>
          </cell>
          <cell r="T113" t="str">
            <v>adm</v>
          </cell>
        </row>
        <row r="114">
          <cell r="A114">
            <v>6157195</v>
          </cell>
          <cell r="B114" t="str">
            <v>GM</v>
          </cell>
          <cell r="C114">
            <v>22000</v>
          </cell>
          <cell r="D114">
            <v>22000300</v>
          </cell>
          <cell r="E114" t="str">
            <v>COST. ESTRUCT&amp;NOMINA</v>
          </cell>
          <cell r="F114">
            <v>6157195</v>
          </cell>
          <cell r="G114" t="str">
            <v>06157195</v>
          </cell>
          <cell r="H114">
            <v>667725518</v>
          </cell>
          <cell r="I114" t="str">
            <v>FRANCO DE LA BASTIDA PABLO DARIO</v>
          </cell>
          <cell r="J114" t="str">
            <v>ESP.COSTO ESTRUCTURAL</v>
          </cell>
          <cell r="K114">
            <v>1718856733</v>
          </cell>
          <cell r="L114" t="str">
            <v>SALARY</v>
          </cell>
          <cell r="M114" t="str">
            <v>INDEFINIDO</v>
          </cell>
          <cell r="N114" t="str">
            <v>ADMINISTRATIVA</v>
          </cell>
          <cell r="O114" t="str">
            <v>1ERO</v>
          </cell>
          <cell r="P114">
            <v>1</v>
          </cell>
          <cell r="Q114">
            <v>8</v>
          </cell>
          <cell r="R114">
            <v>9</v>
          </cell>
          <cell r="S114">
            <v>8</v>
          </cell>
          <cell r="T114" t="str">
            <v>adm</v>
          </cell>
        </row>
        <row r="115">
          <cell r="A115">
            <v>6157954</v>
          </cell>
          <cell r="B115" t="str">
            <v>GM</v>
          </cell>
          <cell r="C115">
            <v>77000</v>
          </cell>
          <cell r="D115">
            <v>77000130</v>
          </cell>
          <cell r="E115" t="str">
            <v>BODEGA P&amp;A</v>
          </cell>
          <cell r="F115">
            <v>6157954</v>
          </cell>
          <cell r="G115" t="str">
            <v>06157954</v>
          </cell>
          <cell r="H115">
            <v>729224940</v>
          </cell>
          <cell r="I115" t="str">
            <v>GUARACA CARRILLO JAIME BOLIVAR</v>
          </cell>
          <cell r="J115" t="str">
            <v>BODEGUERO</v>
          </cell>
          <cell r="K115">
            <v>1716489081</v>
          </cell>
          <cell r="L115" t="str">
            <v>HOURLY</v>
          </cell>
          <cell r="M115" t="str">
            <v>INDEFINIDO</v>
          </cell>
          <cell r="N115" t="str">
            <v>INDIRECTA</v>
          </cell>
          <cell r="O115" t="str">
            <v>1ERO</v>
          </cell>
          <cell r="P115">
            <v>1</v>
          </cell>
          <cell r="Q115">
            <v>8</v>
          </cell>
          <cell r="R115">
            <v>10</v>
          </cell>
          <cell r="S115">
            <v>1</v>
          </cell>
          <cell r="T115" t="str">
            <v>adm</v>
          </cell>
        </row>
        <row r="116">
          <cell r="A116">
            <v>6158004</v>
          </cell>
          <cell r="B116" t="str">
            <v>GM</v>
          </cell>
          <cell r="C116">
            <v>77000</v>
          </cell>
          <cell r="D116">
            <v>77000130</v>
          </cell>
          <cell r="E116" t="str">
            <v>BODEGA P&amp;A</v>
          </cell>
          <cell r="F116">
            <v>6158004</v>
          </cell>
          <cell r="G116" t="str">
            <v>06158004</v>
          </cell>
          <cell r="H116">
            <v>712442078</v>
          </cell>
          <cell r="I116" t="str">
            <v>INTRIAGO ALCIVAR CARLOS ALBERTO</v>
          </cell>
          <cell r="J116" t="str">
            <v>CONTROLADOR PROCESOS Y GMS</v>
          </cell>
          <cell r="K116">
            <v>1716215288</v>
          </cell>
          <cell r="L116" t="str">
            <v>HOURLY</v>
          </cell>
          <cell r="M116" t="str">
            <v>INDEFINIDO</v>
          </cell>
          <cell r="N116" t="str">
            <v>INDIRECTA</v>
          </cell>
          <cell r="O116" t="str">
            <v>1ERO</v>
          </cell>
          <cell r="P116">
            <v>1</v>
          </cell>
          <cell r="Q116">
            <v>8</v>
          </cell>
          <cell r="R116">
            <v>10</v>
          </cell>
          <cell r="S116">
            <v>1</v>
          </cell>
          <cell r="T116" t="str">
            <v>adm</v>
          </cell>
        </row>
        <row r="117">
          <cell r="A117">
            <v>6158030</v>
          </cell>
          <cell r="B117" t="str">
            <v>GM</v>
          </cell>
          <cell r="C117">
            <v>63000</v>
          </cell>
          <cell r="D117">
            <v>63000100</v>
          </cell>
          <cell r="E117" t="str">
            <v>PROTECC.INDUST.</v>
          </cell>
          <cell r="F117">
            <v>6158030</v>
          </cell>
          <cell r="G117" t="str">
            <v>06158030</v>
          </cell>
          <cell r="H117">
            <v>911722573</v>
          </cell>
          <cell r="I117" t="str">
            <v>IGLESIAS ZAMBRANO LEONEL PAUL</v>
          </cell>
          <cell r="J117" t="str">
            <v>ANAL. FLOTAS Y SERVI</v>
          </cell>
          <cell r="K117">
            <v>1305329326</v>
          </cell>
          <cell r="L117" t="str">
            <v>SALARY</v>
          </cell>
          <cell r="M117" t="str">
            <v>INDEFINIDO</v>
          </cell>
          <cell r="N117" t="str">
            <v>INDIRECTA</v>
          </cell>
          <cell r="O117" t="str">
            <v>1ERO</v>
          </cell>
          <cell r="P117">
            <v>1</v>
          </cell>
          <cell r="Q117">
            <v>9</v>
          </cell>
          <cell r="R117">
            <v>3</v>
          </cell>
          <cell r="S117">
            <v>23</v>
          </cell>
          <cell r="T117" t="str">
            <v>adm</v>
          </cell>
        </row>
        <row r="118">
          <cell r="A118">
            <v>6158031</v>
          </cell>
          <cell r="B118" t="str">
            <v>GM</v>
          </cell>
          <cell r="C118">
            <v>20000</v>
          </cell>
          <cell r="D118">
            <v>20000230</v>
          </cell>
          <cell r="E118" t="str">
            <v>IMPUESTOS</v>
          </cell>
          <cell r="F118">
            <v>6158031</v>
          </cell>
          <cell r="G118" t="str">
            <v>06158031</v>
          </cell>
          <cell r="H118">
            <v>485055244</v>
          </cell>
          <cell r="I118" t="str">
            <v>CAISAPANTA PEREZ ALVARO RAFAEL</v>
          </cell>
          <cell r="J118" t="str">
            <v>ANALISTA IMPUESTOS</v>
          </cell>
          <cell r="K118">
            <v>1714281688</v>
          </cell>
          <cell r="L118" t="str">
            <v>SALARY</v>
          </cell>
          <cell r="M118" t="str">
            <v>INDEFINIDO</v>
          </cell>
          <cell r="N118" t="str">
            <v>ADMINISTRATIVA</v>
          </cell>
          <cell r="O118" t="str">
            <v>1ERO</v>
          </cell>
          <cell r="P118">
            <v>1</v>
          </cell>
          <cell r="Q118">
            <v>8</v>
          </cell>
          <cell r="R118">
            <v>10</v>
          </cell>
          <cell r="S118">
            <v>1</v>
          </cell>
          <cell r="T118" t="str">
            <v>adm</v>
          </cell>
        </row>
        <row r="119">
          <cell r="A119">
            <v>6158398</v>
          </cell>
          <cell r="B119" t="str">
            <v>GM</v>
          </cell>
          <cell r="C119">
            <v>21000</v>
          </cell>
          <cell r="D119">
            <v>21000110</v>
          </cell>
          <cell r="E119" t="str">
            <v>CUENTAS X PAGAR</v>
          </cell>
          <cell r="F119">
            <v>6158398</v>
          </cell>
          <cell r="G119" t="str">
            <v>06158398</v>
          </cell>
          <cell r="H119">
            <v>905008380</v>
          </cell>
          <cell r="I119" t="str">
            <v>TORRES CHACHA CRISTINA BELEN</v>
          </cell>
          <cell r="J119" t="str">
            <v>ANAL.CTAS POR PAGAR</v>
          </cell>
          <cell r="K119">
            <v>1717049017</v>
          </cell>
          <cell r="L119" t="str">
            <v>SALARY</v>
          </cell>
          <cell r="M119" t="str">
            <v>INDEFINIDO</v>
          </cell>
          <cell r="N119" t="str">
            <v>ADMINISTRATIVA</v>
          </cell>
          <cell r="O119" t="str">
            <v>1ERO</v>
          </cell>
          <cell r="P119">
            <v>1</v>
          </cell>
          <cell r="Q119">
            <v>8</v>
          </cell>
          <cell r="R119">
            <v>10</v>
          </cell>
          <cell r="S119">
            <v>1</v>
          </cell>
          <cell r="T119" t="str">
            <v>adm</v>
          </cell>
        </row>
        <row r="120">
          <cell r="A120">
            <v>6158823</v>
          </cell>
          <cell r="B120" t="str">
            <v>GM</v>
          </cell>
          <cell r="C120">
            <v>77000</v>
          </cell>
          <cell r="D120">
            <v>77000130</v>
          </cell>
          <cell r="E120" t="str">
            <v>BODEGA P&amp;A</v>
          </cell>
          <cell r="F120">
            <v>6158823</v>
          </cell>
          <cell r="G120" t="str">
            <v>06158823</v>
          </cell>
          <cell r="H120">
            <v>709075792</v>
          </cell>
          <cell r="I120" t="str">
            <v>VELASCO ALVAREZ ULISES ALEJANDRO</v>
          </cell>
          <cell r="J120" t="str">
            <v>SUP.CTRL.DISTR.REP.</v>
          </cell>
          <cell r="K120">
            <v>1716421902</v>
          </cell>
          <cell r="L120" t="str">
            <v>SALARY</v>
          </cell>
          <cell r="M120" t="str">
            <v>INDEFINIDO</v>
          </cell>
          <cell r="N120" t="str">
            <v>ADMINISTRATIVA</v>
          </cell>
          <cell r="O120" t="str">
            <v>1ERO</v>
          </cell>
          <cell r="P120">
            <v>1</v>
          </cell>
          <cell r="Q120">
            <v>10</v>
          </cell>
          <cell r="R120">
            <v>4</v>
          </cell>
          <cell r="S120">
            <v>16</v>
          </cell>
          <cell r="T120" t="str">
            <v>adm</v>
          </cell>
        </row>
        <row r="121">
          <cell r="A121">
            <v>6237418</v>
          </cell>
          <cell r="B121" t="str">
            <v>GM</v>
          </cell>
          <cell r="C121">
            <v>77000</v>
          </cell>
          <cell r="D121">
            <v>77000210</v>
          </cell>
          <cell r="E121" t="str">
            <v>MKT. POSTVENTA</v>
          </cell>
          <cell r="F121">
            <v>6237418</v>
          </cell>
          <cell r="G121" t="str">
            <v>06237418</v>
          </cell>
          <cell r="H121">
            <v>900193062</v>
          </cell>
          <cell r="I121" t="str">
            <v>GARCES DEL POZO DIANA CRISTINA</v>
          </cell>
          <cell r="J121" t="str">
            <v>COORD. PRODUCTO</v>
          </cell>
          <cell r="K121">
            <v>1711262319</v>
          </cell>
          <cell r="L121" t="str">
            <v>SALARY</v>
          </cell>
          <cell r="M121" t="str">
            <v>INDEFINIDO</v>
          </cell>
          <cell r="N121" t="str">
            <v>ADMINISTRATIVA</v>
          </cell>
          <cell r="O121" t="str">
            <v>1ERO</v>
          </cell>
          <cell r="P121">
            <v>1</v>
          </cell>
          <cell r="Q121">
            <v>9</v>
          </cell>
          <cell r="R121">
            <v>8</v>
          </cell>
          <cell r="S121">
            <v>31</v>
          </cell>
          <cell r="T121" t="str">
            <v>adm</v>
          </cell>
        </row>
        <row r="122">
          <cell r="A122">
            <v>6159311</v>
          </cell>
          <cell r="B122" t="str">
            <v>GM</v>
          </cell>
          <cell r="C122">
            <v>64000</v>
          </cell>
          <cell r="D122">
            <v>64000100</v>
          </cell>
          <cell r="E122" t="str">
            <v>DEP. MEDICO</v>
          </cell>
          <cell r="F122">
            <v>6159311</v>
          </cell>
          <cell r="G122" t="str">
            <v>06159311</v>
          </cell>
          <cell r="H122">
            <v>753711651</v>
          </cell>
          <cell r="I122" t="str">
            <v>ROSERO GARCIA RODRIGO GIOVANNY</v>
          </cell>
          <cell r="J122" t="str">
            <v>MEDICO</v>
          </cell>
          <cell r="K122">
            <v>1713280913</v>
          </cell>
          <cell r="L122" t="str">
            <v>SALARY</v>
          </cell>
          <cell r="M122" t="str">
            <v>INDEFINIDO</v>
          </cell>
          <cell r="N122" t="str">
            <v>INDIRECTA</v>
          </cell>
          <cell r="O122" t="str">
            <v>1ERO</v>
          </cell>
          <cell r="P122">
            <v>1</v>
          </cell>
          <cell r="Q122">
            <v>8</v>
          </cell>
          <cell r="R122">
            <v>11</v>
          </cell>
          <cell r="S122">
            <v>17</v>
          </cell>
          <cell r="T122" t="str">
            <v>adm</v>
          </cell>
        </row>
        <row r="123">
          <cell r="A123">
            <v>6159314</v>
          </cell>
          <cell r="B123" t="str">
            <v>GM</v>
          </cell>
          <cell r="C123">
            <v>72000</v>
          </cell>
          <cell r="D123">
            <v>72000100</v>
          </cell>
          <cell r="E123" t="str">
            <v>GM DIFFERENCE</v>
          </cell>
          <cell r="F123">
            <v>6159314</v>
          </cell>
          <cell r="G123" t="str">
            <v>06159314</v>
          </cell>
          <cell r="H123">
            <v>462323706</v>
          </cell>
          <cell r="I123" t="str">
            <v>TOBAR MARURI LEONARDO XAVIER</v>
          </cell>
          <cell r="J123" t="str">
            <v>COORD.GM DIF&amp;DES.CON</v>
          </cell>
          <cell r="K123">
            <v>1706370648</v>
          </cell>
          <cell r="L123" t="str">
            <v>SALARY</v>
          </cell>
          <cell r="M123" t="str">
            <v>INDEFINIDO</v>
          </cell>
          <cell r="N123" t="str">
            <v>ADMINISTRATIVA</v>
          </cell>
          <cell r="O123" t="str">
            <v>1ERO</v>
          </cell>
          <cell r="P123">
            <v>1</v>
          </cell>
          <cell r="Q123">
            <v>8</v>
          </cell>
          <cell r="R123">
            <v>11</v>
          </cell>
          <cell r="S123">
            <v>17</v>
          </cell>
          <cell r="T123" t="str">
            <v>adm</v>
          </cell>
        </row>
        <row r="124">
          <cell r="A124">
            <v>6159713</v>
          </cell>
          <cell r="B124" t="str">
            <v>GM</v>
          </cell>
          <cell r="C124">
            <v>77000</v>
          </cell>
          <cell r="D124">
            <v>77000100</v>
          </cell>
          <cell r="E124" t="str">
            <v>OPERACION PVTA.</v>
          </cell>
          <cell r="F124">
            <v>6159713</v>
          </cell>
          <cell r="G124" t="str">
            <v>06159713</v>
          </cell>
          <cell r="H124">
            <v>902120012</v>
          </cell>
          <cell r="I124" t="str">
            <v>MATHIAS NAVARRETE ALEXANDRA MARIA</v>
          </cell>
          <cell r="J124" t="str">
            <v>ESP.PLANEACION DEMAN</v>
          </cell>
          <cell r="K124">
            <v>1708115249</v>
          </cell>
          <cell r="L124" t="str">
            <v>SALARY</v>
          </cell>
          <cell r="M124" t="str">
            <v>INDEFINIDO</v>
          </cell>
          <cell r="N124" t="str">
            <v>ADMINISTRATIVA</v>
          </cell>
          <cell r="O124" t="str">
            <v>1ERO</v>
          </cell>
          <cell r="P124">
            <v>1</v>
          </cell>
          <cell r="Q124">
            <v>8</v>
          </cell>
          <cell r="R124">
            <v>12</v>
          </cell>
          <cell r="S124">
            <v>1</v>
          </cell>
          <cell r="T124" t="str">
            <v>adm</v>
          </cell>
        </row>
        <row r="125">
          <cell r="A125">
            <v>6159714</v>
          </cell>
          <cell r="B125" t="str">
            <v>GM</v>
          </cell>
          <cell r="C125">
            <v>77000</v>
          </cell>
          <cell r="D125">
            <v>77000100</v>
          </cell>
          <cell r="E125" t="str">
            <v>OPERACION PVTA.</v>
          </cell>
          <cell r="F125">
            <v>6159714</v>
          </cell>
          <cell r="G125" t="str">
            <v>06159714</v>
          </cell>
          <cell r="H125">
            <v>202312873</v>
          </cell>
          <cell r="I125" t="str">
            <v>TAPIA CHUGA MARTHA LUCIA</v>
          </cell>
          <cell r="J125" t="str">
            <v>ASESOR CTRL LOGISTIC</v>
          </cell>
          <cell r="K125">
            <v>1714630322</v>
          </cell>
          <cell r="L125" t="str">
            <v>SALARY</v>
          </cell>
          <cell r="M125" t="str">
            <v>INDEFINIDO</v>
          </cell>
          <cell r="N125" t="str">
            <v>ADMINISTRATIVA</v>
          </cell>
          <cell r="O125" t="str">
            <v>1ERO</v>
          </cell>
          <cell r="P125">
            <v>1</v>
          </cell>
          <cell r="Q125">
            <v>8</v>
          </cell>
          <cell r="R125">
            <v>12</v>
          </cell>
          <cell r="S125">
            <v>1</v>
          </cell>
          <cell r="T125" t="str">
            <v>adm</v>
          </cell>
        </row>
        <row r="126">
          <cell r="A126">
            <v>6225483</v>
          </cell>
          <cell r="B126" t="str">
            <v>GM</v>
          </cell>
          <cell r="C126">
            <v>22000</v>
          </cell>
          <cell r="D126">
            <v>22000240</v>
          </cell>
          <cell r="E126" t="str">
            <v>PLANIF. OPERAC.</v>
          </cell>
          <cell r="F126">
            <v>6225483</v>
          </cell>
          <cell r="G126" t="str">
            <v>06225483</v>
          </cell>
          <cell r="H126">
            <v>983776462</v>
          </cell>
          <cell r="I126" t="str">
            <v>TORRES SALVADOR SANDY CAROLINA</v>
          </cell>
          <cell r="J126" t="str">
            <v>ESP. OPER Y PREC</v>
          </cell>
          <cell r="K126">
            <v>1718211913</v>
          </cell>
          <cell r="L126" t="str">
            <v>SALARY</v>
          </cell>
          <cell r="M126" t="str">
            <v>INDEFINIDO</v>
          </cell>
          <cell r="N126" t="str">
            <v>ADMINISTRATIVA</v>
          </cell>
          <cell r="O126" t="str">
            <v>1ERO</v>
          </cell>
          <cell r="P126">
            <v>1</v>
          </cell>
          <cell r="Q126">
            <v>10</v>
          </cell>
          <cell r="R126">
            <v>1</v>
          </cell>
          <cell r="S126">
            <v>1</v>
          </cell>
          <cell r="T126" t="str">
            <v>adm</v>
          </cell>
        </row>
        <row r="127">
          <cell r="A127">
            <v>6225835</v>
          </cell>
          <cell r="B127" t="str">
            <v>GM</v>
          </cell>
          <cell r="C127">
            <v>26000</v>
          </cell>
          <cell r="D127">
            <v>26000100</v>
          </cell>
          <cell r="E127" t="str">
            <v>SISTEMAS</v>
          </cell>
          <cell r="F127">
            <v>6225835</v>
          </cell>
          <cell r="G127" t="str">
            <v>06225835</v>
          </cell>
          <cell r="H127">
            <v>939698166</v>
          </cell>
          <cell r="I127" t="str">
            <v>GOMEZ REGALADO VICTOR JAVIER</v>
          </cell>
          <cell r="J127" t="str">
            <v>GMIT CNTRY.LEADER COORD.</v>
          </cell>
          <cell r="K127">
            <v>1002169561</v>
          </cell>
          <cell r="L127" t="str">
            <v>SALARY</v>
          </cell>
          <cell r="M127" t="str">
            <v>INDEFINIDO</v>
          </cell>
          <cell r="N127" t="str">
            <v>ADMINISTRATIVA</v>
          </cell>
          <cell r="O127" t="str">
            <v>1ERO</v>
          </cell>
          <cell r="P127">
            <v>1</v>
          </cell>
          <cell r="Q127">
            <v>9</v>
          </cell>
          <cell r="R127">
            <v>5</v>
          </cell>
          <cell r="S127">
            <v>18</v>
          </cell>
          <cell r="T127" t="str">
            <v>adm</v>
          </cell>
        </row>
        <row r="128">
          <cell r="A128">
            <v>6226172</v>
          </cell>
          <cell r="B128" t="str">
            <v>GM</v>
          </cell>
          <cell r="C128">
            <v>77000</v>
          </cell>
          <cell r="D128">
            <v>77000110</v>
          </cell>
          <cell r="E128" t="str">
            <v>OPERACION PVTA.</v>
          </cell>
          <cell r="F128">
            <v>6226172</v>
          </cell>
          <cell r="G128" t="str">
            <v>06226172</v>
          </cell>
          <cell r="H128">
            <v>134240604</v>
          </cell>
          <cell r="I128" t="str">
            <v>AVILES SALGUERO VERONICA FERNANDA</v>
          </cell>
          <cell r="J128" t="str">
            <v>RECEPCIONISTA</v>
          </cell>
          <cell r="K128">
            <v>1715426654</v>
          </cell>
          <cell r="L128" t="str">
            <v>HOURLY</v>
          </cell>
          <cell r="M128" t="str">
            <v>INDEFINIDO</v>
          </cell>
          <cell r="N128" t="str">
            <v>INDIRECTA</v>
          </cell>
          <cell r="O128" t="str">
            <v>1ERO</v>
          </cell>
          <cell r="P128">
            <v>1</v>
          </cell>
          <cell r="Q128">
            <v>9</v>
          </cell>
          <cell r="R128">
            <v>7</v>
          </cell>
          <cell r="S128">
            <v>1</v>
          </cell>
          <cell r="T128" t="str">
            <v>adm</v>
          </cell>
        </row>
        <row r="129">
          <cell r="A129">
            <v>6238393</v>
          </cell>
          <cell r="B129" t="str">
            <v>GM</v>
          </cell>
          <cell r="C129">
            <v>20999</v>
          </cell>
          <cell r="D129">
            <v>20999100</v>
          </cell>
          <cell r="E129" t="str">
            <v>COMUNICACIONES</v>
          </cell>
          <cell r="F129">
            <v>6238393</v>
          </cell>
          <cell r="G129" t="str">
            <v>06238393</v>
          </cell>
          <cell r="H129">
            <v>194970205</v>
          </cell>
          <cell r="I129" t="str">
            <v>VILDOSOLA NAVARRO MARIA GABRIELA</v>
          </cell>
          <cell r="J129" t="str">
            <v>ANAL.COMUNICACIONES</v>
          </cell>
          <cell r="K129">
            <v>1708625478</v>
          </cell>
          <cell r="L129" t="str">
            <v>SALARY</v>
          </cell>
          <cell r="M129" t="str">
            <v>INDEFINIDO</v>
          </cell>
          <cell r="N129" t="str">
            <v>INDIRECTA</v>
          </cell>
          <cell r="O129" t="str">
            <v>1ERO</v>
          </cell>
          <cell r="P129">
            <v>1</v>
          </cell>
          <cell r="Q129">
            <v>9</v>
          </cell>
          <cell r="R129">
            <v>10</v>
          </cell>
          <cell r="S129">
            <v>1</v>
          </cell>
          <cell r="T129" t="str">
            <v>adm</v>
          </cell>
        </row>
        <row r="130">
          <cell r="A130">
            <v>6239601</v>
          </cell>
          <cell r="B130" t="str">
            <v>GM</v>
          </cell>
          <cell r="C130">
            <v>77000</v>
          </cell>
          <cell r="D130">
            <v>77000130</v>
          </cell>
          <cell r="E130" t="str">
            <v>BODEGA P&amp;A</v>
          </cell>
          <cell r="F130">
            <v>6239601</v>
          </cell>
          <cell r="G130" t="str">
            <v>06239601</v>
          </cell>
          <cell r="H130">
            <v>396951441</v>
          </cell>
          <cell r="I130" t="str">
            <v>MARTINEZ ALMEIDA JUAN ANIBAL</v>
          </cell>
          <cell r="J130" t="str">
            <v>ASESOR CAR &amp; LOG.P&amp;A</v>
          </cell>
          <cell r="K130">
            <v>1720193836</v>
          </cell>
          <cell r="L130" t="str">
            <v>SALARY</v>
          </cell>
          <cell r="M130" t="str">
            <v>INDEFINIDO</v>
          </cell>
          <cell r="N130" t="str">
            <v>ADMINISTRATIVA</v>
          </cell>
          <cell r="O130" t="str">
            <v>1ERO</v>
          </cell>
          <cell r="P130">
            <v>1</v>
          </cell>
          <cell r="Q130">
            <v>11</v>
          </cell>
          <cell r="R130">
            <v>2</v>
          </cell>
          <cell r="S130">
            <v>1</v>
          </cell>
          <cell r="T130" t="str">
            <v>adm</v>
          </cell>
        </row>
        <row r="131">
          <cell r="A131">
            <v>6239607</v>
          </cell>
          <cell r="B131" t="str">
            <v>GM</v>
          </cell>
          <cell r="C131">
            <v>71000</v>
          </cell>
          <cell r="D131">
            <v>71000220</v>
          </cell>
          <cell r="E131" t="str">
            <v>DISTRIB.VENTAS</v>
          </cell>
          <cell r="F131">
            <v>6239607</v>
          </cell>
          <cell r="G131" t="str">
            <v>06239607</v>
          </cell>
          <cell r="H131">
            <v>493600417</v>
          </cell>
          <cell r="I131" t="str">
            <v>SANCHEZ GRANDA ANDREA BELEN</v>
          </cell>
          <cell r="J131" t="str">
            <v>ANAL. VENTAS Y DISTRIB.</v>
          </cell>
          <cell r="K131">
            <v>1715984538</v>
          </cell>
          <cell r="L131" t="str">
            <v>SALARY</v>
          </cell>
          <cell r="M131" t="str">
            <v>INDEFINIDO</v>
          </cell>
          <cell r="N131" t="str">
            <v>ADMINISTRATIVA</v>
          </cell>
          <cell r="O131" t="str">
            <v>1ERO</v>
          </cell>
          <cell r="P131">
            <v>1</v>
          </cell>
          <cell r="Q131">
            <v>11</v>
          </cell>
          <cell r="R131">
            <v>1</v>
          </cell>
          <cell r="S131">
            <v>1</v>
          </cell>
          <cell r="T131" t="str">
            <v>adm</v>
          </cell>
        </row>
        <row r="132">
          <cell r="A132">
            <v>6238790</v>
          </cell>
          <cell r="B132" t="str">
            <v>GM</v>
          </cell>
          <cell r="C132">
            <v>33000</v>
          </cell>
          <cell r="D132">
            <v>33000100</v>
          </cell>
          <cell r="E132" t="str">
            <v>WFG P&amp;A</v>
          </cell>
          <cell r="F132">
            <v>6238790</v>
          </cell>
          <cell r="G132" t="str">
            <v>06238790</v>
          </cell>
          <cell r="H132">
            <v>625400190</v>
          </cell>
          <cell r="I132" t="str">
            <v>GUEVARA BALAREZO DARIO XAVIER</v>
          </cell>
          <cell r="J132" t="str">
            <v>ANALISTA WFG P&amp;A</v>
          </cell>
          <cell r="K132">
            <v>1716256449</v>
          </cell>
          <cell r="L132" t="str">
            <v>SALARY</v>
          </cell>
          <cell r="M132" t="str">
            <v>INDEFINIDO</v>
          </cell>
          <cell r="N132" t="str">
            <v>INDIRECTA</v>
          </cell>
          <cell r="O132" t="str">
            <v>1ERO</v>
          </cell>
          <cell r="P132">
            <v>1</v>
          </cell>
          <cell r="Q132">
            <v>10</v>
          </cell>
          <cell r="R132">
            <v>9</v>
          </cell>
          <cell r="S132">
            <v>16</v>
          </cell>
          <cell r="T132" t="str">
            <v>adm</v>
          </cell>
        </row>
        <row r="133">
          <cell r="A133">
            <v>6225714</v>
          </cell>
          <cell r="B133" t="str">
            <v>GM</v>
          </cell>
          <cell r="C133">
            <v>61000</v>
          </cell>
          <cell r="D133">
            <v>61000100</v>
          </cell>
          <cell r="E133" t="str">
            <v>DIRECCION RR.HH</v>
          </cell>
          <cell r="F133">
            <v>6225714</v>
          </cell>
          <cell r="G133" t="str">
            <v>06225714</v>
          </cell>
          <cell r="H133">
            <v>742493548</v>
          </cell>
          <cell r="I133" t="str">
            <v>BAER CRESPO ERIKA</v>
          </cell>
          <cell r="J133" t="str">
            <v>ASISTENTE RRHH</v>
          </cell>
          <cell r="K133">
            <v>1708826803</v>
          </cell>
          <cell r="L133" t="str">
            <v>SALARY</v>
          </cell>
          <cell r="M133" t="str">
            <v>INDEFINIDO</v>
          </cell>
          <cell r="N133" t="str">
            <v>INDIRECTA</v>
          </cell>
          <cell r="O133" t="str">
            <v>1ERO</v>
          </cell>
          <cell r="P133">
            <v>1</v>
          </cell>
          <cell r="Q133">
            <v>9</v>
          </cell>
          <cell r="R133">
            <v>4</v>
          </cell>
          <cell r="S133">
            <v>27</v>
          </cell>
          <cell r="T133" t="str">
            <v>adm</v>
          </cell>
        </row>
        <row r="134">
          <cell r="A134">
            <v>6239590</v>
          </cell>
          <cell r="B134" t="str">
            <v>GM</v>
          </cell>
          <cell r="C134">
            <v>20000</v>
          </cell>
          <cell r="D134">
            <v>20000210</v>
          </cell>
          <cell r="E134" t="str">
            <v>CONTABIL. GENER</v>
          </cell>
          <cell r="F134">
            <v>6239590</v>
          </cell>
          <cell r="G134" t="str">
            <v>06239590</v>
          </cell>
          <cell r="H134">
            <v>901995016</v>
          </cell>
          <cell r="I134" t="str">
            <v>DIAZ CEVALLOS VERENICE ALEJANDRA</v>
          </cell>
          <cell r="J134" t="str">
            <v>ANAL.DE CONTABILIDAD</v>
          </cell>
          <cell r="K134">
            <v>1716192552</v>
          </cell>
          <cell r="L134" t="str">
            <v>SALARY</v>
          </cell>
          <cell r="M134" t="str">
            <v>INDEFINIDO</v>
          </cell>
          <cell r="N134" t="str">
            <v>ADMINISTRATIVA</v>
          </cell>
          <cell r="O134" t="str">
            <v>1ERO</v>
          </cell>
          <cell r="P134">
            <v>1</v>
          </cell>
          <cell r="Q134">
            <v>10</v>
          </cell>
          <cell r="R134">
            <v>3</v>
          </cell>
          <cell r="S134">
            <v>16</v>
          </cell>
          <cell r="T134" t="str">
            <v>adm</v>
          </cell>
        </row>
        <row r="135">
          <cell r="A135">
            <v>6240438</v>
          </cell>
          <cell r="B135" t="str">
            <v>GM</v>
          </cell>
          <cell r="C135">
            <v>61000</v>
          </cell>
          <cell r="D135">
            <v>61000200</v>
          </cell>
          <cell r="E135" t="str">
            <v>ADMINIS. RR.HH.</v>
          </cell>
          <cell r="F135">
            <v>6240438</v>
          </cell>
          <cell r="G135" t="str">
            <v>06240438</v>
          </cell>
          <cell r="H135">
            <v>279250411</v>
          </cell>
          <cell r="I135" t="str">
            <v>YARAD CUSTODE MARIA ALEJANDRA</v>
          </cell>
          <cell r="J135" t="str">
            <v>ANAL.TALENTO HUMANO</v>
          </cell>
          <cell r="K135">
            <v>502353485</v>
          </cell>
          <cell r="L135" t="str">
            <v>SALARY</v>
          </cell>
          <cell r="M135" t="str">
            <v>INDEFINIDO</v>
          </cell>
          <cell r="N135" t="str">
            <v>ADMINISTRATIVA</v>
          </cell>
          <cell r="O135" t="str">
            <v>1ERO</v>
          </cell>
          <cell r="P135">
            <v>1</v>
          </cell>
          <cell r="Q135">
            <v>10</v>
          </cell>
          <cell r="R135">
            <v>1</v>
          </cell>
          <cell r="S135">
            <v>4</v>
          </cell>
          <cell r="T135" t="str">
            <v>adm</v>
          </cell>
        </row>
        <row r="136">
          <cell r="A136">
            <v>6240931</v>
          </cell>
          <cell r="B136" t="str">
            <v>GM</v>
          </cell>
          <cell r="C136">
            <v>71000</v>
          </cell>
          <cell r="D136">
            <v>71000200</v>
          </cell>
          <cell r="E136" t="str">
            <v>OPERAC. VENTAS</v>
          </cell>
          <cell r="F136">
            <v>6240931</v>
          </cell>
          <cell r="G136" t="str">
            <v>06240931</v>
          </cell>
          <cell r="H136">
            <v>419376418</v>
          </cell>
          <cell r="I136" t="str">
            <v>BURGOS VACA ANA CECILIA</v>
          </cell>
          <cell r="J136" t="str">
            <v>ANALISTA DE PEDIDOS</v>
          </cell>
          <cell r="K136">
            <v>1716565005</v>
          </cell>
          <cell r="L136" t="str">
            <v>SALARY</v>
          </cell>
          <cell r="M136" t="str">
            <v>INDEFINIDO</v>
          </cell>
          <cell r="N136" t="str">
            <v>ADMINISTRATIVA</v>
          </cell>
          <cell r="O136" t="str">
            <v>1ERO</v>
          </cell>
          <cell r="P136">
            <v>1</v>
          </cell>
          <cell r="Q136">
            <v>11</v>
          </cell>
          <cell r="R136">
            <v>3</v>
          </cell>
          <cell r="S136">
            <v>1</v>
          </cell>
          <cell r="T136" t="str">
            <v>adm</v>
          </cell>
        </row>
        <row r="137">
          <cell r="A137">
            <v>6240932</v>
          </cell>
          <cell r="B137" t="str">
            <v>GM</v>
          </cell>
          <cell r="C137">
            <v>62000</v>
          </cell>
          <cell r="D137">
            <v>62000100</v>
          </cell>
          <cell r="E137" t="str">
            <v>RELAC.LABORALES</v>
          </cell>
          <cell r="F137">
            <v>6240932</v>
          </cell>
          <cell r="G137" t="str">
            <v>06240932</v>
          </cell>
          <cell r="H137">
            <v>195112501</v>
          </cell>
          <cell r="I137" t="str">
            <v>BATSON ESPINOSA RINA MARGARITA</v>
          </cell>
          <cell r="J137" t="str">
            <v>ANALISTA DE RRLL</v>
          </cell>
          <cell r="K137">
            <v>1721739140</v>
          </cell>
          <cell r="L137" t="str">
            <v>SALARY</v>
          </cell>
          <cell r="M137" t="str">
            <v>INDEFINIDO</v>
          </cell>
          <cell r="N137" t="str">
            <v>INDIRECTA</v>
          </cell>
          <cell r="O137" t="str">
            <v>1ERO</v>
          </cell>
          <cell r="P137">
            <v>1</v>
          </cell>
          <cell r="Q137">
            <v>11</v>
          </cell>
          <cell r="R137">
            <v>5</v>
          </cell>
          <cell r="S137">
            <v>16</v>
          </cell>
          <cell r="T137" t="str">
            <v>adm</v>
          </cell>
        </row>
        <row r="138">
          <cell r="A138">
            <v>6244583</v>
          </cell>
          <cell r="B138" t="str">
            <v>GM</v>
          </cell>
          <cell r="C138">
            <v>21000</v>
          </cell>
          <cell r="D138">
            <v>21000120</v>
          </cell>
          <cell r="E138" t="str">
            <v>CUENTAS X COBRA</v>
          </cell>
          <cell r="F138">
            <v>6244583</v>
          </cell>
          <cell r="G138" t="str">
            <v>06244583</v>
          </cell>
          <cell r="H138">
            <v>234935313</v>
          </cell>
          <cell r="I138" t="str">
            <v>RIVADENEYRA OLALLA PATRICIA ALEXANDRA</v>
          </cell>
          <cell r="J138" t="str">
            <v>COORD.CTAS X COBRAR</v>
          </cell>
          <cell r="K138">
            <v>1716723190</v>
          </cell>
          <cell r="L138" t="str">
            <v>SALARY</v>
          </cell>
          <cell r="M138" t="str">
            <v>INDEFINIDO</v>
          </cell>
          <cell r="N138" t="str">
            <v>ADMINISTRATIVA</v>
          </cell>
          <cell r="O138" t="str">
            <v>1ERO</v>
          </cell>
          <cell r="P138">
            <v>1</v>
          </cell>
          <cell r="Q138">
            <v>10</v>
          </cell>
          <cell r="R138">
            <v>5</v>
          </cell>
          <cell r="S138">
            <v>3</v>
          </cell>
          <cell r="T138" t="str">
            <v>adm</v>
          </cell>
        </row>
        <row r="139">
          <cell r="A139">
            <v>6242576</v>
          </cell>
          <cell r="B139" t="str">
            <v>GM</v>
          </cell>
          <cell r="C139">
            <v>73000</v>
          </cell>
          <cell r="D139">
            <v>73000200</v>
          </cell>
          <cell r="E139" t="str">
            <v>MERCAD.Y PLANEA</v>
          </cell>
          <cell r="F139">
            <v>6242576</v>
          </cell>
          <cell r="G139" t="str">
            <v>06242576</v>
          </cell>
          <cell r="H139">
            <v>423382673</v>
          </cell>
          <cell r="I139" t="str">
            <v>JARAMILLO LALAMA YEZID PATRICIO</v>
          </cell>
          <cell r="J139" t="str">
            <v>BRAND MAN. CHEVYSTAR</v>
          </cell>
          <cell r="K139">
            <v>1711868123</v>
          </cell>
          <cell r="L139" t="str">
            <v>SALARY</v>
          </cell>
          <cell r="M139" t="str">
            <v>INDEFINIDO</v>
          </cell>
          <cell r="N139" t="str">
            <v>ADMINISTRATIVA</v>
          </cell>
          <cell r="O139" t="str">
            <v>1ERO</v>
          </cell>
          <cell r="P139">
            <v>1</v>
          </cell>
          <cell r="Q139">
            <v>10</v>
          </cell>
          <cell r="R139">
            <v>4</v>
          </cell>
          <cell r="S139">
            <v>5</v>
          </cell>
          <cell r="T139" t="str">
            <v>adm</v>
          </cell>
        </row>
        <row r="140">
          <cell r="A140">
            <v>6242577</v>
          </cell>
          <cell r="B140" t="str">
            <v>GM</v>
          </cell>
          <cell r="C140">
            <v>71000</v>
          </cell>
          <cell r="D140">
            <v>71000100</v>
          </cell>
          <cell r="E140" t="str">
            <v>DIRE.COMERCIAL</v>
          </cell>
          <cell r="F140">
            <v>6242577</v>
          </cell>
          <cell r="G140" t="str">
            <v>06242577</v>
          </cell>
          <cell r="H140">
            <v>661309364</v>
          </cell>
          <cell r="I140" t="str">
            <v>IBARRA FLORES PAULINA MIREYA</v>
          </cell>
          <cell r="J140" t="str">
            <v>ASISTENTE COMERCIAL</v>
          </cell>
          <cell r="K140">
            <v>1714236997</v>
          </cell>
          <cell r="L140" t="str">
            <v>SALARY</v>
          </cell>
          <cell r="M140" t="str">
            <v>INDEFINIDO</v>
          </cell>
          <cell r="N140" t="str">
            <v>ADMINISTRATIVA</v>
          </cell>
          <cell r="O140" t="str">
            <v>1ERO</v>
          </cell>
          <cell r="P140">
            <v>1</v>
          </cell>
          <cell r="Q140">
            <v>10</v>
          </cell>
          <cell r="R140">
            <v>4</v>
          </cell>
          <cell r="S140">
            <v>5</v>
          </cell>
          <cell r="T140" t="str">
            <v>adm</v>
          </cell>
        </row>
        <row r="141">
          <cell r="A141">
            <v>6240473</v>
          </cell>
          <cell r="B141" t="str">
            <v>GM</v>
          </cell>
          <cell r="C141">
            <v>20000</v>
          </cell>
          <cell r="D141">
            <v>20000210</v>
          </cell>
          <cell r="E141" t="str">
            <v>CONTABIL. GENER</v>
          </cell>
          <cell r="F141">
            <v>6240473</v>
          </cell>
          <cell r="G141" t="str">
            <v>06240473</v>
          </cell>
          <cell r="H141">
            <v>264395069</v>
          </cell>
          <cell r="I141" t="str">
            <v>ONA MATAVAY ANDREA PAOLA</v>
          </cell>
          <cell r="J141" t="str">
            <v>ANAL.DE CONTABILIDAD</v>
          </cell>
          <cell r="K141">
            <v>1717218778</v>
          </cell>
          <cell r="L141" t="str">
            <v>SALARY</v>
          </cell>
          <cell r="M141" t="str">
            <v>INDEFINIDO</v>
          </cell>
          <cell r="N141" t="str">
            <v>ADMINISTRATIVA</v>
          </cell>
          <cell r="O141" t="str">
            <v>1ERO</v>
          </cell>
          <cell r="P141">
            <v>1</v>
          </cell>
          <cell r="Q141">
            <v>10</v>
          </cell>
          <cell r="R141">
            <v>1</v>
          </cell>
          <cell r="S141">
            <v>8</v>
          </cell>
          <cell r="T141" t="str">
            <v>adm</v>
          </cell>
        </row>
        <row r="142">
          <cell r="A142">
            <v>6242138</v>
          </cell>
          <cell r="B142" t="str">
            <v>GM</v>
          </cell>
          <cell r="C142">
            <v>21000</v>
          </cell>
          <cell r="D142">
            <v>21000100</v>
          </cell>
          <cell r="E142" t="str">
            <v>TESORERIA</v>
          </cell>
          <cell r="F142">
            <v>6242138</v>
          </cell>
          <cell r="G142" t="str">
            <v>06242138</v>
          </cell>
          <cell r="H142">
            <v>481939031</v>
          </cell>
          <cell r="I142" t="str">
            <v>CORREA CABRERA SILVIA VALERIA</v>
          </cell>
          <cell r="J142" t="str">
            <v>ANALISTA TESORERIA</v>
          </cell>
          <cell r="K142">
            <v>1721886693</v>
          </cell>
          <cell r="L142" t="str">
            <v>SALARY</v>
          </cell>
          <cell r="M142" t="str">
            <v>INDEFINIDO</v>
          </cell>
          <cell r="N142" t="str">
            <v>ADMINISTRATIVA</v>
          </cell>
          <cell r="O142" t="str">
            <v>1ERO</v>
          </cell>
          <cell r="P142">
            <v>1</v>
          </cell>
          <cell r="Q142">
            <v>10</v>
          </cell>
          <cell r="R142">
            <v>9</v>
          </cell>
          <cell r="S142">
            <v>1</v>
          </cell>
          <cell r="T142" t="str">
            <v>adm</v>
          </cell>
        </row>
        <row r="143">
          <cell r="A143">
            <v>6246253</v>
          </cell>
          <cell r="B143" t="str">
            <v>GM</v>
          </cell>
          <cell r="C143">
            <v>73000</v>
          </cell>
          <cell r="D143">
            <v>73000200</v>
          </cell>
          <cell r="E143" t="str">
            <v>MERCAD.Y PLANEA</v>
          </cell>
          <cell r="F143">
            <v>6246253</v>
          </cell>
          <cell r="G143" t="str">
            <v>06246253</v>
          </cell>
          <cell r="H143">
            <v>638068722</v>
          </cell>
          <cell r="I143" t="str">
            <v>BENITEZ PAREJA DIEGO MARTIN</v>
          </cell>
          <cell r="J143" t="str">
            <v>BRAND MANAGER</v>
          </cell>
          <cell r="K143">
            <v>1710634385</v>
          </cell>
          <cell r="L143" t="str">
            <v>SALARY</v>
          </cell>
          <cell r="M143" t="str">
            <v>INDEFINIDO</v>
          </cell>
          <cell r="N143" t="str">
            <v>ADMINISTRATIVA</v>
          </cell>
          <cell r="O143" t="str">
            <v>1ERO</v>
          </cell>
          <cell r="P143">
            <v>1</v>
          </cell>
          <cell r="Q143">
            <v>10</v>
          </cell>
          <cell r="R143">
            <v>6</v>
          </cell>
          <cell r="S143">
            <v>7</v>
          </cell>
          <cell r="T143" t="str">
            <v>adm</v>
          </cell>
        </row>
        <row r="144">
          <cell r="A144">
            <v>6246736</v>
          </cell>
          <cell r="B144" t="str">
            <v>GM</v>
          </cell>
          <cell r="C144">
            <v>77000</v>
          </cell>
          <cell r="D144">
            <v>77000100</v>
          </cell>
          <cell r="E144" t="str">
            <v>OPERACION PVTA.</v>
          </cell>
          <cell r="F144">
            <v>6246736</v>
          </cell>
          <cell r="G144" t="str">
            <v>06246736</v>
          </cell>
          <cell r="H144">
            <v>250383618</v>
          </cell>
          <cell r="I144" t="str">
            <v>VASQUEZ RIERA ALEJANDRO ENRIQUE</v>
          </cell>
          <cell r="J144" t="str">
            <v>BODEGUERO</v>
          </cell>
          <cell r="K144">
            <v>1717394009</v>
          </cell>
          <cell r="L144" t="str">
            <v>HOURLY</v>
          </cell>
          <cell r="M144" t="str">
            <v>INDEFINIDO</v>
          </cell>
          <cell r="N144" t="str">
            <v>INDIRECTA</v>
          </cell>
          <cell r="O144" t="str">
            <v>1ERO</v>
          </cell>
          <cell r="P144">
            <v>1</v>
          </cell>
          <cell r="Q144">
            <v>10</v>
          </cell>
          <cell r="R144">
            <v>6</v>
          </cell>
          <cell r="S144">
            <v>14</v>
          </cell>
          <cell r="T144" t="str">
            <v>adm</v>
          </cell>
        </row>
        <row r="145">
          <cell r="A145">
            <v>6246738</v>
          </cell>
          <cell r="B145" t="str">
            <v>GM</v>
          </cell>
          <cell r="C145">
            <v>76000</v>
          </cell>
          <cell r="D145">
            <v>76000100</v>
          </cell>
          <cell r="E145" t="str">
            <v>PUBLICIDAD VENT</v>
          </cell>
          <cell r="F145">
            <v>6246738</v>
          </cell>
          <cell r="G145" t="str">
            <v>06246738</v>
          </cell>
          <cell r="H145">
            <v>556139414</v>
          </cell>
          <cell r="I145" t="str">
            <v>JACOME HURTADO MARIA BELEN</v>
          </cell>
          <cell r="J145" t="str">
            <v>JEFE PUBLICIDAD</v>
          </cell>
          <cell r="K145">
            <v>1706524178</v>
          </cell>
          <cell r="L145" t="str">
            <v>SALARY</v>
          </cell>
          <cell r="M145" t="str">
            <v>INDEFINIDO</v>
          </cell>
          <cell r="N145" t="str">
            <v>ADMINISTRATIVA</v>
          </cell>
          <cell r="O145" t="str">
            <v>1ERO</v>
          </cell>
          <cell r="P145">
            <v>1</v>
          </cell>
          <cell r="Q145">
            <v>10</v>
          </cell>
          <cell r="R145">
            <v>6</v>
          </cell>
          <cell r="S145">
            <v>16</v>
          </cell>
          <cell r="T145" t="str">
            <v>adm</v>
          </cell>
        </row>
        <row r="146">
          <cell r="A146">
            <v>6248050</v>
          </cell>
          <cell r="B146" t="str">
            <v>GM</v>
          </cell>
          <cell r="C146">
            <v>64000</v>
          </cell>
          <cell r="D146">
            <v>64000100</v>
          </cell>
          <cell r="E146" t="str">
            <v>DEP. MEDICO</v>
          </cell>
          <cell r="F146">
            <v>6248050</v>
          </cell>
          <cell r="G146" t="str">
            <v>06248050</v>
          </cell>
          <cell r="H146">
            <v>257632583</v>
          </cell>
          <cell r="I146" t="str">
            <v>SANCHEZ MONTENEGRO CHRISTIAN ESTEBAN</v>
          </cell>
          <cell r="J146" t="str">
            <v>PARAMEDICO</v>
          </cell>
          <cell r="K146">
            <v>1716535602</v>
          </cell>
          <cell r="L146" t="str">
            <v>HOURLY</v>
          </cell>
          <cell r="M146" t="str">
            <v>INDEFINIDO</v>
          </cell>
          <cell r="N146" t="str">
            <v>INDIRECTA</v>
          </cell>
          <cell r="O146" t="str">
            <v>2DO</v>
          </cell>
          <cell r="P146">
            <v>5</v>
          </cell>
          <cell r="Q146">
            <v>10</v>
          </cell>
          <cell r="R146">
            <v>7</v>
          </cell>
          <cell r="S146">
            <v>15</v>
          </cell>
          <cell r="T146" t="str">
            <v>adm</v>
          </cell>
        </row>
        <row r="147">
          <cell r="A147">
            <v>6250929</v>
          </cell>
          <cell r="B147" t="str">
            <v>GM</v>
          </cell>
          <cell r="C147">
            <v>78000</v>
          </cell>
          <cell r="D147">
            <v>78000200</v>
          </cell>
          <cell r="E147" t="str">
            <v>SERVICIO PVTA.</v>
          </cell>
          <cell r="F147">
            <v>6250929</v>
          </cell>
          <cell r="G147" t="str">
            <v>06250929</v>
          </cell>
          <cell r="H147">
            <v>529957526</v>
          </cell>
          <cell r="I147" t="str">
            <v>RIVERA IZA EDISSON ARTURO</v>
          </cell>
          <cell r="J147" t="str">
            <v>ING.SERVICIOS POSVTA</v>
          </cell>
          <cell r="K147">
            <v>1002319612</v>
          </cell>
          <cell r="L147" t="str">
            <v>SALARY</v>
          </cell>
          <cell r="M147" t="str">
            <v>INDEFINIDO</v>
          </cell>
          <cell r="N147" t="str">
            <v>ADMINISTRATIVA</v>
          </cell>
          <cell r="O147" t="str">
            <v>1ERO</v>
          </cell>
          <cell r="P147">
            <v>1</v>
          </cell>
          <cell r="Q147">
            <v>10</v>
          </cell>
          <cell r="R147">
            <v>10</v>
          </cell>
          <cell r="S147">
            <v>6</v>
          </cell>
          <cell r="T147" t="str">
            <v>adm</v>
          </cell>
        </row>
        <row r="148">
          <cell r="A148">
            <v>6252429</v>
          </cell>
          <cell r="B148" t="str">
            <v>GM</v>
          </cell>
          <cell r="C148">
            <v>71000</v>
          </cell>
          <cell r="D148">
            <v>71000200</v>
          </cell>
          <cell r="E148" t="str">
            <v>OPERAC. VENTAS</v>
          </cell>
          <cell r="F148">
            <v>6252429</v>
          </cell>
          <cell r="G148" t="str">
            <v>06252429</v>
          </cell>
          <cell r="H148">
            <v>115107571</v>
          </cell>
          <cell r="I148" t="str">
            <v>ALMEIDA ROTHEMBACH SANTIAGO FERNANDO</v>
          </cell>
          <cell r="J148" t="str">
            <v>GTE. FLOTAS</v>
          </cell>
          <cell r="K148">
            <v>1706372743</v>
          </cell>
          <cell r="L148" t="str">
            <v>SALARY</v>
          </cell>
          <cell r="M148" t="str">
            <v>INDEFINIDO</v>
          </cell>
          <cell r="N148" t="str">
            <v>ADMINISTRATIVA</v>
          </cell>
          <cell r="O148" t="str">
            <v>1ERO</v>
          </cell>
          <cell r="P148">
            <v>1</v>
          </cell>
          <cell r="Q148">
            <v>10</v>
          </cell>
          <cell r="R148">
            <v>11</v>
          </cell>
          <cell r="S148">
            <v>15</v>
          </cell>
          <cell r="T148" t="str">
            <v>adm</v>
          </cell>
        </row>
        <row r="149">
          <cell r="A149">
            <v>6247476</v>
          </cell>
          <cell r="B149" t="str">
            <v>GM</v>
          </cell>
          <cell r="C149">
            <v>78000</v>
          </cell>
          <cell r="D149">
            <v>78000100</v>
          </cell>
          <cell r="E149" t="str">
            <v>SERV.PVTA.GARAN</v>
          </cell>
          <cell r="F149">
            <v>6247476</v>
          </cell>
          <cell r="G149" t="str">
            <v>06247476</v>
          </cell>
          <cell r="H149">
            <v>386691768</v>
          </cell>
          <cell r="I149" t="str">
            <v>CHECA RUIZ WLADIMIR RAMIRO</v>
          </cell>
          <cell r="J149" t="str">
            <v>ANALISTA GARANTIAS</v>
          </cell>
          <cell r="K149">
            <v>1722594288</v>
          </cell>
          <cell r="L149" t="str">
            <v>SALARY</v>
          </cell>
          <cell r="M149" t="str">
            <v>PLAZO FIJO</v>
          </cell>
          <cell r="N149" t="str">
            <v>ADMINISTRATIVA</v>
          </cell>
          <cell r="O149" t="str">
            <v>1ERO</v>
          </cell>
          <cell r="P149">
            <v>1</v>
          </cell>
          <cell r="Q149">
            <v>12</v>
          </cell>
          <cell r="R149">
            <v>4</v>
          </cell>
          <cell r="S149">
            <v>2</v>
          </cell>
          <cell r="T149" t="str">
            <v>adm</v>
          </cell>
        </row>
        <row r="150">
          <cell r="A150">
            <v>6247479</v>
          </cell>
          <cell r="B150" t="str">
            <v>GM</v>
          </cell>
          <cell r="C150">
            <v>20000</v>
          </cell>
          <cell r="D150">
            <v>20000210</v>
          </cell>
          <cell r="E150" t="str">
            <v>CONTABIL. GENER</v>
          </cell>
          <cell r="F150">
            <v>6247479</v>
          </cell>
          <cell r="G150" t="str">
            <v>06247479</v>
          </cell>
          <cell r="H150">
            <v>878489533</v>
          </cell>
          <cell r="I150" t="str">
            <v>BUCHELI CISNEROS SERGIO DANIEL</v>
          </cell>
          <cell r="J150" t="str">
            <v>ANAL.DE CONTABILIDAD</v>
          </cell>
          <cell r="K150">
            <v>1719590760</v>
          </cell>
          <cell r="L150" t="str">
            <v>SALARY</v>
          </cell>
          <cell r="M150" t="str">
            <v>INDEFINIDO</v>
          </cell>
          <cell r="N150" t="str">
            <v>ADMINISTRATIVA</v>
          </cell>
          <cell r="O150" t="str">
            <v>1ERO</v>
          </cell>
          <cell r="P150">
            <v>1</v>
          </cell>
          <cell r="Q150">
            <v>11</v>
          </cell>
          <cell r="R150">
            <v>7</v>
          </cell>
          <cell r="S150">
            <v>11</v>
          </cell>
          <cell r="T150" t="str">
            <v>adm</v>
          </cell>
        </row>
        <row r="151">
          <cell r="A151">
            <v>6251627</v>
          </cell>
          <cell r="B151" t="str">
            <v>GM</v>
          </cell>
          <cell r="C151">
            <v>77000</v>
          </cell>
          <cell r="D151">
            <v>77000210</v>
          </cell>
          <cell r="E151" t="str">
            <v>MKT. POSTVENTA</v>
          </cell>
          <cell r="F151">
            <v>6251627</v>
          </cell>
          <cell r="G151" t="str">
            <v>06251627</v>
          </cell>
          <cell r="H151">
            <v>756229832</v>
          </cell>
          <cell r="I151" t="str">
            <v>VINTIMILLA MANCHENO GABRIELA</v>
          </cell>
          <cell r="J151" t="str">
            <v>ANAL. MKT POST VENTA</v>
          </cell>
          <cell r="K151">
            <v>602892903</v>
          </cell>
          <cell r="L151" t="str">
            <v>SALARY</v>
          </cell>
          <cell r="M151" t="str">
            <v>INDEFINIDO</v>
          </cell>
          <cell r="N151" t="str">
            <v>ADMINISTRATIVA</v>
          </cell>
          <cell r="O151" t="str">
            <v>1ERO</v>
          </cell>
          <cell r="P151">
            <v>1</v>
          </cell>
          <cell r="Q151">
            <v>10</v>
          </cell>
          <cell r="R151">
            <v>11</v>
          </cell>
          <cell r="S151">
            <v>4</v>
          </cell>
          <cell r="T151" t="str">
            <v>adm</v>
          </cell>
        </row>
        <row r="152">
          <cell r="A152">
            <v>6253983</v>
          </cell>
          <cell r="B152" t="str">
            <v>GM</v>
          </cell>
          <cell r="C152">
            <v>41000</v>
          </cell>
          <cell r="D152">
            <v>41000220</v>
          </cell>
          <cell r="E152" t="str">
            <v>COMP.MAT.INDIRE</v>
          </cell>
          <cell r="F152">
            <v>6253983</v>
          </cell>
          <cell r="G152" t="str">
            <v>06253983</v>
          </cell>
          <cell r="H152">
            <v>868828273</v>
          </cell>
          <cell r="I152" t="str">
            <v>NARVAEZ GUERRERO DIANA PAULINA</v>
          </cell>
          <cell r="J152" t="str">
            <v>COMP.MAT.INDIRECTO</v>
          </cell>
          <cell r="K152">
            <v>1718829441</v>
          </cell>
          <cell r="L152" t="str">
            <v>SALARY</v>
          </cell>
          <cell r="M152" t="str">
            <v>INDEFINIDO</v>
          </cell>
          <cell r="N152" t="str">
            <v>INDIRECTA</v>
          </cell>
          <cell r="O152" t="str">
            <v>1ERO</v>
          </cell>
          <cell r="P152">
            <v>1</v>
          </cell>
          <cell r="Q152">
            <v>11</v>
          </cell>
          <cell r="R152">
            <v>1</v>
          </cell>
          <cell r="S152">
            <v>3</v>
          </cell>
          <cell r="T152" t="str">
            <v>adm</v>
          </cell>
        </row>
        <row r="153">
          <cell r="A153">
            <v>6254021</v>
          </cell>
          <cell r="B153" t="str">
            <v>GM</v>
          </cell>
          <cell r="C153">
            <v>77000</v>
          </cell>
          <cell r="D153">
            <v>77000130</v>
          </cell>
          <cell r="E153" t="str">
            <v>BODEGA P&amp;A</v>
          </cell>
          <cell r="F153">
            <v>6254021</v>
          </cell>
          <cell r="G153" t="str">
            <v>06254021</v>
          </cell>
          <cell r="H153">
            <v>791512033</v>
          </cell>
          <cell r="I153" t="str">
            <v>LEON SANTAMARIA LUIS FERNANDO</v>
          </cell>
          <cell r="J153" t="str">
            <v>LIDER DE GRUPO P&amp;A</v>
          </cell>
          <cell r="K153">
            <v>1715832455</v>
          </cell>
          <cell r="L153" t="str">
            <v>HOURLY</v>
          </cell>
          <cell r="M153" t="str">
            <v>INDEFINIDO</v>
          </cell>
          <cell r="N153" t="str">
            <v>ADMINISTRATIVA</v>
          </cell>
          <cell r="O153" t="str">
            <v>1ERO</v>
          </cell>
          <cell r="P153">
            <v>1</v>
          </cell>
          <cell r="Q153">
            <v>11</v>
          </cell>
          <cell r="R153">
            <v>1</v>
          </cell>
          <cell r="S153">
            <v>3</v>
          </cell>
          <cell r="T153" t="str">
            <v>adm</v>
          </cell>
        </row>
        <row r="154">
          <cell r="A154">
            <v>6254952</v>
          </cell>
          <cell r="B154" t="str">
            <v>GM</v>
          </cell>
          <cell r="C154">
            <v>72000</v>
          </cell>
          <cell r="D154">
            <v>72000100</v>
          </cell>
          <cell r="E154" t="str">
            <v>GM DIFFERENCE</v>
          </cell>
          <cell r="F154">
            <v>6254952</v>
          </cell>
          <cell r="G154" t="str">
            <v>06254952</v>
          </cell>
          <cell r="H154">
            <v>780273909</v>
          </cell>
          <cell r="I154" t="str">
            <v>UBILLUS ESPINOSA CHRISTIAN AUGUSTO</v>
          </cell>
          <cell r="J154" t="str">
            <v>ING.PROC.&amp;PROYECTOS</v>
          </cell>
          <cell r="K154">
            <v>1709551053</v>
          </cell>
          <cell r="L154" t="str">
            <v>SALARY</v>
          </cell>
          <cell r="M154" t="str">
            <v>INDEFINIDO</v>
          </cell>
          <cell r="N154" t="str">
            <v>ADMINISTRATIVA</v>
          </cell>
          <cell r="O154" t="str">
            <v>1ERO</v>
          </cell>
          <cell r="P154">
            <v>1</v>
          </cell>
          <cell r="Q154">
            <v>11</v>
          </cell>
          <cell r="R154">
            <v>2</v>
          </cell>
          <cell r="S154">
            <v>1</v>
          </cell>
          <cell r="T154" t="str">
            <v>adm</v>
          </cell>
        </row>
        <row r="155">
          <cell r="A155">
            <v>6255081</v>
          </cell>
          <cell r="B155" t="str">
            <v>GM</v>
          </cell>
          <cell r="C155">
            <v>21000</v>
          </cell>
          <cell r="D155">
            <v>21000100</v>
          </cell>
          <cell r="E155" t="str">
            <v>TESORERIA</v>
          </cell>
          <cell r="F155">
            <v>6255081</v>
          </cell>
          <cell r="G155" t="str">
            <v>06255081</v>
          </cell>
          <cell r="H155">
            <v>479744664</v>
          </cell>
          <cell r="I155" t="str">
            <v>MONTUFAR BERNAL JUAN ANDRES</v>
          </cell>
          <cell r="J155" t="str">
            <v>ESP.TESORERIA</v>
          </cell>
          <cell r="K155">
            <v>1715789945</v>
          </cell>
          <cell r="L155" t="str">
            <v>SALARY</v>
          </cell>
          <cell r="M155" t="str">
            <v>INDEFINIDO</v>
          </cell>
          <cell r="N155" t="str">
            <v>ADMINISTRATIVA</v>
          </cell>
          <cell r="O155" t="str">
            <v>1ERO</v>
          </cell>
          <cell r="P155">
            <v>1</v>
          </cell>
          <cell r="Q155">
            <v>11</v>
          </cell>
          <cell r="R155">
            <v>7</v>
          </cell>
          <cell r="S155">
            <v>1</v>
          </cell>
          <cell r="T155" t="str">
            <v>adm</v>
          </cell>
        </row>
        <row r="156">
          <cell r="A156">
            <v>6255083</v>
          </cell>
          <cell r="B156" t="str">
            <v>GM</v>
          </cell>
          <cell r="C156">
            <v>77000</v>
          </cell>
          <cell r="D156">
            <v>77000120</v>
          </cell>
          <cell r="E156" t="str">
            <v>FACTURAC.PVTA.</v>
          </cell>
          <cell r="F156">
            <v>6255083</v>
          </cell>
          <cell r="G156" t="str">
            <v>06255083</v>
          </cell>
          <cell r="H156">
            <v>423392095</v>
          </cell>
          <cell r="I156" t="str">
            <v>TORRES RAMIREZ FRANCISCO JAVIER</v>
          </cell>
          <cell r="J156" t="str">
            <v>BODEGUERO</v>
          </cell>
          <cell r="K156">
            <v>1706455217</v>
          </cell>
          <cell r="L156" t="str">
            <v>HOURLY</v>
          </cell>
          <cell r="M156" t="str">
            <v>INDEFINIDO</v>
          </cell>
          <cell r="N156" t="str">
            <v>ADMINISTRATIVA</v>
          </cell>
          <cell r="O156" t="str">
            <v>1ERO</v>
          </cell>
          <cell r="P156">
            <v>1</v>
          </cell>
          <cell r="Q156">
            <v>11</v>
          </cell>
          <cell r="R156">
            <v>2</v>
          </cell>
          <cell r="S156">
            <v>3</v>
          </cell>
          <cell r="T156" t="str">
            <v>adm</v>
          </cell>
        </row>
        <row r="157">
          <cell r="A157">
            <v>6255105</v>
          </cell>
          <cell r="B157" t="str">
            <v>GM</v>
          </cell>
          <cell r="C157">
            <v>22000</v>
          </cell>
          <cell r="D157">
            <v>22000300</v>
          </cell>
          <cell r="E157" t="str">
            <v>COST. ESTRUCT&amp;NOMINA</v>
          </cell>
          <cell r="F157">
            <v>6255105</v>
          </cell>
          <cell r="G157" t="str">
            <v>06255105</v>
          </cell>
          <cell r="H157">
            <v>150986988</v>
          </cell>
          <cell r="I157" t="str">
            <v>IMBAQUINGO BOLANOS ANA GABRIELA</v>
          </cell>
          <cell r="J157" t="str">
            <v>ASISTENTE DE NOMINA</v>
          </cell>
          <cell r="K157">
            <v>1719398966</v>
          </cell>
          <cell r="L157" t="str">
            <v>SALARY</v>
          </cell>
          <cell r="M157" t="str">
            <v>PLAZO FIJO</v>
          </cell>
          <cell r="N157" t="str">
            <v>ADMINISTRATIVA</v>
          </cell>
          <cell r="O157" t="str">
            <v>1ERO</v>
          </cell>
          <cell r="P157">
            <v>1</v>
          </cell>
          <cell r="Q157">
            <v>11</v>
          </cell>
          <cell r="R157">
            <v>2</v>
          </cell>
          <cell r="S157">
            <v>7</v>
          </cell>
          <cell r="T157" t="str">
            <v>adm</v>
          </cell>
        </row>
        <row r="158">
          <cell r="A158">
            <v>6255157</v>
          </cell>
          <cell r="B158" t="str">
            <v>GM</v>
          </cell>
          <cell r="C158">
            <v>61000</v>
          </cell>
          <cell r="D158">
            <v>61000200</v>
          </cell>
          <cell r="E158" t="str">
            <v>ADMINIS. RR.HH.</v>
          </cell>
          <cell r="F158">
            <v>6255157</v>
          </cell>
          <cell r="G158" t="str">
            <v>06255157</v>
          </cell>
          <cell r="H158">
            <v>714658900</v>
          </cell>
          <cell r="I158" t="str">
            <v>CORDOVA HERBOZO PAMELA DENISSE</v>
          </cell>
          <cell r="J158" t="str">
            <v>ANAL. HR PLAN &amp; SELECCIÓN</v>
          </cell>
          <cell r="K158">
            <v>1003312012</v>
          </cell>
          <cell r="L158" t="str">
            <v>SALARY</v>
          </cell>
          <cell r="M158" t="str">
            <v>PLAZO FIJO</v>
          </cell>
          <cell r="N158" t="str">
            <v>INDIRECTA</v>
          </cell>
          <cell r="O158" t="str">
            <v>1ERO</v>
          </cell>
          <cell r="P158">
            <v>1</v>
          </cell>
          <cell r="Q158">
            <v>12</v>
          </cell>
          <cell r="R158">
            <v>1</v>
          </cell>
          <cell r="S158">
            <v>16</v>
          </cell>
          <cell r="T158" t="str">
            <v>adm</v>
          </cell>
        </row>
        <row r="159">
          <cell r="A159">
            <v>6255676</v>
          </cell>
          <cell r="B159" t="str">
            <v>GM</v>
          </cell>
          <cell r="C159">
            <v>61000</v>
          </cell>
          <cell r="D159">
            <v>61000200</v>
          </cell>
          <cell r="E159" t="str">
            <v>ADMINIS. RR.HH.</v>
          </cell>
          <cell r="F159">
            <v>6255676</v>
          </cell>
          <cell r="G159" t="str">
            <v>06255676</v>
          </cell>
          <cell r="H159">
            <v>341921810</v>
          </cell>
          <cell r="I159" t="str">
            <v>ORELLANA NAVARRETE VICTOR HUGO</v>
          </cell>
          <cell r="J159" t="str">
            <v>ANAL. HR PLAN &amp; SELECCIÓN</v>
          </cell>
          <cell r="K159">
            <v>1717791097</v>
          </cell>
          <cell r="L159" t="str">
            <v>SALARY</v>
          </cell>
          <cell r="M159" t="str">
            <v>INDEFINIDO</v>
          </cell>
          <cell r="N159" t="str">
            <v>INDIRECTA</v>
          </cell>
          <cell r="O159" t="str">
            <v>1ERO</v>
          </cell>
          <cell r="P159">
            <v>1</v>
          </cell>
          <cell r="Q159">
            <v>11</v>
          </cell>
          <cell r="R159">
            <v>2</v>
          </cell>
          <cell r="S159">
            <v>16</v>
          </cell>
          <cell r="T159" t="str">
            <v>adm</v>
          </cell>
        </row>
        <row r="160">
          <cell r="A160">
            <v>6255677</v>
          </cell>
          <cell r="B160" t="str">
            <v>GM</v>
          </cell>
          <cell r="C160">
            <v>77000</v>
          </cell>
          <cell r="D160">
            <v>77000120</v>
          </cell>
          <cell r="E160" t="str">
            <v>FACTURAC.PVTA.</v>
          </cell>
          <cell r="F160">
            <v>6255677</v>
          </cell>
          <cell r="G160" t="str">
            <v>06255677</v>
          </cell>
          <cell r="H160">
            <v>274698743</v>
          </cell>
          <cell r="I160" t="str">
            <v>MENDOZA ALMEIDA ABEL ALEXANDER</v>
          </cell>
          <cell r="J160" t="str">
            <v>BODEGUERO</v>
          </cell>
          <cell r="K160">
            <v>1311390841</v>
          </cell>
          <cell r="L160" t="str">
            <v>HOURLY</v>
          </cell>
          <cell r="M160" t="str">
            <v>PLAZO FIJO</v>
          </cell>
          <cell r="N160" t="str">
            <v>INDIRECTA</v>
          </cell>
          <cell r="O160" t="str">
            <v>1ERO</v>
          </cell>
          <cell r="P160">
            <v>1</v>
          </cell>
          <cell r="Q160">
            <v>11</v>
          </cell>
          <cell r="R160">
            <v>2</v>
          </cell>
          <cell r="S160">
            <v>16</v>
          </cell>
          <cell r="T160" t="str">
            <v>adm</v>
          </cell>
        </row>
        <row r="161">
          <cell r="A161">
            <v>6255680</v>
          </cell>
          <cell r="B161" t="str">
            <v>GM</v>
          </cell>
          <cell r="C161">
            <v>21000</v>
          </cell>
          <cell r="D161">
            <v>21000110</v>
          </cell>
          <cell r="E161" t="str">
            <v>CUENTAS X PAGAR</v>
          </cell>
          <cell r="F161">
            <v>6255680</v>
          </cell>
          <cell r="G161" t="str">
            <v>06255680</v>
          </cell>
          <cell r="H161">
            <v>576172619</v>
          </cell>
          <cell r="I161" t="str">
            <v>LARREATEGUI VILLACIS EDISON FRANKLIN</v>
          </cell>
          <cell r="J161" t="str">
            <v>ANAL.CTAS POR PAGAR</v>
          </cell>
          <cell r="K161">
            <v>1104482920</v>
          </cell>
          <cell r="L161" t="str">
            <v>SALARY</v>
          </cell>
          <cell r="M161" t="str">
            <v>INDEFINIDO</v>
          </cell>
          <cell r="N161" t="str">
            <v>ADMINISTRATIVA</v>
          </cell>
          <cell r="O161" t="str">
            <v>1ERO</v>
          </cell>
          <cell r="P161">
            <v>1</v>
          </cell>
          <cell r="Q161">
            <v>11</v>
          </cell>
          <cell r="R161">
            <v>2</v>
          </cell>
          <cell r="S161">
            <v>16</v>
          </cell>
          <cell r="T161" t="str">
            <v>adm</v>
          </cell>
        </row>
        <row r="162">
          <cell r="A162">
            <v>6259029</v>
          </cell>
          <cell r="B162" t="str">
            <v>GM</v>
          </cell>
          <cell r="C162">
            <v>51000</v>
          </cell>
          <cell r="D162">
            <v>51000300</v>
          </cell>
          <cell r="E162" t="str">
            <v>ING.Y PLAN.PROD</v>
          </cell>
          <cell r="F162">
            <v>6259029</v>
          </cell>
          <cell r="G162" t="str">
            <v>06259029</v>
          </cell>
          <cell r="H162">
            <v>117025583</v>
          </cell>
          <cell r="I162" t="str">
            <v>JARAMILLO LUDENA ROBERTO JOSE</v>
          </cell>
          <cell r="J162" t="str">
            <v>COORD.PLAN.PRODUCTO</v>
          </cell>
          <cell r="K162">
            <v>1715957336</v>
          </cell>
          <cell r="L162" t="str">
            <v>SALARY</v>
          </cell>
          <cell r="M162" t="str">
            <v>INDEFINIDO</v>
          </cell>
          <cell r="N162" t="str">
            <v>INDIRECTA</v>
          </cell>
          <cell r="O162" t="str">
            <v>1ERO</v>
          </cell>
          <cell r="P162">
            <v>1</v>
          </cell>
          <cell r="Q162">
            <v>11</v>
          </cell>
          <cell r="R162">
            <v>3</v>
          </cell>
          <cell r="S162">
            <v>16</v>
          </cell>
          <cell r="T162" t="str">
            <v>adm</v>
          </cell>
        </row>
        <row r="163">
          <cell r="A163">
            <v>6260017</v>
          </cell>
          <cell r="B163" t="str">
            <v>GM</v>
          </cell>
          <cell r="C163">
            <v>73000</v>
          </cell>
          <cell r="D163">
            <v>73000100</v>
          </cell>
          <cell r="E163" t="str">
            <v>MERCADEO</v>
          </cell>
          <cell r="F163">
            <v>6260017</v>
          </cell>
          <cell r="G163" t="str">
            <v>06260017</v>
          </cell>
          <cell r="H163">
            <v>774186385</v>
          </cell>
          <cell r="I163" t="str">
            <v>VEGA HIDALGO ESTEBAN MAURICIO</v>
          </cell>
          <cell r="J163" t="str">
            <v>GERENTE DE MARKETING</v>
          </cell>
          <cell r="K163">
            <v>1705578183</v>
          </cell>
          <cell r="L163" t="str">
            <v>SALARY</v>
          </cell>
          <cell r="M163" t="str">
            <v>INDEFINIDO</v>
          </cell>
          <cell r="N163" t="str">
            <v>ADMINISTRATIVA</v>
          </cell>
          <cell r="O163" t="str">
            <v>1ERO</v>
          </cell>
          <cell r="P163">
            <v>1</v>
          </cell>
          <cell r="Q163">
            <v>11</v>
          </cell>
          <cell r="R163">
            <v>4</v>
          </cell>
          <cell r="S163">
            <v>18</v>
          </cell>
          <cell r="T163" t="str">
            <v>adm</v>
          </cell>
        </row>
        <row r="164">
          <cell r="A164">
            <v>6240285</v>
          </cell>
          <cell r="B164" t="str">
            <v>GM</v>
          </cell>
          <cell r="C164">
            <v>22000</v>
          </cell>
          <cell r="D164">
            <v>22000240</v>
          </cell>
          <cell r="E164" t="str">
            <v>PLANIF. OPERAC.</v>
          </cell>
          <cell r="F164">
            <v>6240285</v>
          </cell>
          <cell r="G164" t="str">
            <v>06240285</v>
          </cell>
          <cell r="H164">
            <v>491795621</v>
          </cell>
          <cell r="I164" t="str">
            <v>NUNEZ ALDAS MILTON ANDRES</v>
          </cell>
          <cell r="J164" t="str">
            <v>COORD.PREC&amp;PLAN FINA</v>
          </cell>
          <cell r="K164">
            <v>1714503693</v>
          </cell>
          <cell r="L164" t="str">
            <v>SALARY</v>
          </cell>
          <cell r="M164" t="str">
            <v>INDEFINIDO</v>
          </cell>
          <cell r="N164" t="str">
            <v>ADMINISTRATIVA</v>
          </cell>
          <cell r="O164" t="str">
            <v>1ERO</v>
          </cell>
          <cell r="P164">
            <v>1</v>
          </cell>
          <cell r="Q164">
            <v>10</v>
          </cell>
          <cell r="R164">
            <v>1</v>
          </cell>
          <cell r="S164">
            <v>4</v>
          </cell>
          <cell r="T164" t="str">
            <v>adm</v>
          </cell>
        </row>
        <row r="165">
          <cell r="A165">
            <v>6240288</v>
          </cell>
          <cell r="B165" t="str">
            <v>GM</v>
          </cell>
          <cell r="C165">
            <v>71000</v>
          </cell>
          <cell r="D165">
            <v>71000220</v>
          </cell>
          <cell r="E165" t="str">
            <v>DISTRIB.VENTAS</v>
          </cell>
          <cell r="F165">
            <v>6240288</v>
          </cell>
          <cell r="G165" t="str">
            <v>06240288</v>
          </cell>
          <cell r="H165">
            <v>963424704</v>
          </cell>
          <cell r="I165" t="str">
            <v>FEGAN GALVEZ FRANCISCO JAVIER</v>
          </cell>
          <cell r="J165" t="str">
            <v>ANALISTA DE VENTAS</v>
          </cell>
          <cell r="K165">
            <v>502573470</v>
          </cell>
          <cell r="L165" t="str">
            <v>SALARY</v>
          </cell>
          <cell r="M165" t="str">
            <v>INDEFINIDO</v>
          </cell>
          <cell r="N165" t="str">
            <v>ADMINISTRATIVA</v>
          </cell>
          <cell r="O165" t="str">
            <v>1ERO</v>
          </cell>
          <cell r="P165">
            <v>1</v>
          </cell>
          <cell r="Q165">
            <v>9</v>
          </cell>
          <cell r="R165">
            <v>12</v>
          </cell>
          <cell r="S165">
            <v>28</v>
          </cell>
          <cell r="T165" t="str">
            <v>adm</v>
          </cell>
        </row>
        <row r="166">
          <cell r="A166">
            <v>6263374</v>
          </cell>
          <cell r="B166" t="str">
            <v>GM</v>
          </cell>
          <cell r="C166">
            <v>77000</v>
          </cell>
          <cell r="D166">
            <v>77000130</v>
          </cell>
          <cell r="E166" t="str">
            <v>BODEGA P&amp;A</v>
          </cell>
          <cell r="F166">
            <v>6263374</v>
          </cell>
          <cell r="G166" t="str">
            <v>06263374</v>
          </cell>
          <cell r="H166">
            <v>907474931</v>
          </cell>
          <cell r="I166" t="str">
            <v>PURCACHI MORETA LUIS FERNANDO</v>
          </cell>
          <cell r="J166" t="str">
            <v>BODEGUERO</v>
          </cell>
          <cell r="K166">
            <v>1716972698</v>
          </cell>
          <cell r="L166" t="str">
            <v>HOURLY</v>
          </cell>
          <cell r="M166" t="str">
            <v>INDEFINIDO</v>
          </cell>
          <cell r="N166" t="str">
            <v>INDIRECTA</v>
          </cell>
          <cell r="O166" t="str">
            <v>1ERO</v>
          </cell>
          <cell r="P166">
            <v>1</v>
          </cell>
          <cell r="Q166">
            <v>11</v>
          </cell>
          <cell r="R166">
            <v>6</v>
          </cell>
          <cell r="S166">
            <v>16</v>
          </cell>
          <cell r="T166" t="str">
            <v>adm</v>
          </cell>
        </row>
        <row r="167">
          <cell r="A167">
            <v>6265351</v>
          </cell>
          <cell r="B167" t="str">
            <v>GM</v>
          </cell>
          <cell r="C167">
            <v>41000</v>
          </cell>
          <cell r="D167">
            <v>41000220</v>
          </cell>
          <cell r="E167" t="str">
            <v>COMP.MAT.INDIRE</v>
          </cell>
          <cell r="F167">
            <v>6265351</v>
          </cell>
          <cell r="G167" t="str">
            <v>06265351</v>
          </cell>
          <cell r="H167">
            <v>801366039</v>
          </cell>
          <cell r="I167" t="str">
            <v>ABRIL ZAPATA JULIETA ISABEL</v>
          </cell>
          <cell r="J167" t="str">
            <v>COMP.MAT.INDIRECTO</v>
          </cell>
          <cell r="K167">
            <v>1716490808</v>
          </cell>
          <cell r="L167" t="str">
            <v>SALARY</v>
          </cell>
          <cell r="M167" t="str">
            <v>PLAZO FIJO</v>
          </cell>
          <cell r="N167" t="str">
            <v>INDIRECTA</v>
          </cell>
          <cell r="O167" t="str">
            <v>1ERO</v>
          </cell>
          <cell r="P167">
            <v>1</v>
          </cell>
          <cell r="Q167">
            <v>11</v>
          </cell>
          <cell r="R167">
            <v>8</v>
          </cell>
          <cell r="S167">
            <v>1</v>
          </cell>
          <cell r="T167" t="str">
            <v>adm</v>
          </cell>
        </row>
        <row r="168">
          <cell r="A168">
            <v>6263401</v>
          </cell>
          <cell r="B168" t="str">
            <v>GM</v>
          </cell>
          <cell r="C168">
            <v>38000</v>
          </cell>
          <cell r="D168">
            <v>38000300</v>
          </cell>
          <cell r="E168" t="str">
            <v>SEG. INDUSTRIAL</v>
          </cell>
          <cell r="F168">
            <v>6263401</v>
          </cell>
          <cell r="G168" t="str">
            <v>06263401</v>
          </cell>
          <cell r="H168">
            <v>213192133</v>
          </cell>
          <cell r="I168" t="str">
            <v>CASTRO CASTILLO JUAN CARLOS</v>
          </cell>
          <cell r="J168" t="str">
            <v>COORD.SEG.INDUSTRIAL</v>
          </cell>
          <cell r="K168">
            <v>602684649</v>
          </cell>
          <cell r="L168" t="str">
            <v>SALARY</v>
          </cell>
          <cell r="M168" t="str">
            <v>INDEFINIDO</v>
          </cell>
          <cell r="N168" t="str">
            <v>INDIRECTA</v>
          </cell>
          <cell r="O168" t="str">
            <v>1ERO</v>
          </cell>
          <cell r="P168">
            <v>1</v>
          </cell>
          <cell r="Q168">
            <v>11</v>
          </cell>
          <cell r="R168">
            <v>6</v>
          </cell>
          <cell r="S168">
            <v>16</v>
          </cell>
          <cell r="T168" t="str">
            <v>adm</v>
          </cell>
        </row>
        <row r="169">
          <cell r="A169">
            <v>6267342</v>
          </cell>
          <cell r="B169" t="str">
            <v>GM</v>
          </cell>
          <cell r="C169">
            <v>63000</v>
          </cell>
          <cell r="D169">
            <v>63000120</v>
          </cell>
          <cell r="E169" t="str">
            <v>SERV. GENERALES</v>
          </cell>
          <cell r="F169">
            <v>6267342</v>
          </cell>
          <cell r="G169" t="str">
            <v>06267342</v>
          </cell>
          <cell r="H169">
            <v>561557417</v>
          </cell>
          <cell r="I169" t="str">
            <v>SARANGO GOMEZ SANTOS LEONARDO</v>
          </cell>
          <cell r="J169" t="str">
            <v>OPERARIO DE COPIADOR</v>
          </cell>
          <cell r="K169">
            <v>1712962909</v>
          </cell>
          <cell r="L169" t="str">
            <v>HOURLY</v>
          </cell>
          <cell r="M169" t="str">
            <v>PLAZO FIJO</v>
          </cell>
          <cell r="N169" t="str">
            <v>INDIRECTA</v>
          </cell>
          <cell r="O169" t="str">
            <v>1ERO</v>
          </cell>
          <cell r="P169">
            <v>1</v>
          </cell>
          <cell r="Q169">
            <v>11</v>
          </cell>
          <cell r="R169">
            <v>8</v>
          </cell>
          <cell r="S169">
            <v>30</v>
          </cell>
          <cell r="T169" t="str">
            <v>adm</v>
          </cell>
        </row>
        <row r="170">
          <cell r="A170">
            <v>6274465</v>
          </cell>
          <cell r="B170" t="str">
            <v>GM</v>
          </cell>
          <cell r="C170">
            <v>41000</v>
          </cell>
          <cell r="D170">
            <v>41000230</v>
          </cell>
          <cell r="E170" t="str">
            <v>COMPRAS P&amp;A</v>
          </cell>
          <cell r="F170">
            <v>6274465</v>
          </cell>
          <cell r="G170" t="str">
            <v>06274465</v>
          </cell>
          <cell r="H170">
            <v>581784157</v>
          </cell>
          <cell r="I170" t="str">
            <v>YEPEZ HINOSTROZA VERONICA GABRIELA</v>
          </cell>
          <cell r="J170" t="str">
            <v>COMPRADOR POSVENTA</v>
          </cell>
          <cell r="K170">
            <v>1718821745</v>
          </cell>
          <cell r="L170" t="str">
            <v>SALARY</v>
          </cell>
          <cell r="M170" t="str">
            <v>PLAZO FIJO</v>
          </cell>
          <cell r="N170" t="str">
            <v>INDIRECTA</v>
          </cell>
          <cell r="O170" t="str">
            <v>1ERO</v>
          </cell>
          <cell r="P170">
            <v>1</v>
          </cell>
          <cell r="Q170">
            <v>11</v>
          </cell>
          <cell r="R170">
            <v>11</v>
          </cell>
          <cell r="S170">
            <v>16</v>
          </cell>
          <cell r="T170" t="str">
            <v>adm</v>
          </cell>
        </row>
        <row r="171">
          <cell r="A171">
            <v>6268344</v>
          </cell>
          <cell r="B171" t="str">
            <v>GM</v>
          </cell>
          <cell r="C171">
            <v>73000</v>
          </cell>
          <cell r="D171">
            <v>73000100</v>
          </cell>
          <cell r="E171" t="str">
            <v>MERCADEO</v>
          </cell>
          <cell r="F171">
            <v>6268344</v>
          </cell>
          <cell r="G171" t="str">
            <v>06268344</v>
          </cell>
          <cell r="H171">
            <v>698604574</v>
          </cell>
          <cell r="I171" t="str">
            <v>MERLO ALMEIDA ANA CRISTINA</v>
          </cell>
          <cell r="J171" t="str">
            <v>ANAL. CONTACT CENTER</v>
          </cell>
          <cell r="K171">
            <v>1715955686</v>
          </cell>
          <cell r="L171" t="str">
            <v>SALARY</v>
          </cell>
          <cell r="M171" t="str">
            <v>PLAZO FIJO</v>
          </cell>
          <cell r="N171" t="str">
            <v>INDIRECTA</v>
          </cell>
          <cell r="O171" t="str">
            <v>1ERO</v>
          </cell>
          <cell r="P171">
            <v>1</v>
          </cell>
          <cell r="Q171">
            <v>11</v>
          </cell>
          <cell r="R171">
            <v>10</v>
          </cell>
          <cell r="S171">
            <v>3</v>
          </cell>
          <cell r="T171" t="str">
            <v>adm</v>
          </cell>
        </row>
        <row r="172">
          <cell r="A172">
            <v>6276947</v>
          </cell>
          <cell r="B172" t="str">
            <v>GM</v>
          </cell>
          <cell r="C172">
            <v>20000</v>
          </cell>
          <cell r="D172">
            <v>20000210</v>
          </cell>
          <cell r="E172" t="str">
            <v>CONTABIL. GENER</v>
          </cell>
          <cell r="F172">
            <v>6276947</v>
          </cell>
          <cell r="G172" t="str">
            <v>06276947</v>
          </cell>
          <cell r="H172">
            <v>449639239</v>
          </cell>
          <cell r="I172" t="str">
            <v>CRUZ SANCHEZ PAOLA MARISOL</v>
          </cell>
          <cell r="J172" t="str">
            <v>ANAL.DE CONTABILIDAD</v>
          </cell>
          <cell r="K172">
            <v>1716897143</v>
          </cell>
          <cell r="L172" t="str">
            <v>SALARY</v>
          </cell>
          <cell r="M172" t="str">
            <v>PLAZO FIJO</v>
          </cell>
          <cell r="N172" t="str">
            <v>INDIRECTA</v>
          </cell>
          <cell r="O172" t="str">
            <v>1ERO</v>
          </cell>
          <cell r="P172">
            <v>1</v>
          </cell>
          <cell r="Q172">
            <v>12</v>
          </cell>
          <cell r="R172">
            <v>1</v>
          </cell>
          <cell r="S172">
            <v>16</v>
          </cell>
          <cell r="T172" t="str">
            <v>adm</v>
          </cell>
        </row>
        <row r="173">
          <cell r="A173">
            <v>6276948</v>
          </cell>
          <cell r="B173" t="str">
            <v>GM</v>
          </cell>
          <cell r="C173">
            <v>64000</v>
          </cell>
          <cell r="D173">
            <v>64000100</v>
          </cell>
          <cell r="E173" t="str">
            <v>DEP. MEDICO</v>
          </cell>
          <cell r="F173">
            <v>6276948</v>
          </cell>
          <cell r="G173" t="str">
            <v>06276948</v>
          </cell>
          <cell r="H173">
            <v>487084531</v>
          </cell>
          <cell r="I173" t="str">
            <v>VALENCIA RUIZ ANA SOFIA</v>
          </cell>
          <cell r="J173" t="str">
            <v>MEDICO OCUPACIONAL</v>
          </cell>
          <cell r="K173">
            <v>1713340394</v>
          </cell>
          <cell r="L173" t="str">
            <v>SALARY</v>
          </cell>
          <cell r="M173" t="str">
            <v>PLAZO FIJO</v>
          </cell>
          <cell r="N173" t="str">
            <v>INDIRECTA</v>
          </cell>
          <cell r="O173" t="str">
            <v>1ERO</v>
          </cell>
          <cell r="P173">
            <v>1</v>
          </cell>
          <cell r="Q173">
            <v>12</v>
          </cell>
          <cell r="R173">
            <v>1</v>
          </cell>
          <cell r="S173">
            <v>16</v>
          </cell>
          <cell r="T173" t="str">
            <v>adm</v>
          </cell>
        </row>
        <row r="174">
          <cell r="A174">
            <v>6278834</v>
          </cell>
          <cell r="B174" t="str">
            <v>GM</v>
          </cell>
          <cell r="C174">
            <v>20000</v>
          </cell>
          <cell r="D174">
            <v>20000100</v>
          </cell>
          <cell r="E174" t="str">
            <v>CONTROL INTERNO</v>
          </cell>
          <cell r="F174">
            <v>6278834</v>
          </cell>
          <cell r="G174" t="str">
            <v>06278834</v>
          </cell>
          <cell r="H174">
            <v>121492867</v>
          </cell>
          <cell r="I174" t="str">
            <v>TOAPANTA VERA CAROLINA STEFANIA</v>
          </cell>
          <cell r="J174" t="str">
            <v>PASANTE</v>
          </cell>
          <cell r="K174">
            <v>1718814310</v>
          </cell>
          <cell r="L174" t="str">
            <v>HOURLY</v>
          </cell>
          <cell r="M174" t="str">
            <v>PASANTE</v>
          </cell>
          <cell r="N174" t="str">
            <v>PASANTE</v>
          </cell>
          <cell r="O174" t="str">
            <v>PASANTE</v>
          </cell>
          <cell r="P174">
            <v>8</v>
          </cell>
          <cell r="Q174">
            <v>12</v>
          </cell>
          <cell r="R174">
            <v>2</v>
          </cell>
          <cell r="S174">
            <v>16</v>
          </cell>
          <cell r="T174" t="str">
            <v>adm</v>
          </cell>
        </row>
        <row r="175">
          <cell r="A175">
            <v>6279250</v>
          </cell>
          <cell r="B175" t="str">
            <v>GM</v>
          </cell>
          <cell r="C175">
            <v>21000</v>
          </cell>
          <cell r="D175">
            <v>21000110</v>
          </cell>
          <cell r="E175" t="str">
            <v>CUENTAS X PAGAR</v>
          </cell>
          <cell r="F175">
            <v>6279250</v>
          </cell>
          <cell r="G175" t="str">
            <v>06279250</v>
          </cell>
          <cell r="H175">
            <v>284411578</v>
          </cell>
          <cell r="I175" t="str">
            <v>MAGGI BRITO JAVIER ENRIQUE</v>
          </cell>
          <cell r="J175" t="str">
            <v>PASANTE</v>
          </cell>
          <cell r="K175">
            <v>1718301110</v>
          </cell>
          <cell r="L175" t="str">
            <v>HOURLY</v>
          </cell>
          <cell r="M175" t="str">
            <v>PASANTE</v>
          </cell>
          <cell r="N175" t="str">
            <v>PASANTE</v>
          </cell>
          <cell r="O175" t="str">
            <v>PASANTE</v>
          </cell>
          <cell r="P175">
            <v>8</v>
          </cell>
          <cell r="Q175">
            <v>12</v>
          </cell>
          <cell r="R175">
            <v>3</v>
          </cell>
          <cell r="S175">
            <v>1</v>
          </cell>
          <cell r="T175" t="str">
            <v>adm</v>
          </cell>
        </row>
        <row r="176">
          <cell r="A176">
            <v>6279422</v>
          </cell>
          <cell r="B176" t="str">
            <v>GM</v>
          </cell>
          <cell r="C176">
            <v>73000</v>
          </cell>
          <cell r="D176">
            <v>73000100</v>
          </cell>
          <cell r="E176" t="str">
            <v>MERCADEO</v>
          </cell>
          <cell r="F176">
            <v>6279422</v>
          </cell>
          <cell r="G176" t="str">
            <v>06279422</v>
          </cell>
          <cell r="H176">
            <v>802902877</v>
          </cell>
          <cell r="I176" t="str">
            <v>LEREBOULLET  JULIEN LOUIS ADRIEN</v>
          </cell>
          <cell r="J176" t="str">
            <v>CUSTOMER EXPERIENCE MANAGER</v>
          </cell>
          <cell r="K176">
            <v>1721422960</v>
          </cell>
          <cell r="L176" t="str">
            <v>SALARY</v>
          </cell>
          <cell r="M176" t="str">
            <v>PLAZO FIJO</v>
          </cell>
          <cell r="N176" t="str">
            <v>ADMINISTRATIVA</v>
          </cell>
          <cell r="O176" t="str">
            <v>1ERO</v>
          </cell>
          <cell r="P176">
            <v>1</v>
          </cell>
          <cell r="Q176">
            <v>12</v>
          </cell>
          <cell r="R176">
            <v>3</v>
          </cell>
          <cell r="S176">
            <v>16</v>
          </cell>
          <cell r="T176" t="str">
            <v>adm</v>
          </cell>
        </row>
        <row r="177">
          <cell r="A177">
            <v>6280576</v>
          </cell>
          <cell r="B177" t="str">
            <v>GM</v>
          </cell>
          <cell r="C177">
            <v>22000</v>
          </cell>
          <cell r="D177">
            <v>22000240</v>
          </cell>
          <cell r="E177" t="str">
            <v>PLANIF. OPERAC.</v>
          </cell>
          <cell r="F177">
            <v>6280576</v>
          </cell>
          <cell r="G177" t="str">
            <v>06280576</v>
          </cell>
          <cell r="H177">
            <v>754585243</v>
          </cell>
          <cell r="I177" t="str">
            <v>ARELLANO BENITEZ FRANCISCO XAVIER</v>
          </cell>
          <cell r="J177" t="str">
            <v>PASANTE</v>
          </cell>
          <cell r="K177">
            <v>502589088</v>
          </cell>
          <cell r="L177" t="str">
            <v>HOURLY</v>
          </cell>
          <cell r="M177" t="str">
            <v>PASANTE</v>
          </cell>
          <cell r="N177" t="str">
            <v>PASANTE</v>
          </cell>
          <cell r="O177" t="str">
            <v>PASANTE</v>
          </cell>
          <cell r="P177">
            <v>8</v>
          </cell>
          <cell r="Q177">
            <v>12</v>
          </cell>
          <cell r="R177">
            <v>4</v>
          </cell>
          <cell r="S177">
            <v>2</v>
          </cell>
          <cell r="T177" t="str">
            <v>adm</v>
          </cell>
        </row>
        <row r="178">
          <cell r="A178">
            <v>6280577</v>
          </cell>
          <cell r="B178" t="str">
            <v>GM</v>
          </cell>
          <cell r="C178">
            <v>61000</v>
          </cell>
          <cell r="D178">
            <v>61000200</v>
          </cell>
          <cell r="E178" t="str">
            <v>ADMINIS. RR.HH.</v>
          </cell>
          <cell r="F178">
            <v>6280577</v>
          </cell>
          <cell r="G178" t="str">
            <v>06280577</v>
          </cell>
          <cell r="H178">
            <v>744986898</v>
          </cell>
          <cell r="I178" t="str">
            <v>DOMINGUEZ NARANJO ANDREA ESTEFANIA</v>
          </cell>
          <cell r="J178" t="str">
            <v>PASANTE</v>
          </cell>
          <cell r="K178">
            <v>1711596393</v>
          </cell>
          <cell r="L178" t="str">
            <v>HOURLY</v>
          </cell>
          <cell r="M178" t="str">
            <v>PASANTE</v>
          </cell>
          <cell r="N178" t="str">
            <v>PASANTE</v>
          </cell>
          <cell r="O178" t="str">
            <v>PASANTE</v>
          </cell>
          <cell r="P178">
            <v>8</v>
          </cell>
          <cell r="Q178">
            <v>12</v>
          </cell>
          <cell r="R178">
            <v>4</v>
          </cell>
          <cell r="S178">
            <v>2</v>
          </cell>
          <cell r="T178" t="str">
            <v>adm</v>
          </cell>
        </row>
        <row r="179">
          <cell r="A179">
            <v>6279693</v>
          </cell>
          <cell r="B179" t="str">
            <v>GM</v>
          </cell>
          <cell r="C179">
            <v>20000</v>
          </cell>
          <cell r="D179">
            <v>20000230</v>
          </cell>
          <cell r="E179" t="str">
            <v>IMPUESTOS</v>
          </cell>
          <cell r="F179">
            <v>6279693</v>
          </cell>
          <cell r="G179" t="str">
            <v>06279693</v>
          </cell>
          <cell r="H179">
            <v>971687679</v>
          </cell>
          <cell r="I179" t="str">
            <v>OLEAS RUALES DAVID HUMBERTO</v>
          </cell>
          <cell r="J179" t="str">
            <v>ANAL.IMP.&amp;PREC.TRANS</v>
          </cell>
          <cell r="K179">
            <v>1722439831</v>
          </cell>
          <cell r="L179" t="str">
            <v>SALARY</v>
          </cell>
          <cell r="M179" t="str">
            <v>EVENTUAL</v>
          </cell>
          <cell r="N179" t="str">
            <v>ADMINISTRATIVA</v>
          </cell>
          <cell r="O179" t="str">
            <v>1ERO</v>
          </cell>
          <cell r="P179">
            <v>1</v>
          </cell>
          <cell r="Q179">
            <v>12</v>
          </cell>
          <cell r="R179">
            <v>3</v>
          </cell>
          <cell r="S179">
            <v>16</v>
          </cell>
          <cell r="T179" t="str">
            <v>adm</v>
          </cell>
        </row>
        <row r="180">
          <cell r="A180">
            <v>6305988</v>
          </cell>
          <cell r="B180" t="str">
            <v>GM</v>
          </cell>
          <cell r="C180">
            <v>51000</v>
          </cell>
          <cell r="D180">
            <v>51000300</v>
          </cell>
          <cell r="E180" t="str">
            <v>ING.Y PLAN.PROD</v>
          </cell>
          <cell r="F180">
            <v>6305988</v>
          </cell>
          <cell r="G180" t="str">
            <v>06305988</v>
          </cell>
          <cell r="H180">
            <v>873583464</v>
          </cell>
          <cell r="I180" t="str">
            <v>RAMIREZ ALBUJA PAOLA VANESSA</v>
          </cell>
          <cell r="J180" t="str">
            <v xml:space="preserve">PASANTE </v>
          </cell>
          <cell r="K180">
            <v>1722428891</v>
          </cell>
          <cell r="L180" t="str">
            <v>HOURLY</v>
          </cell>
          <cell r="M180" t="str">
            <v>PASANTE</v>
          </cell>
          <cell r="N180" t="str">
            <v>PASANTE</v>
          </cell>
          <cell r="O180" t="str">
            <v>PASANTE</v>
          </cell>
          <cell r="P180">
            <v>8</v>
          </cell>
          <cell r="Q180">
            <v>12</v>
          </cell>
          <cell r="R180">
            <v>5</v>
          </cell>
          <cell r="S180">
            <v>16</v>
          </cell>
          <cell r="T180" t="str">
            <v>adm</v>
          </cell>
        </row>
        <row r="181">
          <cell r="A181">
            <v>6274506</v>
          </cell>
          <cell r="B181" t="str">
            <v>GM</v>
          </cell>
          <cell r="C181">
            <v>26000</v>
          </cell>
          <cell r="D181">
            <v>26000100</v>
          </cell>
          <cell r="E181" t="str">
            <v>SISTEMAS</v>
          </cell>
          <cell r="F181">
            <v>6274506</v>
          </cell>
          <cell r="G181" t="str">
            <v>06274506</v>
          </cell>
          <cell r="H181">
            <v>564260785</v>
          </cell>
          <cell r="I181" t="str">
            <v>JACOME LATORRE YAJAIRA LUCILA</v>
          </cell>
          <cell r="J181" t="str">
            <v>PASANTE</v>
          </cell>
          <cell r="K181">
            <v>1717579468</v>
          </cell>
          <cell r="L181" t="str">
            <v>HOURLY</v>
          </cell>
          <cell r="M181" t="str">
            <v>PASANTE</v>
          </cell>
          <cell r="N181" t="str">
            <v>PASANTE</v>
          </cell>
          <cell r="O181" t="str">
            <v>PASANTE</v>
          </cell>
          <cell r="P181">
            <v>8</v>
          </cell>
          <cell r="Q181">
            <v>12</v>
          </cell>
          <cell r="R181">
            <v>5</v>
          </cell>
          <cell r="S181">
            <v>16</v>
          </cell>
          <cell r="T181" t="str">
            <v>adm</v>
          </cell>
        </row>
        <row r="182">
          <cell r="A182">
            <v>6262329</v>
          </cell>
          <cell r="B182" t="str">
            <v>GM</v>
          </cell>
          <cell r="C182">
            <v>71000</v>
          </cell>
          <cell r="D182">
            <v>71000200</v>
          </cell>
          <cell r="E182" t="str">
            <v>OPERAC. VENTAS</v>
          </cell>
          <cell r="F182">
            <v>6262329</v>
          </cell>
          <cell r="G182" t="str">
            <v>06262329</v>
          </cell>
          <cell r="H182">
            <v>270605847</v>
          </cell>
          <cell r="I182" t="str">
            <v>JIMENEZ JACOME ANA CRISTINA</v>
          </cell>
          <cell r="J182" t="str">
            <v>PASANTE</v>
          </cell>
          <cell r="K182">
            <v>1003096813</v>
          </cell>
          <cell r="L182" t="str">
            <v>HOURLY</v>
          </cell>
          <cell r="M182" t="str">
            <v>PASANTE</v>
          </cell>
          <cell r="N182" t="str">
            <v>PASANTE</v>
          </cell>
          <cell r="O182" t="str">
            <v>PASANTE</v>
          </cell>
          <cell r="P182">
            <v>8</v>
          </cell>
          <cell r="Q182">
            <v>12</v>
          </cell>
          <cell r="R182">
            <v>5</v>
          </cell>
          <cell r="S182">
            <v>24</v>
          </cell>
          <cell r="T182" t="str">
            <v>adm</v>
          </cell>
        </row>
        <row r="183">
          <cell r="A183">
            <v>6305724</v>
          </cell>
          <cell r="B183" t="str">
            <v>GM</v>
          </cell>
          <cell r="C183">
            <v>22000</v>
          </cell>
          <cell r="D183">
            <v>22000240</v>
          </cell>
          <cell r="E183" t="str">
            <v>PLANIF. OPERAC.</v>
          </cell>
          <cell r="F183">
            <v>6305724</v>
          </cell>
          <cell r="G183" t="str">
            <v>06305724</v>
          </cell>
          <cell r="H183">
            <v>455332657</v>
          </cell>
          <cell r="I183" t="str">
            <v>ESPINEL COBOS  KARINA ALEJANDRA</v>
          </cell>
          <cell r="J183" t="str">
            <v>PASANTE</v>
          </cell>
          <cell r="K183">
            <v>1723358261</v>
          </cell>
          <cell r="L183" t="str">
            <v>HOURLY</v>
          </cell>
          <cell r="M183" t="str">
            <v>PASANTE</v>
          </cell>
          <cell r="N183" t="str">
            <v>PASANTE</v>
          </cell>
          <cell r="O183" t="str">
            <v>PASANTE</v>
          </cell>
          <cell r="P183">
            <v>8</v>
          </cell>
          <cell r="Q183">
            <v>12</v>
          </cell>
          <cell r="R183">
            <v>5</v>
          </cell>
          <cell r="S183">
            <v>2</v>
          </cell>
          <cell r="T183" t="str">
            <v>adm</v>
          </cell>
        </row>
        <row r="184">
          <cell r="A184">
            <v>6306408</v>
          </cell>
          <cell r="B184" t="str">
            <v>GM</v>
          </cell>
          <cell r="C184">
            <v>23000</v>
          </cell>
          <cell r="D184">
            <v>23000100</v>
          </cell>
          <cell r="E184" t="str">
            <v>ADUANAS</v>
          </cell>
          <cell r="F184">
            <v>6306408</v>
          </cell>
          <cell r="G184" t="str">
            <v>06306408</v>
          </cell>
          <cell r="H184">
            <v>189151010</v>
          </cell>
          <cell r="I184" t="str">
            <v>SALINAS CONTRERAS DANIELA FERNANDA</v>
          </cell>
          <cell r="J184" t="str">
            <v xml:space="preserve">ANALISTA DE IMPORTACIONES </v>
          </cell>
          <cell r="K184">
            <v>1718011149</v>
          </cell>
          <cell r="L184" t="str">
            <v>SALARY</v>
          </cell>
          <cell r="M184" t="str">
            <v>PLAZO FIJO</v>
          </cell>
          <cell r="N184" t="str">
            <v>INDIRECTA</v>
          </cell>
          <cell r="O184" t="str">
            <v>1ERO</v>
          </cell>
          <cell r="P184">
            <v>1</v>
          </cell>
          <cell r="Q184">
            <v>12</v>
          </cell>
          <cell r="R184">
            <v>5</v>
          </cell>
          <cell r="S184">
            <v>16</v>
          </cell>
          <cell r="T184" t="str">
            <v>adm</v>
          </cell>
        </row>
        <row r="185">
          <cell r="A185">
            <v>6277959</v>
          </cell>
          <cell r="B185" t="str">
            <v>GM</v>
          </cell>
          <cell r="C185">
            <v>20000</v>
          </cell>
          <cell r="D185">
            <v>20000100</v>
          </cell>
          <cell r="E185" t="str">
            <v>CONTROL INTERNO</v>
          </cell>
          <cell r="F185">
            <v>6277959</v>
          </cell>
          <cell r="G185" t="str">
            <v>06277959</v>
          </cell>
          <cell r="H185">
            <v>599119329</v>
          </cell>
          <cell r="I185" t="str">
            <v>VALLEJO MOSCOSO SHEILA JULIANA</v>
          </cell>
          <cell r="J185" t="str">
            <v>PASANTE</v>
          </cell>
          <cell r="K185">
            <v>1719562546</v>
          </cell>
          <cell r="L185" t="str">
            <v>HOURLY</v>
          </cell>
          <cell r="M185" t="str">
            <v>PASANTE</v>
          </cell>
          <cell r="N185" t="str">
            <v>PASANTE</v>
          </cell>
          <cell r="O185" t="str">
            <v>PASANTE</v>
          </cell>
          <cell r="P185">
            <v>8</v>
          </cell>
          <cell r="Q185">
            <v>12</v>
          </cell>
          <cell r="R185">
            <v>8</v>
          </cell>
          <cell r="S185">
            <v>1</v>
          </cell>
          <cell r="T185" t="str">
            <v>adm</v>
          </cell>
        </row>
        <row r="186">
          <cell r="A186">
            <v>6308467</v>
          </cell>
          <cell r="B186" t="str">
            <v>GM</v>
          </cell>
          <cell r="C186">
            <v>76000</v>
          </cell>
          <cell r="D186">
            <v>76000100</v>
          </cell>
          <cell r="E186" t="str">
            <v>PUBLICIDAD VENT</v>
          </cell>
          <cell r="F186">
            <v>6308467</v>
          </cell>
          <cell r="G186" t="str">
            <v>06308467</v>
          </cell>
          <cell r="H186">
            <v>287716643</v>
          </cell>
          <cell r="I186" t="str">
            <v>NARANJO JURADO DIANA CAROLINA</v>
          </cell>
          <cell r="J186" t="str">
            <v>COORDINADORA EVENTOS &amp; BTL</v>
          </cell>
          <cell r="K186">
            <v>1717527194</v>
          </cell>
          <cell r="L186" t="str">
            <v>SALARY</v>
          </cell>
          <cell r="M186" t="str">
            <v>PLAZO FIJO</v>
          </cell>
          <cell r="N186" t="str">
            <v>ADMINISTRATIVA</v>
          </cell>
          <cell r="O186" t="str">
            <v>1ERO</v>
          </cell>
          <cell r="P186">
            <v>1</v>
          </cell>
          <cell r="Q186">
            <v>12</v>
          </cell>
          <cell r="R186">
            <v>6</v>
          </cell>
          <cell r="S186">
            <v>18</v>
          </cell>
          <cell r="T186" t="str">
            <v>adm</v>
          </cell>
        </row>
        <row r="187">
          <cell r="A187">
            <v>6307720</v>
          </cell>
          <cell r="B187" t="str">
            <v>GM</v>
          </cell>
          <cell r="C187">
            <v>26000</v>
          </cell>
          <cell r="D187">
            <v>26000100</v>
          </cell>
          <cell r="E187" t="str">
            <v>SISTEMAS</v>
          </cell>
          <cell r="F187">
            <v>6307720</v>
          </cell>
          <cell r="G187" t="str">
            <v>06307720</v>
          </cell>
          <cell r="H187">
            <v>718439506</v>
          </cell>
          <cell r="I187" t="str">
            <v>CONDOR BETANCOURT CARLOS PAUL</v>
          </cell>
          <cell r="J187" t="str">
            <v>COORDINADOR IT SAP GPSC</v>
          </cell>
          <cell r="K187">
            <v>1713948113</v>
          </cell>
          <cell r="L187" t="str">
            <v>SALARY</v>
          </cell>
          <cell r="M187" t="str">
            <v>PLAZO FIJO</v>
          </cell>
          <cell r="N187" t="str">
            <v>INDIRECTA</v>
          </cell>
          <cell r="O187" t="str">
            <v>1ERO</v>
          </cell>
          <cell r="P187">
            <v>1</v>
          </cell>
          <cell r="Q187">
            <v>12</v>
          </cell>
          <cell r="R187">
            <v>6</v>
          </cell>
          <cell r="S187">
            <v>1</v>
          </cell>
          <cell r="T187" t="str">
            <v>adm</v>
          </cell>
        </row>
        <row r="188">
          <cell r="A188">
            <v>6308870</v>
          </cell>
          <cell r="B188" t="str">
            <v>GM</v>
          </cell>
          <cell r="C188">
            <v>77000</v>
          </cell>
          <cell r="D188">
            <v>77000130</v>
          </cell>
          <cell r="E188" t="str">
            <v>BODEGA P&amp;A</v>
          </cell>
          <cell r="F188">
            <v>6308870</v>
          </cell>
          <cell r="G188" t="str">
            <v>06308870</v>
          </cell>
          <cell r="H188">
            <v>626287619</v>
          </cell>
          <cell r="I188" t="str">
            <v>FLORES CAIZA DARWIN PATRICIO</v>
          </cell>
          <cell r="J188" t="str">
            <v>BODEGUERO</v>
          </cell>
          <cell r="K188">
            <v>1721132429</v>
          </cell>
          <cell r="L188" t="str">
            <v>HOURLY</v>
          </cell>
          <cell r="M188" t="str">
            <v>PLAZO FIJO</v>
          </cell>
          <cell r="N188" t="str">
            <v>INDIRECTA</v>
          </cell>
          <cell r="O188" t="str">
            <v>1ERO</v>
          </cell>
          <cell r="P188">
            <v>1</v>
          </cell>
          <cell r="Q188">
            <v>12</v>
          </cell>
          <cell r="R188">
            <v>6</v>
          </cell>
          <cell r="S188">
            <v>18</v>
          </cell>
          <cell r="T188" t="str">
            <v>adm</v>
          </cell>
        </row>
        <row r="189">
          <cell r="A189">
            <v>6309085</v>
          </cell>
          <cell r="B189" t="str">
            <v>GM</v>
          </cell>
          <cell r="C189">
            <v>60000</v>
          </cell>
          <cell r="D189">
            <v>60000100</v>
          </cell>
          <cell r="E189" t="str">
            <v>AST CORPORATIVO</v>
          </cell>
          <cell r="F189">
            <v>6309085</v>
          </cell>
          <cell r="G189" t="str">
            <v>06309085</v>
          </cell>
          <cell r="H189">
            <v>473497136</v>
          </cell>
          <cell r="I189" t="str">
            <v>RIOS GOMEZ JOSE BENJAMIN</v>
          </cell>
          <cell r="J189" t="str">
            <v>PASANTE</v>
          </cell>
          <cell r="K189">
            <v>1720509072</v>
          </cell>
          <cell r="L189" t="str">
            <v>HOURLY</v>
          </cell>
          <cell r="M189" t="str">
            <v>PASANTE</v>
          </cell>
          <cell r="N189" t="str">
            <v>PASANTE</v>
          </cell>
          <cell r="O189" t="str">
            <v>PASANTE</v>
          </cell>
          <cell r="P189">
            <v>8</v>
          </cell>
          <cell r="Q189">
            <v>12</v>
          </cell>
          <cell r="R189">
            <v>6</v>
          </cell>
          <cell r="S189">
            <v>25</v>
          </cell>
          <cell r="T189" t="str">
            <v>adm</v>
          </cell>
        </row>
        <row r="190">
          <cell r="A190">
            <v>5372205</v>
          </cell>
          <cell r="B190" t="str">
            <v>OBB</v>
          </cell>
          <cell r="C190">
            <v>32000</v>
          </cell>
          <cell r="D190">
            <v>32000100</v>
          </cell>
          <cell r="E190" t="str">
            <v>OPER.GER.MANUF.</v>
          </cell>
          <cell r="F190">
            <v>5372205</v>
          </cell>
          <cell r="G190">
            <v>5372205</v>
          </cell>
          <cell r="H190">
            <v>816150291</v>
          </cell>
          <cell r="I190" t="str">
            <v>BERNER JOHN ROBERT</v>
          </cell>
          <cell r="J190" t="str">
            <v>GTE.OPER.MANUFACTURA</v>
          </cell>
          <cell r="K190">
            <v>138358</v>
          </cell>
          <cell r="L190" t="str">
            <v>SALARY</v>
          </cell>
          <cell r="M190" t="str">
            <v>ISP</v>
          </cell>
          <cell r="N190" t="str">
            <v>ISP</v>
          </cell>
          <cell r="O190" t="str">
            <v>1ERO</v>
          </cell>
          <cell r="P190">
            <v>1</v>
          </cell>
          <cell r="Q190">
            <v>11</v>
          </cell>
          <cell r="R190">
            <v>4</v>
          </cell>
          <cell r="S190">
            <v>1</v>
          </cell>
          <cell r="T190" t="str">
            <v>adm</v>
          </cell>
        </row>
        <row r="191">
          <cell r="A191">
            <v>3523533</v>
          </cell>
          <cell r="B191" t="str">
            <v>OBB</v>
          </cell>
          <cell r="C191">
            <v>42000</v>
          </cell>
          <cell r="D191">
            <v>42000100</v>
          </cell>
          <cell r="E191" t="str">
            <v>LOG. MATERIALES</v>
          </cell>
          <cell r="F191">
            <v>3523533</v>
          </cell>
          <cell r="G191">
            <v>3523533</v>
          </cell>
          <cell r="H191">
            <v>812150211</v>
          </cell>
          <cell r="I191" t="str">
            <v>PEREIRA DE ARAUJO VANDER</v>
          </cell>
          <cell r="J191" t="str">
            <v>GERENTE LOGISTICA</v>
          </cell>
          <cell r="K191">
            <v>58100</v>
          </cell>
          <cell r="L191" t="str">
            <v>SALARY</v>
          </cell>
          <cell r="M191" t="str">
            <v>ISP</v>
          </cell>
          <cell r="N191" t="str">
            <v>ISP</v>
          </cell>
          <cell r="O191" t="str">
            <v>1ERO</v>
          </cell>
          <cell r="P191">
            <v>1</v>
          </cell>
          <cell r="Q191">
            <v>10</v>
          </cell>
          <cell r="R191">
            <v>11</v>
          </cell>
          <cell r="S191">
            <v>1</v>
          </cell>
          <cell r="T191" t="str">
            <v>adm</v>
          </cell>
        </row>
        <row r="192">
          <cell r="A192">
            <v>3000528</v>
          </cell>
          <cell r="B192" t="str">
            <v>OBB</v>
          </cell>
          <cell r="C192">
            <v>37000</v>
          </cell>
          <cell r="D192">
            <v>37000300</v>
          </cell>
          <cell r="E192" t="str">
            <v>CTROL MAT NOCKD</v>
          </cell>
          <cell r="F192">
            <v>3000528</v>
          </cell>
          <cell r="G192">
            <v>3000528</v>
          </cell>
          <cell r="H192">
            <v>815150190</v>
          </cell>
          <cell r="I192" t="str">
            <v>LOPEZ LAMBERTINI MARTIN RODRIGO</v>
          </cell>
          <cell r="J192" t="str">
            <v>SUPV. MANEJO MATERIALES</v>
          </cell>
          <cell r="K192">
            <v>21967335</v>
          </cell>
          <cell r="L192" t="str">
            <v>SALARY</v>
          </cell>
          <cell r="M192" t="str">
            <v>ISP</v>
          </cell>
          <cell r="N192" t="str">
            <v>ISP</v>
          </cell>
          <cell r="O192" t="e">
            <v>#REF!</v>
          </cell>
          <cell r="P192">
            <v>1</v>
          </cell>
          <cell r="Q192">
            <v>11</v>
          </cell>
          <cell r="R192">
            <v>2</v>
          </cell>
          <cell r="S192">
            <v>1</v>
          </cell>
          <cell r="T192" t="str">
            <v>SUPERINT. MAN. MAT.</v>
          </cell>
          <cell r="U192" t="e">
            <v>#REF!</v>
          </cell>
        </row>
        <row r="193">
          <cell r="A193">
            <v>6280452</v>
          </cell>
          <cell r="B193" t="str">
            <v>OBB</v>
          </cell>
          <cell r="C193">
            <v>34000</v>
          </cell>
          <cell r="D193">
            <v>34000400</v>
          </cell>
          <cell r="E193" t="str">
            <v>LINEA REMATE</v>
          </cell>
          <cell r="F193">
            <v>6280452</v>
          </cell>
          <cell r="G193" t="str">
            <v>06280452</v>
          </cell>
          <cell r="H193">
            <v>373187530</v>
          </cell>
          <cell r="I193" t="str">
            <v>PACHACAMA CRIOLLO JUAN CARLOS</v>
          </cell>
          <cell r="J193" t="str">
            <v>OPERARIO DE SUELDA</v>
          </cell>
          <cell r="K193">
            <v>1715187793</v>
          </cell>
          <cell r="L193" t="str">
            <v>HOURLY</v>
          </cell>
          <cell r="M193" t="str">
            <v>PLAZO FIJO</v>
          </cell>
          <cell r="N193" t="str">
            <v>DIRECTA</v>
          </cell>
          <cell r="O193" t="str">
            <v>2DO</v>
          </cell>
          <cell r="P193">
            <v>5</v>
          </cell>
          <cell r="Q193">
            <v>12</v>
          </cell>
          <cell r="R193">
            <v>4</v>
          </cell>
          <cell r="S193">
            <v>2</v>
          </cell>
          <cell r="T193" t="str">
            <v>MET</v>
          </cell>
          <cell r="U193">
            <v>1715187793</v>
          </cell>
        </row>
        <row r="194">
          <cell r="A194">
            <v>6280540</v>
          </cell>
          <cell r="B194" t="str">
            <v>OBB</v>
          </cell>
          <cell r="C194">
            <v>36000</v>
          </cell>
          <cell r="D194">
            <v>36000110</v>
          </cell>
          <cell r="E194" t="str">
            <v>MANTEN ENSAMBLE</v>
          </cell>
          <cell r="F194">
            <v>6280540</v>
          </cell>
          <cell r="G194" t="str">
            <v>06280540</v>
          </cell>
          <cell r="H194">
            <v>807724768</v>
          </cell>
          <cell r="I194" t="str">
            <v>ARELLANO BELTRAN JUAN CARLOS</v>
          </cell>
          <cell r="J194" t="str">
            <v>MIEMB.EQUIP.ESP.MTTO</v>
          </cell>
          <cell r="K194">
            <v>1713863072</v>
          </cell>
          <cell r="L194" t="str">
            <v>HOURLY</v>
          </cell>
          <cell r="M194" t="str">
            <v>PLAZO FIJO</v>
          </cell>
          <cell r="N194" t="str">
            <v>INDIRECTA</v>
          </cell>
          <cell r="O194" t="str">
            <v>2DO</v>
          </cell>
          <cell r="P194">
            <v>28</v>
          </cell>
          <cell r="Q194">
            <v>12</v>
          </cell>
          <cell r="R194">
            <v>4</v>
          </cell>
          <cell r="S194">
            <v>2</v>
          </cell>
          <cell r="T194" t="str">
            <v>MET</v>
          </cell>
          <cell r="U194">
            <v>4</v>
          </cell>
        </row>
        <row r="195">
          <cell r="A195">
            <v>6280562</v>
          </cell>
          <cell r="B195" t="str">
            <v>OBB</v>
          </cell>
          <cell r="C195">
            <v>35000</v>
          </cell>
          <cell r="D195">
            <v>35000110</v>
          </cell>
          <cell r="E195" t="str">
            <v>MANTEN. PINTURA</v>
          </cell>
          <cell r="F195">
            <v>6280562</v>
          </cell>
          <cell r="G195" t="str">
            <v>06280562</v>
          </cell>
          <cell r="H195">
            <v>806288075</v>
          </cell>
          <cell r="I195" t="str">
            <v>RODRIGUEZ AVILES ESTEBAN LENIN</v>
          </cell>
          <cell r="J195" t="str">
            <v>MIEMB.EQUIP.ESP.MTTO</v>
          </cell>
          <cell r="K195">
            <v>1719432765</v>
          </cell>
          <cell r="L195" t="str">
            <v>HOURLY</v>
          </cell>
          <cell r="M195" t="str">
            <v>PLAZO FIJO</v>
          </cell>
          <cell r="N195" t="str">
            <v>INDIRECTA</v>
          </cell>
          <cell r="O195" t="str">
            <v>1ERO</v>
          </cell>
          <cell r="P195">
            <v>3</v>
          </cell>
          <cell r="Q195">
            <v>12</v>
          </cell>
          <cell r="R195">
            <v>4</v>
          </cell>
          <cell r="S195">
            <v>2</v>
          </cell>
          <cell r="T195" t="str">
            <v>MET</v>
          </cell>
          <cell r="U195" t="str">
            <v>MANTEN. PINTURA</v>
          </cell>
        </row>
        <row r="196">
          <cell r="A196">
            <v>6280565</v>
          </cell>
          <cell r="B196" t="str">
            <v>OBB</v>
          </cell>
          <cell r="C196">
            <v>34000</v>
          </cell>
          <cell r="D196">
            <v>34000300</v>
          </cell>
          <cell r="E196" t="str">
            <v>SUELDA AUTOMOV.</v>
          </cell>
          <cell r="F196">
            <v>6280565</v>
          </cell>
          <cell r="G196" t="str">
            <v>06280565</v>
          </cell>
          <cell r="H196">
            <v>591310524</v>
          </cell>
          <cell r="I196" t="str">
            <v>CHANGO MASAPANTA EDWIN GEOVANNY</v>
          </cell>
          <cell r="J196" t="str">
            <v>OPERARIO DE SUELDA</v>
          </cell>
          <cell r="K196">
            <v>1724138258</v>
          </cell>
          <cell r="L196" t="str">
            <v>HOURLY</v>
          </cell>
          <cell r="M196" t="str">
            <v>PLAZO FIJO</v>
          </cell>
          <cell r="N196" t="str">
            <v>DIRECTA</v>
          </cell>
          <cell r="O196" t="str">
            <v>2DO</v>
          </cell>
          <cell r="P196">
            <v>5</v>
          </cell>
          <cell r="Q196">
            <v>12</v>
          </cell>
          <cell r="R196">
            <v>4</v>
          </cell>
          <cell r="S196">
            <v>2</v>
          </cell>
          <cell r="T196" t="str">
            <v>MET</v>
          </cell>
          <cell r="U196">
            <v>1724138258</v>
          </cell>
        </row>
        <row r="197">
          <cell r="A197">
            <v>6280579</v>
          </cell>
          <cell r="B197" t="str">
            <v>OBB</v>
          </cell>
          <cell r="C197">
            <v>37000</v>
          </cell>
          <cell r="D197">
            <v>37000400</v>
          </cell>
          <cell r="E197" t="str">
            <v>COMERCIALES</v>
          </cell>
          <cell r="F197">
            <v>6280579</v>
          </cell>
          <cell r="G197" t="str">
            <v>06280579</v>
          </cell>
          <cell r="H197">
            <v>205446172</v>
          </cell>
          <cell r="I197" t="str">
            <v>LEMA LEMA ISRAEL MAURICIO</v>
          </cell>
          <cell r="J197" t="str">
            <v>OPERARIO MATERIALES</v>
          </cell>
          <cell r="K197">
            <v>1724122575</v>
          </cell>
          <cell r="L197" t="str">
            <v>HOURLY</v>
          </cell>
          <cell r="M197" t="str">
            <v>PLAZO FIJO</v>
          </cell>
          <cell r="N197" t="str">
            <v>INDIRECTA</v>
          </cell>
          <cell r="O197" t="e">
            <v>#N/A</v>
          </cell>
          <cell r="P197">
            <v>3</v>
          </cell>
          <cell r="Q197">
            <v>12</v>
          </cell>
          <cell r="R197">
            <v>4</v>
          </cell>
          <cell r="S197">
            <v>2</v>
          </cell>
          <cell r="T197" t="e">
            <v>#N/A</v>
          </cell>
          <cell r="U197" t="e">
            <v>#N/A</v>
          </cell>
        </row>
        <row r="198">
          <cell r="A198">
            <v>6280581</v>
          </cell>
          <cell r="B198" t="str">
            <v>OBB</v>
          </cell>
          <cell r="C198">
            <v>37000</v>
          </cell>
          <cell r="D198">
            <v>37000700</v>
          </cell>
          <cell r="E198" t="str">
            <v>PATIOS PROVEED.</v>
          </cell>
          <cell r="F198">
            <v>6280581</v>
          </cell>
          <cell r="G198" t="str">
            <v>06280581</v>
          </cell>
          <cell r="H198">
            <v>760481550</v>
          </cell>
          <cell r="I198" t="str">
            <v>PACHECO HURTADO LUIS FERNANDO</v>
          </cell>
          <cell r="J198" t="str">
            <v>OPERARIO MATERIALES</v>
          </cell>
          <cell r="K198">
            <v>1717547903</v>
          </cell>
          <cell r="L198" t="str">
            <v>HOURLY</v>
          </cell>
          <cell r="M198" t="str">
            <v>PLAZO FIJO</v>
          </cell>
          <cell r="N198" t="str">
            <v>INDIRECTA</v>
          </cell>
          <cell r="O198" t="e">
            <v>#N/A</v>
          </cell>
          <cell r="P198">
            <v>4</v>
          </cell>
          <cell r="Q198">
            <v>12</v>
          </cell>
          <cell r="R198">
            <v>4</v>
          </cell>
          <cell r="S198">
            <v>2</v>
          </cell>
          <cell r="T198" t="e">
            <v>#N/A</v>
          </cell>
          <cell r="U198" t="e">
            <v>#N/A</v>
          </cell>
        </row>
        <row r="199">
          <cell r="A199">
            <v>6281417</v>
          </cell>
          <cell r="B199" t="str">
            <v>OBB</v>
          </cell>
          <cell r="C199">
            <v>37000</v>
          </cell>
          <cell r="D199">
            <v>37000400</v>
          </cell>
          <cell r="E199" t="str">
            <v>COMERCIALES</v>
          </cell>
          <cell r="F199">
            <v>6281417</v>
          </cell>
          <cell r="G199" t="str">
            <v xml:space="preserve">06281417 </v>
          </cell>
          <cell r="H199">
            <v>321968618</v>
          </cell>
          <cell r="I199" t="str">
            <v>CRESPO TONGUINO DAVID NEPTALI</v>
          </cell>
          <cell r="J199" t="str">
            <v>OPERARIO MATERIALES</v>
          </cell>
          <cell r="K199">
            <v>1719765024</v>
          </cell>
          <cell r="L199" t="str">
            <v>HOURLY</v>
          </cell>
          <cell r="M199" t="str">
            <v>PLAZO FIJO</v>
          </cell>
          <cell r="N199" t="str">
            <v>INDIRECTA</v>
          </cell>
          <cell r="O199" t="e">
            <v>#N/A</v>
          </cell>
          <cell r="P199">
            <v>5</v>
          </cell>
          <cell r="Q199">
            <v>12</v>
          </cell>
          <cell r="R199">
            <v>4</v>
          </cell>
          <cell r="S199">
            <v>16</v>
          </cell>
          <cell r="T199" t="e">
            <v>#N/A</v>
          </cell>
          <cell r="U199" t="e">
            <v>#N/A</v>
          </cell>
        </row>
        <row r="200">
          <cell r="A200">
            <v>6281430</v>
          </cell>
          <cell r="B200" t="str">
            <v>OBB</v>
          </cell>
          <cell r="C200">
            <v>35000</v>
          </cell>
          <cell r="D200">
            <v>35000110</v>
          </cell>
          <cell r="E200" t="str">
            <v>MANTEN. PINTURA</v>
          </cell>
          <cell r="F200">
            <v>6281430</v>
          </cell>
          <cell r="G200" t="str">
            <v xml:space="preserve">06281430 </v>
          </cell>
          <cell r="H200">
            <v>717514083</v>
          </cell>
          <cell r="I200" t="str">
            <v>POZO SANCHEZ EDISON SANTIAGO</v>
          </cell>
          <cell r="J200" t="str">
            <v>MIEMB.EQUIP.ESP.MTTO</v>
          </cell>
          <cell r="K200">
            <v>503047979</v>
          </cell>
          <cell r="L200" t="str">
            <v>HOURLY</v>
          </cell>
          <cell r="M200" t="str">
            <v>PLAZO FIJO</v>
          </cell>
          <cell r="N200" t="str">
            <v>INDIRECTA</v>
          </cell>
          <cell r="O200" t="str">
            <v>1ERO</v>
          </cell>
          <cell r="P200">
            <v>2</v>
          </cell>
          <cell r="Q200">
            <v>12</v>
          </cell>
          <cell r="R200">
            <v>4</v>
          </cell>
          <cell r="S200">
            <v>16</v>
          </cell>
          <cell r="T200" t="str">
            <v>MET</v>
          </cell>
          <cell r="U200" t="str">
            <v>MANTEN. PINTURA</v>
          </cell>
        </row>
        <row r="201">
          <cell r="A201">
            <v>6279617</v>
          </cell>
          <cell r="B201" t="str">
            <v>OBB</v>
          </cell>
          <cell r="C201">
            <v>34000</v>
          </cell>
          <cell r="D201">
            <v>34000500</v>
          </cell>
          <cell r="E201" t="str">
            <v>ACABADO METAL.</v>
          </cell>
          <cell r="F201">
            <v>6279617</v>
          </cell>
          <cell r="G201" t="str">
            <v>06279617</v>
          </cell>
          <cell r="H201">
            <v>771600807</v>
          </cell>
          <cell r="I201" t="str">
            <v>JULIO NARVAEZ DIEGO CHARLES</v>
          </cell>
          <cell r="J201" t="str">
            <v>OPERARIO DE SUELDA</v>
          </cell>
          <cell r="K201">
            <v>1714014261</v>
          </cell>
          <cell r="L201" t="str">
            <v>HOURLY</v>
          </cell>
          <cell r="M201" t="str">
            <v>PLAZO FIJO</v>
          </cell>
          <cell r="N201" t="str">
            <v>DIRECTA</v>
          </cell>
          <cell r="O201" t="str">
            <v>SALIO CIA</v>
          </cell>
          <cell r="P201">
            <v>5</v>
          </cell>
          <cell r="Q201">
            <v>12</v>
          </cell>
          <cell r="R201">
            <v>3</v>
          </cell>
          <cell r="S201">
            <v>16</v>
          </cell>
          <cell r="T201" t="e">
            <v>#N/A</v>
          </cell>
        </row>
        <row r="202">
          <cell r="A202">
            <v>6279624</v>
          </cell>
          <cell r="B202" t="str">
            <v>OBB</v>
          </cell>
          <cell r="C202">
            <v>35000</v>
          </cell>
          <cell r="D202">
            <v>35000110</v>
          </cell>
          <cell r="E202" t="str">
            <v>MANTEN. PINTURA</v>
          </cell>
          <cell r="F202">
            <v>6279624</v>
          </cell>
          <cell r="G202" t="str">
            <v>06279624</v>
          </cell>
          <cell r="H202">
            <v>227633994</v>
          </cell>
          <cell r="I202" t="str">
            <v>CORTEZ TORRES EDUARDO ALEJANDRO</v>
          </cell>
          <cell r="J202" t="str">
            <v>MIEMB.EQUIP.ESP.MTTO</v>
          </cell>
          <cell r="K202">
            <v>1720208568</v>
          </cell>
          <cell r="L202" t="str">
            <v>HOURLY</v>
          </cell>
          <cell r="M202" t="str">
            <v>PLAZO FIJO</v>
          </cell>
          <cell r="N202" t="str">
            <v>INDIRECTA</v>
          </cell>
          <cell r="O202" t="str">
            <v>SALIO CIA</v>
          </cell>
          <cell r="P202">
            <v>3</v>
          </cell>
          <cell r="Q202">
            <v>12</v>
          </cell>
          <cell r="R202">
            <v>3</v>
          </cell>
          <cell r="S202">
            <v>16</v>
          </cell>
          <cell r="T202" t="e">
            <v>#N/A</v>
          </cell>
        </row>
        <row r="203">
          <cell r="A203">
            <v>6279643</v>
          </cell>
          <cell r="B203" t="str">
            <v>OBB</v>
          </cell>
          <cell r="C203">
            <v>34000</v>
          </cell>
          <cell r="D203">
            <v>34000110</v>
          </cell>
          <cell r="E203" t="str">
            <v>MANTEN. SUELDA</v>
          </cell>
          <cell r="F203">
            <v>6279643</v>
          </cell>
          <cell r="G203" t="str">
            <v>06279643</v>
          </cell>
          <cell r="H203">
            <v>418676497</v>
          </cell>
          <cell r="I203" t="str">
            <v>CHICAIZA TOBAR DARIO RICARDO</v>
          </cell>
          <cell r="J203" t="str">
            <v>MIEMB.EQUIP.ESP.MTTO</v>
          </cell>
          <cell r="K203">
            <v>1714129481</v>
          </cell>
          <cell r="L203" t="str">
            <v>HOURLY</v>
          </cell>
          <cell r="M203" t="str">
            <v>PLAZO FIJO</v>
          </cell>
          <cell r="N203" t="str">
            <v>INDIRECTA</v>
          </cell>
          <cell r="O203" t="str">
            <v>1ERO</v>
          </cell>
          <cell r="P203">
            <v>3</v>
          </cell>
          <cell r="Q203">
            <v>12</v>
          </cell>
          <cell r="R203">
            <v>3</v>
          </cell>
          <cell r="S203">
            <v>16</v>
          </cell>
          <cell r="T203" t="str">
            <v>MET</v>
          </cell>
          <cell r="U203">
            <v>1714129481</v>
          </cell>
        </row>
        <row r="204">
          <cell r="A204">
            <v>6279644</v>
          </cell>
          <cell r="B204" t="str">
            <v>OBB</v>
          </cell>
          <cell r="C204">
            <v>34000</v>
          </cell>
          <cell r="D204">
            <v>34000200</v>
          </cell>
          <cell r="E204" t="str">
            <v>SUELDA COMERCI.</v>
          </cell>
          <cell r="F204">
            <v>6279644</v>
          </cell>
          <cell r="G204" t="str">
            <v>06279644</v>
          </cell>
          <cell r="H204">
            <v>411046242</v>
          </cell>
          <cell r="I204" t="str">
            <v>RUGEL RODRIGUEZ MARCO VINICIO</v>
          </cell>
          <cell r="J204" t="str">
            <v>OPERARIO DE SUELDA</v>
          </cell>
          <cell r="K204">
            <v>1717630477</v>
          </cell>
          <cell r="L204" t="str">
            <v>HOURLY</v>
          </cell>
          <cell r="M204" t="str">
            <v>PLAZO FIJO</v>
          </cell>
          <cell r="N204" t="str">
            <v>DIRECTA</v>
          </cell>
          <cell r="O204" t="str">
            <v>2DO</v>
          </cell>
          <cell r="P204">
            <v>5</v>
          </cell>
          <cell r="Q204">
            <v>12</v>
          </cell>
          <cell r="R204">
            <v>3</v>
          </cell>
          <cell r="S204">
            <v>16</v>
          </cell>
          <cell r="T204" t="str">
            <v>MET</v>
          </cell>
          <cell r="U204">
            <v>1717630477</v>
          </cell>
        </row>
        <row r="205">
          <cell r="A205">
            <v>6279645</v>
          </cell>
          <cell r="B205" t="str">
            <v>OBB</v>
          </cell>
          <cell r="C205">
            <v>35010</v>
          </cell>
          <cell r="D205">
            <v>35010110</v>
          </cell>
          <cell r="E205" t="str">
            <v>PINT. PLAST. MTTO</v>
          </cell>
          <cell r="F205">
            <v>6279645</v>
          </cell>
          <cell r="G205" t="str">
            <v>06279645</v>
          </cell>
          <cell r="H205">
            <v>262332290</v>
          </cell>
          <cell r="I205" t="str">
            <v>POAQUIZA YUMBOLEMA LUIS ALFREDO</v>
          </cell>
          <cell r="J205" t="str">
            <v>LIDER DE GRUPO</v>
          </cell>
          <cell r="K205">
            <v>502286131</v>
          </cell>
          <cell r="L205" t="str">
            <v>HOURLY</v>
          </cell>
          <cell r="M205" t="str">
            <v>PLAZO FIJO</v>
          </cell>
          <cell r="N205" t="str">
            <v>INDIRECTA</v>
          </cell>
          <cell r="O205" t="str">
            <v>1ERO</v>
          </cell>
          <cell r="P205">
            <v>3</v>
          </cell>
          <cell r="Q205">
            <v>12</v>
          </cell>
          <cell r="R205">
            <v>3</v>
          </cell>
          <cell r="S205">
            <v>16</v>
          </cell>
          <cell r="T205" t="str">
            <v>LG</v>
          </cell>
          <cell r="U205" t="str">
            <v>MANTEN. PINTURA</v>
          </cell>
        </row>
        <row r="206">
          <cell r="A206">
            <v>6279690</v>
          </cell>
          <cell r="B206" t="str">
            <v>OBB</v>
          </cell>
          <cell r="C206">
            <v>37000</v>
          </cell>
          <cell r="D206">
            <v>37000110</v>
          </cell>
          <cell r="E206" t="str">
            <v>LEAN MATERIAL</v>
          </cell>
          <cell r="F206">
            <v>6279690</v>
          </cell>
          <cell r="G206" t="str">
            <v>06279690</v>
          </cell>
          <cell r="H206">
            <v>911360365</v>
          </cell>
          <cell r="I206" t="str">
            <v>YANCHATIPAN ORTEGA ALEX EDUARDO</v>
          </cell>
          <cell r="J206" t="str">
            <v>OPERARIO MATERIALES</v>
          </cell>
          <cell r="K206">
            <v>1726150897</v>
          </cell>
          <cell r="L206" t="str">
            <v>HOURLY</v>
          </cell>
          <cell r="M206" t="str">
            <v>PLAZO FIJO</v>
          </cell>
          <cell r="N206" t="str">
            <v>INDIRECTA</v>
          </cell>
          <cell r="O206" t="e">
            <v>#N/A</v>
          </cell>
          <cell r="P206">
            <v>5</v>
          </cell>
          <cell r="Q206">
            <v>12</v>
          </cell>
          <cell r="R206">
            <v>3</v>
          </cell>
          <cell r="S206">
            <v>16</v>
          </cell>
          <cell r="T206" t="e">
            <v>#N/A</v>
          </cell>
          <cell r="U206" t="e">
            <v>#N/A</v>
          </cell>
        </row>
        <row r="207">
          <cell r="A207">
            <v>6279187</v>
          </cell>
          <cell r="B207" t="str">
            <v>OBB</v>
          </cell>
          <cell r="C207">
            <v>35000</v>
          </cell>
          <cell r="D207">
            <v>35000110</v>
          </cell>
          <cell r="E207" t="str">
            <v>MANTEN. PINTURA</v>
          </cell>
          <cell r="F207">
            <v>6279187</v>
          </cell>
          <cell r="G207" t="str">
            <v>06279187</v>
          </cell>
          <cell r="H207">
            <v>663659374</v>
          </cell>
          <cell r="I207" t="str">
            <v>VILLAMARIN MINO HECTOR ABEL</v>
          </cell>
          <cell r="J207" t="str">
            <v>MIEMB.EQUIP.ESP.MTTO</v>
          </cell>
          <cell r="K207">
            <v>1716104896</v>
          </cell>
          <cell r="L207" t="str">
            <v>HOURLY</v>
          </cell>
          <cell r="M207" t="str">
            <v>PLAZO FIJO</v>
          </cell>
          <cell r="N207" t="str">
            <v>INDIRECTA</v>
          </cell>
          <cell r="O207" t="str">
            <v>1ERO</v>
          </cell>
          <cell r="P207">
            <v>3</v>
          </cell>
          <cell r="Q207">
            <v>12</v>
          </cell>
          <cell r="R207">
            <v>3</v>
          </cell>
          <cell r="S207">
            <v>1</v>
          </cell>
          <cell r="T207" t="str">
            <v>MET</v>
          </cell>
          <cell r="U207" t="str">
            <v>MANTEN. PINTURA</v>
          </cell>
        </row>
        <row r="208">
          <cell r="A208">
            <v>6279191</v>
          </cell>
          <cell r="B208" t="str">
            <v>OBB</v>
          </cell>
          <cell r="C208">
            <v>35000</v>
          </cell>
          <cell r="D208">
            <v>35000110</v>
          </cell>
          <cell r="E208" t="str">
            <v>MANTEN. PINTURA</v>
          </cell>
          <cell r="F208">
            <v>6279191</v>
          </cell>
          <cell r="G208" t="str">
            <v>06279191</v>
          </cell>
          <cell r="H208">
            <v>460488529</v>
          </cell>
          <cell r="I208" t="str">
            <v>SORIA ESPINOZA JULIO ANIBAL</v>
          </cell>
          <cell r="J208" t="str">
            <v>MIEMB.EQUIP.ESP.MTTO</v>
          </cell>
          <cell r="K208">
            <v>1718494725</v>
          </cell>
          <cell r="L208" t="str">
            <v>HOURLY</v>
          </cell>
          <cell r="M208" t="str">
            <v>PLAZO FIJO</v>
          </cell>
          <cell r="N208" t="str">
            <v>INDIRECTA</v>
          </cell>
          <cell r="O208" t="str">
            <v>1ERO</v>
          </cell>
          <cell r="P208">
            <v>3</v>
          </cell>
          <cell r="Q208">
            <v>12</v>
          </cell>
          <cell r="R208">
            <v>3</v>
          </cell>
          <cell r="S208">
            <v>1</v>
          </cell>
          <cell r="T208" t="str">
            <v>MET</v>
          </cell>
          <cell r="U208" t="str">
            <v>MANTEN. PINTURA</v>
          </cell>
        </row>
        <row r="209">
          <cell r="A209">
            <v>6279194</v>
          </cell>
          <cell r="B209" t="str">
            <v>OBB</v>
          </cell>
          <cell r="C209">
            <v>35000</v>
          </cell>
          <cell r="D209">
            <v>35000110</v>
          </cell>
          <cell r="E209" t="str">
            <v>MANTEN. PINTURA</v>
          </cell>
          <cell r="F209">
            <v>6279194</v>
          </cell>
          <cell r="G209" t="str">
            <v>06279194</v>
          </cell>
          <cell r="H209">
            <v>204110817</v>
          </cell>
          <cell r="I209" t="str">
            <v>MANOBANDA MANOBANDA EDISON KLEVER</v>
          </cell>
          <cell r="J209" t="str">
            <v>MIEMB.EQUIP.ESP.MTTO</v>
          </cell>
          <cell r="K209">
            <v>1714546320</v>
          </cell>
          <cell r="L209" t="str">
            <v>HOURLY</v>
          </cell>
          <cell r="M209" t="str">
            <v>PLAZO FIJO</v>
          </cell>
          <cell r="N209" t="str">
            <v>INDIRECTA</v>
          </cell>
          <cell r="O209" t="str">
            <v>1ERO</v>
          </cell>
          <cell r="P209">
            <v>3</v>
          </cell>
          <cell r="Q209">
            <v>12</v>
          </cell>
          <cell r="R209">
            <v>3</v>
          </cell>
          <cell r="S209">
            <v>1</v>
          </cell>
          <cell r="T209" t="str">
            <v>MET</v>
          </cell>
          <cell r="U209" t="str">
            <v>MANTEN. PINTURA</v>
          </cell>
        </row>
        <row r="210">
          <cell r="A210">
            <v>6279233</v>
          </cell>
          <cell r="B210" t="str">
            <v>OBB</v>
          </cell>
          <cell r="C210">
            <v>35000</v>
          </cell>
          <cell r="D210">
            <v>35000400</v>
          </cell>
          <cell r="E210" t="str">
            <v>PINTURA ESMALTE</v>
          </cell>
          <cell r="F210">
            <v>6279233</v>
          </cell>
          <cell r="G210" t="str">
            <v>06279233</v>
          </cell>
          <cell r="H210">
            <v>993354635</v>
          </cell>
          <cell r="I210" t="str">
            <v>CASTILLO FEIJOO OSLER LEONID</v>
          </cell>
          <cell r="J210" t="str">
            <v>OPERARIO DE PINTURA</v>
          </cell>
          <cell r="K210">
            <v>1718898974</v>
          </cell>
          <cell r="L210" t="str">
            <v>HOURLY</v>
          </cell>
          <cell r="M210" t="str">
            <v>PLAZO FIJO</v>
          </cell>
          <cell r="N210" t="str">
            <v>DIRECTA</v>
          </cell>
          <cell r="O210" t="str">
            <v>3ERO</v>
          </cell>
          <cell r="P210">
            <v>22</v>
          </cell>
          <cell r="Q210">
            <v>12</v>
          </cell>
          <cell r="R210">
            <v>3</v>
          </cell>
          <cell r="S210">
            <v>1</v>
          </cell>
          <cell r="T210" t="str">
            <v>MET</v>
          </cell>
          <cell r="U210" t="str">
            <v>PINTURA ELPO 2T</v>
          </cell>
        </row>
        <row r="211">
          <cell r="A211">
            <v>6279234</v>
          </cell>
          <cell r="B211" t="str">
            <v>OBB</v>
          </cell>
          <cell r="C211">
            <v>35000</v>
          </cell>
          <cell r="D211">
            <v>35000500</v>
          </cell>
          <cell r="E211" t="str">
            <v>PINTURA PLASTIC</v>
          </cell>
          <cell r="F211">
            <v>6279234</v>
          </cell>
          <cell r="G211" t="str">
            <v>06279234</v>
          </cell>
          <cell r="H211">
            <v>470641474</v>
          </cell>
          <cell r="I211" t="str">
            <v>PALLO PAREDES JHONATAN FERNANDO</v>
          </cell>
          <cell r="J211" t="str">
            <v>PINTOR</v>
          </cell>
          <cell r="K211">
            <v>1718414418</v>
          </cell>
          <cell r="L211" t="str">
            <v>HOURLY</v>
          </cell>
          <cell r="M211" t="str">
            <v>PLAZO FIJO</v>
          </cell>
          <cell r="N211" t="str">
            <v>DIRECTA</v>
          </cell>
          <cell r="O211" t="str">
            <v>3ERO</v>
          </cell>
          <cell r="P211">
            <v>22</v>
          </cell>
          <cell r="Q211">
            <v>12</v>
          </cell>
          <cell r="R211">
            <v>3</v>
          </cell>
          <cell r="S211">
            <v>1</v>
          </cell>
          <cell r="T211" t="str">
            <v>MET</v>
          </cell>
          <cell r="U211" t="str">
            <v>PINTURA ELPO 1T</v>
          </cell>
        </row>
        <row r="212">
          <cell r="A212">
            <v>6279235</v>
          </cell>
          <cell r="B212" t="str">
            <v>OBB</v>
          </cell>
          <cell r="C212">
            <v>34000</v>
          </cell>
          <cell r="D212">
            <v>34000300</v>
          </cell>
          <cell r="E212" t="str">
            <v>SUELDA AUTOMOV.</v>
          </cell>
          <cell r="F212">
            <v>6279235</v>
          </cell>
          <cell r="G212" t="str">
            <v>06279235</v>
          </cell>
          <cell r="H212">
            <v>267052055</v>
          </cell>
          <cell r="I212" t="str">
            <v>NASIMBA NASIMBA EDISON PATRICIO</v>
          </cell>
          <cell r="J212" t="str">
            <v>ENDEREZADOR</v>
          </cell>
          <cell r="K212">
            <v>1713101549</v>
          </cell>
          <cell r="L212" t="str">
            <v>HOURLY</v>
          </cell>
          <cell r="M212" t="str">
            <v>PLAZO FIJO</v>
          </cell>
          <cell r="N212" t="str">
            <v>DIRECTA</v>
          </cell>
          <cell r="O212" t="str">
            <v>2DO</v>
          </cell>
          <cell r="P212">
            <v>5</v>
          </cell>
          <cell r="Q212">
            <v>12</v>
          </cell>
          <cell r="R212">
            <v>3</v>
          </cell>
          <cell r="S212">
            <v>1</v>
          </cell>
          <cell r="T212" t="str">
            <v>MET</v>
          </cell>
          <cell r="U212">
            <v>1713101549</v>
          </cell>
        </row>
        <row r="213">
          <cell r="A213">
            <v>6279238</v>
          </cell>
          <cell r="B213" t="str">
            <v>OBB</v>
          </cell>
          <cell r="C213">
            <v>36000</v>
          </cell>
          <cell r="D213">
            <v>36000500</v>
          </cell>
          <cell r="E213" t="str">
            <v>TRIM AUTOMOVIL</v>
          </cell>
          <cell r="F213">
            <v>6279238</v>
          </cell>
          <cell r="G213" t="str">
            <v>06279238</v>
          </cell>
          <cell r="H213">
            <v>708440904</v>
          </cell>
          <cell r="I213" t="str">
            <v>CASTRO ENRIQUEZ JOSE LUIS</v>
          </cell>
          <cell r="J213" t="str">
            <v>OPERARIO PRODUCCION</v>
          </cell>
          <cell r="K213">
            <v>1003423173</v>
          </cell>
          <cell r="L213" t="str">
            <v>HOURLY</v>
          </cell>
          <cell r="M213" t="str">
            <v>PLAZO FIJO</v>
          </cell>
          <cell r="N213" t="str">
            <v>DIRECTA</v>
          </cell>
          <cell r="O213" t="str">
            <v>SALIO CIA</v>
          </cell>
          <cell r="P213">
            <v>28</v>
          </cell>
          <cell r="Q213">
            <v>12</v>
          </cell>
          <cell r="R213">
            <v>3</v>
          </cell>
          <cell r="S213">
            <v>1</v>
          </cell>
          <cell r="T213" t="e">
            <v>#N/A</v>
          </cell>
          <cell r="U213" t="e">
            <v>#N/A</v>
          </cell>
        </row>
        <row r="214">
          <cell r="A214">
            <v>6279239</v>
          </cell>
          <cell r="B214" t="str">
            <v>OBB</v>
          </cell>
          <cell r="C214">
            <v>36000</v>
          </cell>
          <cell r="D214">
            <v>36000200</v>
          </cell>
          <cell r="E214" t="str">
            <v>ENSAMBLE CHASIS</v>
          </cell>
          <cell r="F214">
            <v>6279239</v>
          </cell>
          <cell r="G214" t="str">
            <v>06279239</v>
          </cell>
          <cell r="H214">
            <v>113675472</v>
          </cell>
          <cell r="I214" t="str">
            <v>NACIMBA NACIMBA DIEGO IVAN</v>
          </cell>
          <cell r="J214" t="str">
            <v>OPERARIO PRODUCCION</v>
          </cell>
          <cell r="K214">
            <v>1719462705</v>
          </cell>
          <cell r="L214" t="str">
            <v>HOURLY</v>
          </cell>
          <cell r="M214" t="str">
            <v>PLAZO FIJO</v>
          </cell>
          <cell r="N214" t="str">
            <v>DIRECTA</v>
          </cell>
          <cell r="O214" t="str">
            <v>SALIO CIA</v>
          </cell>
          <cell r="P214">
            <v>28</v>
          </cell>
          <cell r="Q214">
            <v>12</v>
          </cell>
          <cell r="R214">
            <v>3</v>
          </cell>
          <cell r="S214">
            <v>1</v>
          </cell>
          <cell r="T214" t="e">
            <v>#N/A</v>
          </cell>
          <cell r="U214" t="e">
            <v>#N/A</v>
          </cell>
        </row>
        <row r="215">
          <cell r="A215">
            <v>6277964</v>
          </cell>
          <cell r="B215" t="str">
            <v>OBB</v>
          </cell>
          <cell r="C215">
            <v>34000</v>
          </cell>
          <cell r="D215">
            <v>34000300</v>
          </cell>
          <cell r="E215" t="str">
            <v>SUELDA AUTOMOV.</v>
          </cell>
          <cell r="F215">
            <v>6277964</v>
          </cell>
          <cell r="G215" t="str">
            <v>06277964</v>
          </cell>
          <cell r="H215">
            <v>902042027</v>
          </cell>
          <cell r="I215" t="str">
            <v>ITAZ CHANGO JEISON LENIN</v>
          </cell>
          <cell r="J215" t="str">
            <v>OPERARIO DE SUELDA</v>
          </cell>
          <cell r="K215">
            <v>1725385247</v>
          </cell>
          <cell r="L215" t="str">
            <v>HOURLY</v>
          </cell>
          <cell r="M215" t="str">
            <v>PLAZO FIJO</v>
          </cell>
          <cell r="N215" t="str">
            <v>DIRECTA</v>
          </cell>
          <cell r="O215" t="str">
            <v>SALIO CIA</v>
          </cell>
          <cell r="P215">
            <v>28</v>
          </cell>
          <cell r="Q215">
            <v>12</v>
          </cell>
          <cell r="R215">
            <v>2</v>
          </cell>
          <cell r="S215">
            <v>1</v>
          </cell>
          <cell r="T215" t="e">
            <v>#N/A</v>
          </cell>
        </row>
        <row r="216">
          <cell r="A216">
            <v>6278049</v>
          </cell>
          <cell r="B216" t="str">
            <v>OBB</v>
          </cell>
          <cell r="C216">
            <v>37000</v>
          </cell>
          <cell r="D216">
            <v>37000500</v>
          </cell>
          <cell r="E216" t="str">
            <v>PASAJEROS</v>
          </cell>
          <cell r="F216">
            <v>6278049</v>
          </cell>
          <cell r="G216" t="str">
            <v>06278049</v>
          </cell>
          <cell r="H216">
            <v>897503342</v>
          </cell>
          <cell r="I216" t="str">
            <v>BONE MEJIA JOSE LUIS</v>
          </cell>
          <cell r="J216" t="str">
            <v>OPERARIO MATERIALES</v>
          </cell>
          <cell r="K216">
            <v>1723348247</v>
          </cell>
          <cell r="L216" t="str">
            <v>HOURLY</v>
          </cell>
          <cell r="M216" t="str">
            <v>PLAZO FIJO</v>
          </cell>
          <cell r="N216" t="str">
            <v>INDIRECTA</v>
          </cell>
          <cell r="O216" t="e">
            <v>#REF!</v>
          </cell>
          <cell r="P216">
            <v>28</v>
          </cell>
          <cell r="Q216">
            <v>12</v>
          </cell>
          <cell r="R216">
            <v>2</v>
          </cell>
          <cell r="S216">
            <v>6</v>
          </cell>
          <cell r="T216" t="str">
            <v>MET</v>
          </cell>
          <cell r="U216" t="e">
            <v>#REF!</v>
          </cell>
        </row>
        <row r="217">
          <cell r="A217">
            <v>6278068</v>
          </cell>
          <cell r="B217" t="str">
            <v>OBB</v>
          </cell>
          <cell r="C217">
            <v>37000</v>
          </cell>
          <cell r="D217">
            <v>37000600</v>
          </cell>
          <cell r="E217" t="str">
            <v>PATIOS CKD</v>
          </cell>
          <cell r="F217">
            <v>6278068</v>
          </cell>
          <cell r="G217" t="str">
            <v>06278068</v>
          </cell>
          <cell r="H217">
            <v>471180496</v>
          </cell>
          <cell r="I217" t="str">
            <v>CHARFUELAN GUERRERO EDWIN FERMIN</v>
          </cell>
          <cell r="J217" t="str">
            <v>OPERARIO MAQ. PESADA</v>
          </cell>
          <cell r="K217">
            <v>1713363958</v>
          </cell>
          <cell r="L217" t="str">
            <v>HOURLY</v>
          </cell>
          <cell r="M217" t="str">
            <v>PLAZO FIJO</v>
          </cell>
          <cell r="N217" t="str">
            <v>INDIRECTA</v>
          </cell>
          <cell r="O217" t="e">
            <v>#REF!</v>
          </cell>
          <cell r="P217">
            <v>6</v>
          </cell>
          <cell r="Q217">
            <v>12</v>
          </cell>
          <cell r="R217">
            <v>2</v>
          </cell>
          <cell r="S217">
            <v>6</v>
          </cell>
          <cell r="T217" t="str">
            <v>MET</v>
          </cell>
          <cell r="U217" t="e">
            <v>#REF!</v>
          </cell>
        </row>
        <row r="218">
          <cell r="A218">
            <v>6278112</v>
          </cell>
          <cell r="B218" t="str">
            <v>OBB</v>
          </cell>
          <cell r="C218">
            <v>36000</v>
          </cell>
          <cell r="D218">
            <v>36000300</v>
          </cell>
          <cell r="E218" t="str">
            <v>TRIM COMERCIAL</v>
          </cell>
          <cell r="F218">
            <v>6278112</v>
          </cell>
          <cell r="G218" t="str">
            <v>06278112</v>
          </cell>
          <cell r="H218">
            <v>601800838</v>
          </cell>
          <cell r="I218" t="str">
            <v>MENENDEZ MOLINA LUIS ALBERTO</v>
          </cell>
          <cell r="J218" t="str">
            <v>OPERARIO PRODUCCION</v>
          </cell>
          <cell r="K218">
            <v>1308528270</v>
          </cell>
          <cell r="L218" t="str">
            <v>HOURLY</v>
          </cell>
          <cell r="M218" t="str">
            <v>PLAZO FIJO</v>
          </cell>
          <cell r="N218" t="str">
            <v>DIRECTA</v>
          </cell>
          <cell r="O218" t="str">
            <v>SALIO CIA</v>
          </cell>
          <cell r="P218">
            <v>28</v>
          </cell>
          <cell r="Q218">
            <v>12</v>
          </cell>
          <cell r="R218">
            <v>2</v>
          </cell>
          <cell r="S218">
            <v>6</v>
          </cell>
          <cell r="T218" t="e">
            <v>#N/A</v>
          </cell>
          <cell r="U218" t="e">
            <v>#N/A</v>
          </cell>
        </row>
        <row r="219">
          <cell r="A219">
            <v>6278787</v>
          </cell>
          <cell r="B219" t="str">
            <v>OBB</v>
          </cell>
          <cell r="C219">
            <v>34000</v>
          </cell>
          <cell r="D219">
            <v>34000400</v>
          </cell>
          <cell r="E219" t="str">
            <v>LINEA REMATE</v>
          </cell>
          <cell r="F219">
            <v>6278787</v>
          </cell>
          <cell r="G219" t="str">
            <v>06278787</v>
          </cell>
          <cell r="H219">
            <v>416764998</v>
          </cell>
          <cell r="I219" t="str">
            <v>BUITRON NEIRA JHON LENIN</v>
          </cell>
          <cell r="J219" t="str">
            <v>OPERARIO DE SUELDA</v>
          </cell>
          <cell r="K219">
            <v>1715304513</v>
          </cell>
          <cell r="L219" t="str">
            <v>HOURLY</v>
          </cell>
          <cell r="M219" t="str">
            <v>PLAZO FIJO</v>
          </cell>
          <cell r="N219" t="str">
            <v>DIRECTA</v>
          </cell>
          <cell r="O219" t="str">
            <v>SALIO CIA</v>
          </cell>
          <cell r="P219">
            <v>5</v>
          </cell>
          <cell r="Q219">
            <v>12</v>
          </cell>
          <cell r="R219">
            <v>2</v>
          </cell>
          <cell r="S219">
            <v>16</v>
          </cell>
          <cell r="T219" t="e">
            <v>#N/A</v>
          </cell>
        </row>
        <row r="220">
          <cell r="A220">
            <v>6278789</v>
          </cell>
          <cell r="B220" t="str">
            <v>OBB</v>
          </cell>
          <cell r="C220">
            <v>34000</v>
          </cell>
          <cell r="D220">
            <v>34000400</v>
          </cell>
          <cell r="E220" t="str">
            <v>LINEA REMATE</v>
          </cell>
          <cell r="F220">
            <v>6278789</v>
          </cell>
          <cell r="G220" t="str">
            <v>06278789</v>
          </cell>
          <cell r="H220">
            <v>495007403</v>
          </cell>
          <cell r="I220" t="str">
            <v>VELASCO COYAGO JUAN ALEJANDRO</v>
          </cell>
          <cell r="J220" t="str">
            <v>OPERARIO DE SUELDA</v>
          </cell>
          <cell r="K220">
            <v>1718274424</v>
          </cell>
          <cell r="L220" t="str">
            <v>HOURLY</v>
          </cell>
          <cell r="M220" t="str">
            <v>PLAZO FIJO</v>
          </cell>
          <cell r="N220" t="str">
            <v>DIRECTA</v>
          </cell>
          <cell r="O220" t="str">
            <v>2DO</v>
          </cell>
          <cell r="P220">
            <v>5</v>
          </cell>
          <cell r="Q220">
            <v>12</v>
          </cell>
          <cell r="R220">
            <v>2</v>
          </cell>
          <cell r="S220">
            <v>16</v>
          </cell>
          <cell r="T220" t="str">
            <v>MET</v>
          </cell>
          <cell r="U220">
            <v>1718274424</v>
          </cell>
        </row>
        <row r="221">
          <cell r="A221">
            <v>6278792</v>
          </cell>
          <cell r="B221" t="str">
            <v>OBB</v>
          </cell>
          <cell r="C221">
            <v>35000</v>
          </cell>
          <cell r="D221">
            <v>35000400</v>
          </cell>
          <cell r="E221" t="str">
            <v>PINTURA ESMALTE</v>
          </cell>
          <cell r="F221">
            <v>6278792</v>
          </cell>
          <cell r="G221" t="str">
            <v>06278792</v>
          </cell>
          <cell r="H221">
            <v>810311463</v>
          </cell>
          <cell r="I221" t="str">
            <v>PITA MORALES CARLOS ALBERTO</v>
          </cell>
          <cell r="J221" t="str">
            <v>OPERARIO DE PINTURA</v>
          </cell>
          <cell r="K221">
            <v>1718927690</v>
          </cell>
          <cell r="L221" t="str">
            <v>HOURLY</v>
          </cell>
          <cell r="M221" t="str">
            <v>PLAZO FIJO</v>
          </cell>
          <cell r="N221" t="str">
            <v>DIRECTA</v>
          </cell>
          <cell r="O221" t="str">
            <v>SALIO CIA</v>
          </cell>
          <cell r="P221">
            <v>2</v>
          </cell>
          <cell r="Q221">
            <v>12</v>
          </cell>
          <cell r="R221">
            <v>2</v>
          </cell>
          <cell r="S221">
            <v>16</v>
          </cell>
          <cell r="T221" t="e">
            <v>#N/A</v>
          </cell>
        </row>
        <row r="222">
          <cell r="A222">
            <v>6278795</v>
          </cell>
          <cell r="B222" t="str">
            <v>OBB</v>
          </cell>
          <cell r="C222">
            <v>34000</v>
          </cell>
          <cell r="D222">
            <v>34000300</v>
          </cell>
          <cell r="E222" t="str">
            <v>SUELDA AUTOMOV.</v>
          </cell>
          <cell r="F222">
            <v>6278795</v>
          </cell>
          <cell r="G222" t="str">
            <v>06278795</v>
          </cell>
          <cell r="H222">
            <v>322790968</v>
          </cell>
          <cell r="I222" t="str">
            <v>COQUE MEDRANO GIOVANNY JAVIER</v>
          </cell>
          <cell r="J222" t="str">
            <v>OPERARIO DE SUELDA</v>
          </cell>
          <cell r="K222">
            <v>1718925462</v>
          </cell>
          <cell r="L222" t="str">
            <v>HOURLY</v>
          </cell>
          <cell r="M222" t="str">
            <v>PLAZO FIJO</v>
          </cell>
          <cell r="N222" t="str">
            <v>DIRECTA</v>
          </cell>
          <cell r="O222" t="str">
            <v>SALIO CIA</v>
          </cell>
          <cell r="P222">
            <v>5</v>
          </cell>
          <cell r="Q222">
            <v>12</v>
          </cell>
          <cell r="R222">
            <v>2</v>
          </cell>
          <cell r="S222">
            <v>16</v>
          </cell>
          <cell r="T222" t="e">
            <v>#N/A</v>
          </cell>
        </row>
        <row r="223">
          <cell r="A223">
            <v>6278828</v>
          </cell>
          <cell r="B223" t="str">
            <v>OBB</v>
          </cell>
          <cell r="C223">
            <v>35000</v>
          </cell>
          <cell r="D223">
            <v>35000110</v>
          </cell>
          <cell r="E223" t="str">
            <v>MANTEN. PINTURA</v>
          </cell>
          <cell r="F223">
            <v>6278828</v>
          </cell>
          <cell r="G223" t="str">
            <v>06278828</v>
          </cell>
          <cell r="H223">
            <v>641524405</v>
          </cell>
          <cell r="I223" t="str">
            <v>TOAPANTA ALULEMA VICTOR HUGO</v>
          </cell>
          <cell r="J223" t="str">
            <v>MIEMB.EQUIP.ESP.MTTO</v>
          </cell>
          <cell r="K223">
            <v>1714517263</v>
          </cell>
          <cell r="L223" t="str">
            <v>HOURLY</v>
          </cell>
          <cell r="M223" t="str">
            <v>PLAZO FIJO</v>
          </cell>
          <cell r="N223" t="str">
            <v>INDIRECTA</v>
          </cell>
          <cell r="O223" t="str">
            <v>2DO</v>
          </cell>
          <cell r="P223">
            <v>5</v>
          </cell>
          <cell r="Q223">
            <v>12</v>
          </cell>
          <cell r="R223">
            <v>2</v>
          </cell>
          <cell r="S223">
            <v>16</v>
          </cell>
          <cell r="T223" t="str">
            <v>MET</v>
          </cell>
          <cell r="U223" t="str">
            <v>MANTEN. PINTURA</v>
          </cell>
        </row>
        <row r="224">
          <cell r="A224">
            <v>6276970</v>
          </cell>
          <cell r="B224" t="str">
            <v>OBB</v>
          </cell>
          <cell r="C224">
            <v>34000</v>
          </cell>
          <cell r="D224">
            <v>34000200</v>
          </cell>
          <cell r="E224" t="str">
            <v>SUELDA COMERCI.</v>
          </cell>
          <cell r="F224">
            <v>6276970</v>
          </cell>
          <cell r="G224" t="str">
            <v>06276970</v>
          </cell>
          <cell r="H224">
            <v>726784492</v>
          </cell>
          <cell r="I224" t="str">
            <v>DE LA CRUZ CONDOR JORGE DAVID</v>
          </cell>
          <cell r="J224" t="str">
            <v>OPERARIO DE SUELDA</v>
          </cell>
          <cell r="K224">
            <v>1717485732</v>
          </cell>
          <cell r="L224" t="str">
            <v>HOURLY</v>
          </cell>
          <cell r="M224" t="str">
            <v>PLAZO FIJO</v>
          </cell>
          <cell r="N224" t="str">
            <v>DIRECTA</v>
          </cell>
          <cell r="O224" t="str">
            <v>2DO</v>
          </cell>
          <cell r="P224">
            <v>28</v>
          </cell>
          <cell r="Q224">
            <v>12</v>
          </cell>
          <cell r="R224">
            <v>1</v>
          </cell>
          <cell r="S224">
            <v>16</v>
          </cell>
          <cell r="T224" t="str">
            <v>MET</v>
          </cell>
          <cell r="U224">
            <v>1717485732</v>
          </cell>
        </row>
        <row r="225">
          <cell r="A225">
            <v>6276980</v>
          </cell>
          <cell r="B225" t="str">
            <v>OBB</v>
          </cell>
          <cell r="C225">
            <v>43000</v>
          </cell>
          <cell r="D225">
            <v>43000100</v>
          </cell>
          <cell r="E225" t="str">
            <v>CALID.PROVEEDOR</v>
          </cell>
          <cell r="F225">
            <v>6276980</v>
          </cell>
          <cell r="G225" t="str">
            <v>06276980</v>
          </cell>
          <cell r="H225">
            <v>938845307</v>
          </cell>
          <cell r="I225" t="str">
            <v>MEJIA SANDOVAL OSCAR GUSTAVO</v>
          </cell>
          <cell r="J225" t="str">
            <v>ING.CURRENT&amp;ADVANCE</v>
          </cell>
          <cell r="K225">
            <v>1715768857</v>
          </cell>
          <cell r="L225" t="str">
            <v>SALARY</v>
          </cell>
          <cell r="M225" t="str">
            <v>PLAZO FIJO</v>
          </cell>
          <cell r="N225" t="str">
            <v>ADMINISTRATIVA</v>
          </cell>
          <cell r="O225" t="str">
            <v>1ERO</v>
          </cell>
          <cell r="P225">
            <v>1</v>
          </cell>
          <cell r="Q225">
            <v>12</v>
          </cell>
          <cell r="R225">
            <v>1</v>
          </cell>
          <cell r="S225">
            <v>16</v>
          </cell>
          <cell r="T225" t="str">
            <v>adm</v>
          </cell>
        </row>
        <row r="226">
          <cell r="A226">
            <v>6277954</v>
          </cell>
          <cell r="B226" t="str">
            <v>OBB</v>
          </cell>
          <cell r="C226">
            <v>36000</v>
          </cell>
          <cell r="D226">
            <v>36000500</v>
          </cell>
          <cell r="E226" t="str">
            <v>TRIM AUTOMOVIL</v>
          </cell>
          <cell r="F226">
            <v>6277954</v>
          </cell>
          <cell r="G226" t="str">
            <v>06277954</v>
          </cell>
          <cell r="H226">
            <v>103465410</v>
          </cell>
          <cell r="I226" t="str">
            <v>MOPOSITA SALAS CRISTIAN PAUL</v>
          </cell>
          <cell r="J226" t="str">
            <v>OPERARIO PRODUCCION</v>
          </cell>
          <cell r="K226">
            <v>1720030806</v>
          </cell>
          <cell r="L226" t="str">
            <v>HOURLY</v>
          </cell>
          <cell r="M226" t="str">
            <v>PLAZO FIJO</v>
          </cell>
          <cell r="N226" t="str">
            <v>DIRECTA</v>
          </cell>
          <cell r="O226" t="str">
            <v>SALIO CIA</v>
          </cell>
          <cell r="P226">
            <v>28</v>
          </cell>
          <cell r="Q226">
            <v>12</v>
          </cell>
          <cell r="R226">
            <v>2</v>
          </cell>
          <cell r="S226">
            <v>1</v>
          </cell>
          <cell r="T226" t="e">
            <v>#N/A</v>
          </cell>
          <cell r="U226" t="e">
            <v>#N/A</v>
          </cell>
        </row>
        <row r="227">
          <cell r="A227">
            <v>6277958</v>
          </cell>
          <cell r="B227" t="str">
            <v>OBB</v>
          </cell>
          <cell r="C227">
            <v>34000</v>
          </cell>
          <cell r="D227">
            <v>34000300</v>
          </cell>
          <cell r="E227" t="str">
            <v>SUELDA AUTOMOV.</v>
          </cell>
          <cell r="F227">
            <v>6277958</v>
          </cell>
          <cell r="G227" t="str">
            <v>06277958</v>
          </cell>
          <cell r="H227">
            <v>413019173</v>
          </cell>
          <cell r="I227" t="str">
            <v>TOAPANTA CHAPI DARWIN MAURICIO</v>
          </cell>
          <cell r="J227" t="str">
            <v>OPERARIO DE SUELDA</v>
          </cell>
          <cell r="K227">
            <v>1719885954</v>
          </cell>
          <cell r="L227" t="str">
            <v>HOURLY</v>
          </cell>
          <cell r="M227" t="str">
            <v>PLAZO FIJO</v>
          </cell>
          <cell r="N227" t="str">
            <v>DIRECTA</v>
          </cell>
          <cell r="O227" t="str">
            <v>SALIO CIA</v>
          </cell>
          <cell r="P227">
            <v>28</v>
          </cell>
          <cell r="Q227">
            <v>12</v>
          </cell>
          <cell r="R227">
            <v>2</v>
          </cell>
          <cell r="S227">
            <v>1</v>
          </cell>
          <cell r="T227" t="e">
            <v>#N/A</v>
          </cell>
        </row>
        <row r="228">
          <cell r="A228">
            <v>6268350</v>
          </cell>
          <cell r="B228" t="str">
            <v>OBB</v>
          </cell>
          <cell r="C228">
            <v>51000</v>
          </cell>
          <cell r="D228">
            <v>51000310</v>
          </cell>
          <cell r="E228" t="str">
            <v>DESARROLLO/ING.</v>
          </cell>
          <cell r="F228">
            <v>6268350</v>
          </cell>
          <cell r="G228" t="str">
            <v>06268350</v>
          </cell>
          <cell r="H228">
            <v>220552890</v>
          </cell>
          <cell r="I228" t="str">
            <v>HARO FIERRO JUAN JOSE</v>
          </cell>
          <cell r="J228" t="str">
            <v>ING.MEJORA CONTINUA</v>
          </cell>
          <cell r="K228">
            <v>1713446969</v>
          </cell>
          <cell r="L228" t="str">
            <v>SALARY</v>
          </cell>
          <cell r="M228" t="str">
            <v>PLAZO FIJO</v>
          </cell>
          <cell r="N228" t="str">
            <v>INDIRECTA</v>
          </cell>
          <cell r="O228" t="str">
            <v>1ERO</v>
          </cell>
          <cell r="P228">
            <v>3</v>
          </cell>
          <cell r="Q228">
            <v>11</v>
          </cell>
          <cell r="R228">
            <v>10</v>
          </cell>
          <cell r="S228">
            <v>3</v>
          </cell>
          <cell r="T228" t="str">
            <v>adm</v>
          </cell>
        </row>
        <row r="229">
          <cell r="A229">
            <v>6268444</v>
          </cell>
          <cell r="B229" t="str">
            <v>OBB</v>
          </cell>
          <cell r="C229">
            <v>52000</v>
          </cell>
          <cell r="D229">
            <v>52000520</v>
          </cell>
          <cell r="E229" t="str">
            <v>EST.VERIFICAC.</v>
          </cell>
          <cell r="F229">
            <v>6268444</v>
          </cell>
          <cell r="G229" t="str">
            <v>06268444</v>
          </cell>
          <cell r="H229">
            <v>465887125</v>
          </cell>
          <cell r="I229" t="str">
            <v>BOHORQUEZ VILLAVICENCIO JUAN DIEGO</v>
          </cell>
          <cell r="J229" t="str">
            <v>MIEMBRO EQUIPO CALID</v>
          </cell>
          <cell r="K229">
            <v>1712892825</v>
          </cell>
          <cell r="L229" t="str">
            <v>HOURLY</v>
          </cell>
          <cell r="M229" t="str">
            <v>PLAZO FIJO</v>
          </cell>
          <cell r="N229" t="str">
            <v>DIRECTA</v>
          </cell>
          <cell r="O229" t="str">
            <v>SALIO CIA</v>
          </cell>
          <cell r="P229">
            <v>28</v>
          </cell>
          <cell r="Q229">
            <v>11</v>
          </cell>
          <cell r="R229">
            <v>10</v>
          </cell>
          <cell r="S229">
            <v>7</v>
          </cell>
          <cell r="T229" t="e">
            <v>#N/A</v>
          </cell>
          <cell r="U229" t="e">
            <v>#N/A</v>
          </cell>
        </row>
        <row r="230">
          <cell r="A230">
            <v>6268460</v>
          </cell>
          <cell r="B230" t="str">
            <v>OBB</v>
          </cell>
          <cell r="C230">
            <v>52000</v>
          </cell>
          <cell r="D230">
            <v>52000520</v>
          </cell>
          <cell r="E230" t="str">
            <v>EST.VERIFICAC.</v>
          </cell>
          <cell r="F230">
            <v>6268460</v>
          </cell>
          <cell r="G230" t="str">
            <v>06268460</v>
          </cell>
          <cell r="H230">
            <v>325561308</v>
          </cell>
          <cell r="I230" t="str">
            <v>FLORES TIBAN FREDDY GUSTAVO</v>
          </cell>
          <cell r="J230" t="str">
            <v>MIEMBRO EQUIPO CALID</v>
          </cell>
          <cell r="K230">
            <v>1720171436</v>
          </cell>
          <cell r="L230" t="str">
            <v>HOURLY</v>
          </cell>
          <cell r="M230" t="str">
            <v>PLAZO FIJO</v>
          </cell>
          <cell r="N230" t="str">
            <v>DIRECTA</v>
          </cell>
          <cell r="O230" t="str">
            <v>3ERO</v>
          </cell>
          <cell r="P230">
            <v>22</v>
          </cell>
          <cell r="Q230">
            <v>11</v>
          </cell>
          <cell r="R230">
            <v>10</v>
          </cell>
          <cell r="S230">
            <v>7</v>
          </cell>
          <cell r="T230" t="str">
            <v>MET</v>
          </cell>
          <cell r="U230" t="e">
            <v>#REF!</v>
          </cell>
        </row>
        <row r="231">
          <cell r="A231">
            <v>6268461</v>
          </cell>
          <cell r="B231" t="str">
            <v>OBB</v>
          </cell>
          <cell r="C231">
            <v>35000</v>
          </cell>
          <cell r="D231">
            <v>35000300</v>
          </cell>
          <cell r="E231" t="str">
            <v>PINTURA PRIMER</v>
          </cell>
          <cell r="F231">
            <v>6268461</v>
          </cell>
          <cell r="G231" t="str">
            <v>06268461</v>
          </cell>
          <cell r="H231">
            <v>859314430</v>
          </cell>
          <cell r="I231" t="str">
            <v>LEMA LLIGUICOTA ANGEL ESTUARDO</v>
          </cell>
          <cell r="J231" t="str">
            <v>OPERARIO DE PINTURA</v>
          </cell>
          <cell r="K231">
            <v>1716548472</v>
          </cell>
          <cell r="L231" t="str">
            <v>HOURLY</v>
          </cell>
          <cell r="M231" t="str">
            <v>PLAZO FIJO</v>
          </cell>
          <cell r="N231" t="str">
            <v>DIRECTA</v>
          </cell>
          <cell r="O231" t="str">
            <v>SALIO CIA</v>
          </cell>
          <cell r="P231">
            <v>22</v>
          </cell>
          <cell r="Q231">
            <v>11</v>
          </cell>
          <cell r="R231">
            <v>10</v>
          </cell>
          <cell r="S231">
            <v>7</v>
          </cell>
          <cell r="T231" t="e">
            <v>#N/A</v>
          </cell>
        </row>
        <row r="232">
          <cell r="A232">
            <v>6268463</v>
          </cell>
          <cell r="B232" t="str">
            <v>OBB</v>
          </cell>
          <cell r="C232">
            <v>37000</v>
          </cell>
          <cell r="D232">
            <v>37000400</v>
          </cell>
          <cell r="E232" t="str">
            <v>COMERCIALES</v>
          </cell>
          <cell r="F232">
            <v>6268463</v>
          </cell>
          <cell r="G232" t="str">
            <v>06268463</v>
          </cell>
          <cell r="H232">
            <v>712412179</v>
          </cell>
          <cell r="I232" t="str">
            <v>TERAN SUBIA CARLOS ESTEBAN</v>
          </cell>
          <cell r="J232" t="str">
            <v>OPERARIO MATERIALES</v>
          </cell>
          <cell r="K232">
            <v>1003831052</v>
          </cell>
          <cell r="L232" t="str">
            <v>HOURLY</v>
          </cell>
          <cell r="M232" t="str">
            <v>PLAZO FIJO</v>
          </cell>
          <cell r="N232" t="str">
            <v>INDIRECTA</v>
          </cell>
          <cell r="O232" t="e">
            <v>#N/A</v>
          </cell>
          <cell r="P232">
            <v>5</v>
          </cell>
          <cell r="Q232">
            <v>11</v>
          </cell>
          <cell r="R232">
            <v>10</v>
          </cell>
          <cell r="S232">
            <v>7</v>
          </cell>
          <cell r="T232" t="e">
            <v>#N/A</v>
          </cell>
          <cell r="U232" t="e">
            <v>#N/A</v>
          </cell>
        </row>
        <row r="233">
          <cell r="A233">
            <v>6274762</v>
          </cell>
          <cell r="B233" t="str">
            <v>OBB</v>
          </cell>
          <cell r="C233">
            <v>35000</v>
          </cell>
          <cell r="D233">
            <v>35000200</v>
          </cell>
          <cell r="E233" t="str">
            <v>PINTURA ELPO</v>
          </cell>
          <cell r="F233">
            <v>6274762</v>
          </cell>
          <cell r="G233" t="str">
            <v>06274762</v>
          </cell>
          <cell r="H233">
            <v>727456120</v>
          </cell>
          <cell r="I233" t="str">
            <v>GONZALEZ TACO CARLOS JULIO</v>
          </cell>
          <cell r="J233" t="str">
            <v>OPERARIO DE PINTURA</v>
          </cell>
          <cell r="K233">
            <v>1718937483</v>
          </cell>
          <cell r="L233" t="str">
            <v>HOURLY</v>
          </cell>
          <cell r="M233" t="str">
            <v>PLAZO FIJO</v>
          </cell>
          <cell r="N233" t="str">
            <v>DIRECTA</v>
          </cell>
          <cell r="O233" t="str">
            <v>3ERO</v>
          </cell>
          <cell r="P233">
            <v>22</v>
          </cell>
          <cell r="Q233">
            <v>11</v>
          </cell>
          <cell r="R233">
            <v>11</v>
          </cell>
          <cell r="S233">
            <v>18</v>
          </cell>
          <cell r="T233" t="str">
            <v>MET</v>
          </cell>
          <cell r="U233" t="str">
            <v>PINTURA ELPO 2T</v>
          </cell>
        </row>
        <row r="234">
          <cell r="A234">
            <v>6274769</v>
          </cell>
          <cell r="B234" t="str">
            <v>OBB</v>
          </cell>
          <cell r="C234">
            <v>34000</v>
          </cell>
          <cell r="D234">
            <v>34000500</v>
          </cell>
          <cell r="E234" t="str">
            <v>ACABADO METAL.</v>
          </cell>
          <cell r="F234">
            <v>6274769</v>
          </cell>
          <cell r="G234" t="str">
            <v>06274769</v>
          </cell>
          <cell r="H234">
            <v>600184586</v>
          </cell>
          <cell r="I234" t="str">
            <v>PAVON ENRIQUEZ JUAN GABRIEL</v>
          </cell>
          <cell r="J234" t="str">
            <v>OPERARIO DE SUELDA</v>
          </cell>
          <cell r="K234">
            <v>1720308459</v>
          </cell>
          <cell r="L234" t="str">
            <v>HOURLY</v>
          </cell>
          <cell r="M234" t="str">
            <v>PLAZO FIJO</v>
          </cell>
          <cell r="N234" t="str">
            <v>DIRECTA</v>
          </cell>
          <cell r="O234" t="str">
            <v>2DO</v>
          </cell>
          <cell r="P234">
            <v>28</v>
          </cell>
          <cell r="Q234">
            <v>11</v>
          </cell>
          <cell r="R234">
            <v>11</v>
          </cell>
          <cell r="S234">
            <v>18</v>
          </cell>
          <cell r="T234" t="str">
            <v>MET</v>
          </cell>
          <cell r="U234">
            <v>1720308459</v>
          </cell>
        </row>
        <row r="235">
          <cell r="A235">
            <v>6274772</v>
          </cell>
          <cell r="B235" t="str">
            <v>OBB</v>
          </cell>
          <cell r="C235">
            <v>35000</v>
          </cell>
          <cell r="D235">
            <v>35000200</v>
          </cell>
          <cell r="E235" t="str">
            <v>PINTURA ELPO</v>
          </cell>
          <cell r="F235">
            <v>6274772</v>
          </cell>
          <cell r="G235" t="str">
            <v>06274772</v>
          </cell>
          <cell r="H235">
            <v>637824731</v>
          </cell>
          <cell r="I235" t="str">
            <v>GRANJA ONA JUAN CARLOS</v>
          </cell>
          <cell r="J235" t="str">
            <v>OPERARIO DE PINTURA</v>
          </cell>
          <cell r="K235">
            <v>1717670283</v>
          </cell>
          <cell r="L235" t="str">
            <v>HOURLY</v>
          </cell>
          <cell r="M235" t="str">
            <v>PLAZO FIJO</v>
          </cell>
          <cell r="N235" t="str">
            <v>DIRECTA</v>
          </cell>
          <cell r="O235" t="str">
            <v>SALIO CIA</v>
          </cell>
          <cell r="P235">
            <v>22</v>
          </cell>
          <cell r="Q235">
            <v>11</v>
          </cell>
          <cell r="R235">
            <v>11</v>
          </cell>
          <cell r="S235">
            <v>18</v>
          </cell>
          <cell r="T235" t="e">
            <v>#N/A</v>
          </cell>
        </row>
        <row r="236">
          <cell r="A236">
            <v>6274773</v>
          </cell>
          <cell r="B236" t="str">
            <v>OBB</v>
          </cell>
          <cell r="C236">
            <v>34000</v>
          </cell>
          <cell r="D236">
            <v>34000300</v>
          </cell>
          <cell r="E236" t="str">
            <v>SUELDA AUTOMOV.</v>
          </cell>
          <cell r="F236">
            <v>6274773</v>
          </cell>
          <cell r="G236" t="str">
            <v>06274773</v>
          </cell>
          <cell r="H236">
            <v>215699450</v>
          </cell>
          <cell r="I236" t="str">
            <v>CAJAS GRANDA WILFRIDO LISANDRO</v>
          </cell>
          <cell r="J236" t="str">
            <v>OPERARIO DE SUELDA</v>
          </cell>
          <cell r="K236">
            <v>1725987653</v>
          </cell>
          <cell r="L236" t="str">
            <v>HOURLY</v>
          </cell>
          <cell r="M236" t="str">
            <v>PLAZO FIJO</v>
          </cell>
          <cell r="N236" t="str">
            <v>DIRECTA</v>
          </cell>
          <cell r="O236" t="str">
            <v>2DO</v>
          </cell>
          <cell r="P236">
            <v>28</v>
          </cell>
          <cell r="Q236">
            <v>11</v>
          </cell>
          <cell r="R236">
            <v>11</v>
          </cell>
          <cell r="S236">
            <v>18</v>
          </cell>
          <cell r="T236" t="str">
            <v>MET</v>
          </cell>
          <cell r="U236">
            <v>1725987653</v>
          </cell>
        </row>
        <row r="237">
          <cell r="A237">
            <v>6274776</v>
          </cell>
          <cell r="B237" t="str">
            <v>OBB</v>
          </cell>
          <cell r="C237">
            <v>52000</v>
          </cell>
          <cell r="D237">
            <v>52000520</v>
          </cell>
          <cell r="E237" t="str">
            <v>EST.VERIFICAC.</v>
          </cell>
          <cell r="F237">
            <v>6274776</v>
          </cell>
          <cell r="G237" t="str">
            <v>06274776</v>
          </cell>
          <cell r="H237">
            <v>315348364</v>
          </cell>
          <cell r="I237" t="str">
            <v>ANDRANGO FARINANGO ROBERTO CARLOS</v>
          </cell>
          <cell r="J237" t="str">
            <v>MIEMBRO EQUIPO CALID</v>
          </cell>
          <cell r="K237">
            <v>1715653513</v>
          </cell>
          <cell r="L237" t="str">
            <v>HOURLY</v>
          </cell>
          <cell r="M237" t="str">
            <v>PLAZO FIJO</v>
          </cell>
          <cell r="N237" t="str">
            <v>DIRECTA</v>
          </cell>
          <cell r="O237" t="str">
            <v>2DO</v>
          </cell>
          <cell r="P237">
            <v>28</v>
          </cell>
          <cell r="Q237">
            <v>11</v>
          </cell>
          <cell r="R237">
            <v>11</v>
          </cell>
          <cell r="S237">
            <v>18</v>
          </cell>
          <cell r="T237" t="str">
            <v>MET</v>
          </cell>
          <cell r="U237" t="e">
            <v>#REF!</v>
          </cell>
        </row>
        <row r="238">
          <cell r="A238">
            <v>6274778</v>
          </cell>
          <cell r="B238" t="str">
            <v>OBB</v>
          </cell>
          <cell r="C238">
            <v>37000</v>
          </cell>
          <cell r="D238">
            <v>37000600</v>
          </cell>
          <cell r="E238" t="str">
            <v>PATIOS CKD</v>
          </cell>
          <cell r="F238">
            <v>6274778</v>
          </cell>
          <cell r="G238" t="str">
            <v>06274778</v>
          </cell>
          <cell r="H238">
            <v>225226369</v>
          </cell>
          <cell r="I238" t="str">
            <v>ROJAS ROJAS MARTIN ADRIAN</v>
          </cell>
          <cell r="J238" t="str">
            <v>OPERARIO MATERIALES</v>
          </cell>
          <cell r="K238">
            <v>1723605000</v>
          </cell>
          <cell r="L238" t="str">
            <v>HOURLY</v>
          </cell>
          <cell r="M238" t="str">
            <v>PLAZO FIJO</v>
          </cell>
          <cell r="N238" t="str">
            <v>INDIRECTA</v>
          </cell>
          <cell r="O238" t="e">
            <v>#N/A</v>
          </cell>
          <cell r="P238">
            <v>28</v>
          </cell>
          <cell r="Q238">
            <v>11</v>
          </cell>
          <cell r="R238">
            <v>11</v>
          </cell>
          <cell r="S238">
            <v>18</v>
          </cell>
          <cell r="T238" t="e">
            <v>#N/A</v>
          </cell>
          <cell r="U238" t="e">
            <v>#N/A</v>
          </cell>
        </row>
        <row r="239">
          <cell r="A239">
            <v>6275281</v>
          </cell>
          <cell r="B239" t="str">
            <v>OBB</v>
          </cell>
          <cell r="C239">
            <v>36000</v>
          </cell>
          <cell r="D239">
            <v>36000500</v>
          </cell>
          <cell r="E239" t="str">
            <v>TRIM AUTOMOVIL</v>
          </cell>
          <cell r="F239">
            <v>6275281</v>
          </cell>
          <cell r="G239" t="str">
            <v>06275281</v>
          </cell>
          <cell r="H239">
            <v>350053626</v>
          </cell>
          <cell r="I239" t="str">
            <v>GAVIN ROLDAN ELIAS</v>
          </cell>
          <cell r="J239" t="str">
            <v>OPERARIO PRODUCCION</v>
          </cell>
          <cell r="K239">
            <v>603321803</v>
          </cell>
          <cell r="L239" t="str">
            <v>HOURLY</v>
          </cell>
          <cell r="M239" t="str">
            <v>PLAZO FIJO</v>
          </cell>
          <cell r="N239" t="str">
            <v>DIRECTA</v>
          </cell>
          <cell r="O239" t="str">
            <v>SALIO CIA</v>
          </cell>
          <cell r="P239">
            <v>28</v>
          </cell>
          <cell r="Q239">
            <v>11</v>
          </cell>
          <cell r="R239">
            <v>12</v>
          </cell>
          <cell r="S239">
            <v>1</v>
          </cell>
          <cell r="T239" t="e">
            <v>#N/A</v>
          </cell>
          <cell r="U239" t="e">
            <v>#N/A</v>
          </cell>
        </row>
        <row r="240">
          <cell r="A240">
            <v>6276419</v>
          </cell>
          <cell r="B240" t="str">
            <v>OBB</v>
          </cell>
          <cell r="C240">
            <v>35010</v>
          </cell>
          <cell r="D240">
            <v>35010110</v>
          </cell>
          <cell r="E240" t="str">
            <v>PINT. PLAST. MTTO</v>
          </cell>
          <cell r="F240">
            <v>6276419</v>
          </cell>
          <cell r="G240" t="str">
            <v>06276419</v>
          </cell>
          <cell r="H240">
            <v>109788233</v>
          </cell>
          <cell r="I240" t="str">
            <v>MOROCHO JARRO FERNANDO HECTOR</v>
          </cell>
          <cell r="J240" t="str">
            <v>MIEMB.EQUIP.ESP.MTTO</v>
          </cell>
          <cell r="K240">
            <v>1716458169</v>
          </cell>
          <cell r="L240" t="str">
            <v>HOURLY</v>
          </cell>
          <cell r="M240" t="str">
            <v>PLAZO FIJO</v>
          </cell>
          <cell r="N240" t="str">
            <v>INDIRECTA</v>
          </cell>
          <cell r="O240" t="str">
            <v>1ERO</v>
          </cell>
          <cell r="P240">
            <v>3</v>
          </cell>
          <cell r="Q240">
            <v>12</v>
          </cell>
          <cell r="R240">
            <v>1</v>
          </cell>
          <cell r="S240">
            <v>3</v>
          </cell>
          <cell r="T240" t="str">
            <v>MET</v>
          </cell>
          <cell r="U240" t="str">
            <v>MANTEN. PINTURA</v>
          </cell>
        </row>
        <row r="241">
          <cell r="A241">
            <v>6276425</v>
          </cell>
          <cell r="B241" t="str">
            <v>OBB</v>
          </cell>
          <cell r="C241">
            <v>60000</v>
          </cell>
          <cell r="D241">
            <v>60000100</v>
          </cell>
          <cell r="E241" t="str">
            <v>AST CORPORATIVO</v>
          </cell>
          <cell r="F241">
            <v>6276425</v>
          </cell>
          <cell r="G241" t="str">
            <v>06276425</v>
          </cell>
          <cell r="H241">
            <v>606366341</v>
          </cell>
          <cell r="I241" t="str">
            <v>VASCONEZ VASCONEZ BYRON PATRICIO</v>
          </cell>
          <cell r="J241" t="str">
            <v>JEFE REL.GUBERNAMENT</v>
          </cell>
          <cell r="K241">
            <v>1802393817</v>
          </cell>
          <cell r="L241" t="str">
            <v>SALARY</v>
          </cell>
          <cell r="M241" t="str">
            <v>PLAZO FIJO</v>
          </cell>
          <cell r="N241" t="str">
            <v>ADMINISTRATIVA</v>
          </cell>
          <cell r="O241" t="str">
            <v>1ERO</v>
          </cell>
          <cell r="P241">
            <v>1</v>
          </cell>
          <cell r="Q241">
            <v>12</v>
          </cell>
          <cell r="R241">
            <v>1</v>
          </cell>
          <cell r="S241">
            <v>3</v>
          </cell>
          <cell r="T241" t="str">
            <v>adm</v>
          </cell>
        </row>
        <row r="242">
          <cell r="A242">
            <v>6276625</v>
          </cell>
          <cell r="B242" t="str">
            <v>OBB</v>
          </cell>
          <cell r="C242">
            <v>35010</v>
          </cell>
          <cell r="D242">
            <v>35010110</v>
          </cell>
          <cell r="E242" t="str">
            <v>PINT. PLAST. MTTO</v>
          </cell>
          <cell r="F242">
            <v>6276625</v>
          </cell>
          <cell r="G242" t="str">
            <v>06276625</v>
          </cell>
          <cell r="H242">
            <v>245055460</v>
          </cell>
          <cell r="I242" t="str">
            <v>TOSCANO TIPANGUANO HENRY HERNAN</v>
          </cell>
          <cell r="J242" t="str">
            <v>MIEMB.EQUIP.ESP.MTTO</v>
          </cell>
          <cell r="K242">
            <v>1715827968</v>
          </cell>
          <cell r="L242" t="str">
            <v>HOURLY</v>
          </cell>
          <cell r="M242" t="str">
            <v>PLAZO FIJO</v>
          </cell>
          <cell r="N242" t="str">
            <v>INDIRECTA</v>
          </cell>
          <cell r="O242" t="str">
            <v>1ERO</v>
          </cell>
          <cell r="P242">
            <v>3</v>
          </cell>
          <cell r="Q242">
            <v>12</v>
          </cell>
          <cell r="R242">
            <v>1</v>
          </cell>
          <cell r="S242">
            <v>3</v>
          </cell>
          <cell r="T242" t="str">
            <v>MET</v>
          </cell>
          <cell r="U242" t="str">
            <v>MANTEN. PINTURA</v>
          </cell>
        </row>
        <row r="243">
          <cell r="A243">
            <v>6276928</v>
          </cell>
          <cell r="B243" t="str">
            <v>OBB</v>
          </cell>
          <cell r="C243">
            <v>35000</v>
          </cell>
          <cell r="D243">
            <v>35000110</v>
          </cell>
          <cell r="E243" t="str">
            <v>MANTEN. PINTURA</v>
          </cell>
          <cell r="F243">
            <v>6276928</v>
          </cell>
          <cell r="G243" t="str">
            <v>06276928</v>
          </cell>
          <cell r="H243">
            <v>524195169</v>
          </cell>
          <cell r="I243" t="str">
            <v>SHUGULI MORALES JOSE</v>
          </cell>
          <cell r="J243" t="str">
            <v>MIEMB.EQUIP.ESP.MTTO</v>
          </cell>
          <cell r="K243">
            <v>1717741282</v>
          </cell>
          <cell r="L243" t="str">
            <v>HOURLY</v>
          </cell>
          <cell r="M243" t="str">
            <v>PLAZO FIJO</v>
          </cell>
          <cell r="N243" t="str">
            <v>INDIRECTA</v>
          </cell>
          <cell r="O243" t="str">
            <v>3ERO</v>
          </cell>
          <cell r="P243">
            <v>6</v>
          </cell>
          <cell r="Q243">
            <v>12</v>
          </cell>
          <cell r="R243">
            <v>1</v>
          </cell>
          <cell r="S243">
            <v>16</v>
          </cell>
          <cell r="T243" t="str">
            <v>MET</v>
          </cell>
          <cell r="U243" t="str">
            <v>MANTEN. PINTURA</v>
          </cell>
        </row>
        <row r="244">
          <cell r="A244">
            <v>6276934</v>
          </cell>
          <cell r="B244" t="str">
            <v>OBB</v>
          </cell>
          <cell r="C244">
            <v>35010</v>
          </cell>
          <cell r="D244">
            <v>35010110</v>
          </cell>
          <cell r="E244" t="str">
            <v>PINT. PLAST. MTTO</v>
          </cell>
          <cell r="F244">
            <v>6276934</v>
          </cell>
          <cell r="G244" t="str">
            <v>06276934</v>
          </cell>
          <cell r="H244">
            <v>933534901</v>
          </cell>
          <cell r="I244" t="str">
            <v>CHILUISA SOCASI HECTOR FABIAN</v>
          </cell>
          <cell r="J244" t="str">
            <v>MIEMB.EQUIP.ESP.MTTO</v>
          </cell>
          <cell r="K244">
            <v>1712981370</v>
          </cell>
          <cell r="L244" t="str">
            <v>HOURLY</v>
          </cell>
          <cell r="M244" t="str">
            <v>PLAZO FIJO</v>
          </cell>
          <cell r="N244" t="str">
            <v>INDIRECTA</v>
          </cell>
          <cell r="O244" t="str">
            <v>1ERO</v>
          </cell>
          <cell r="P244">
            <v>3</v>
          </cell>
          <cell r="Q244">
            <v>12</v>
          </cell>
          <cell r="R244">
            <v>1</v>
          </cell>
          <cell r="S244">
            <v>16</v>
          </cell>
          <cell r="T244" t="str">
            <v>MET</v>
          </cell>
          <cell r="U244" t="str">
            <v>MANTEN. PINTURA</v>
          </cell>
        </row>
        <row r="245">
          <cell r="A245">
            <v>6267769</v>
          </cell>
          <cell r="B245" t="str">
            <v>OBB</v>
          </cell>
          <cell r="C245">
            <v>34000</v>
          </cell>
          <cell r="D245">
            <v>34000400</v>
          </cell>
          <cell r="E245" t="str">
            <v>LINEA REMATE</v>
          </cell>
          <cell r="F245">
            <v>6267769</v>
          </cell>
          <cell r="G245" t="str">
            <v>06267769</v>
          </cell>
          <cell r="H245">
            <v>663537596</v>
          </cell>
          <cell r="I245" t="str">
            <v>MORALES VACA CRISTIAN OLDEMAR</v>
          </cell>
          <cell r="J245" t="str">
            <v>OPERARIO DE SUELDA</v>
          </cell>
          <cell r="K245">
            <v>1711847754</v>
          </cell>
          <cell r="L245" t="str">
            <v>HOURLY</v>
          </cell>
          <cell r="M245" t="str">
            <v>PLAZO FIJO</v>
          </cell>
          <cell r="N245" t="str">
            <v>DIRECTA</v>
          </cell>
          <cell r="O245" t="str">
            <v>SALIO CIA</v>
          </cell>
          <cell r="P245">
            <v>28</v>
          </cell>
          <cell r="Q245">
            <v>11</v>
          </cell>
          <cell r="R245">
            <v>9</v>
          </cell>
          <cell r="S245">
            <v>16</v>
          </cell>
          <cell r="T245" t="e">
            <v>#N/A</v>
          </cell>
        </row>
        <row r="246">
          <cell r="A246">
            <v>6267776</v>
          </cell>
          <cell r="B246" t="str">
            <v>OBB</v>
          </cell>
          <cell r="C246">
            <v>35000</v>
          </cell>
          <cell r="D246">
            <v>35000300</v>
          </cell>
          <cell r="E246" t="str">
            <v>PINTURA PRIMER</v>
          </cell>
          <cell r="F246">
            <v>6267776</v>
          </cell>
          <cell r="G246" t="str">
            <v>06267776</v>
          </cell>
          <cell r="H246">
            <v>308201904</v>
          </cell>
          <cell r="I246" t="str">
            <v>DEFAZ MUSO CARLOS RENE</v>
          </cell>
          <cell r="J246" t="str">
            <v>PINTOR</v>
          </cell>
          <cell r="K246">
            <v>1723724504</v>
          </cell>
          <cell r="L246" t="str">
            <v>HOURLY</v>
          </cell>
          <cell r="M246" t="str">
            <v>PLAZO FIJO</v>
          </cell>
          <cell r="N246" t="str">
            <v>DIRECTA</v>
          </cell>
          <cell r="O246" t="str">
            <v>3ERO</v>
          </cell>
          <cell r="P246">
            <v>22</v>
          </cell>
          <cell r="Q246">
            <v>11</v>
          </cell>
          <cell r="R246">
            <v>9</v>
          </cell>
          <cell r="S246">
            <v>16</v>
          </cell>
          <cell r="T246" t="str">
            <v>MET</v>
          </cell>
          <cell r="U246" t="str">
            <v>PINTURA ELPO 1T</v>
          </cell>
        </row>
        <row r="247">
          <cell r="A247">
            <v>6267572</v>
          </cell>
          <cell r="B247" t="str">
            <v>OBB</v>
          </cell>
          <cell r="C247">
            <v>35000</v>
          </cell>
          <cell r="D247">
            <v>35000400</v>
          </cell>
          <cell r="E247" t="str">
            <v>PINTURA ESMALTE</v>
          </cell>
          <cell r="F247">
            <v>6267572</v>
          </cell>
          <cell r="G247" t="str">
            <v>06267572</v>
          </cell>
          <cell r="H247">
            <v>890037667</v>
          </cell>
          <cell r="I247" t="str">
            <v>CRUZ HERRERA ANDRES RODOLFO</v>
          </cell>
          <cell r="J247" t="str">
            <v>LIDER DE GRUPO</v>
          </cell>
          <cell r="K247">
            <v>1002279378</v>
          </cell>
          <cell r="L247" t="str">
            <v>HOURLY</v>
          </cell>
          <cell r="M247" t="str">
            <v>PLAZO FIJO</v>
          </cell>
          <cell r="N247" t="str">
            <v>INDIRECTA</v>
          </cell>
          <cell r="O247" t="str">
            <v>SALIO CIA</v>
          </cell>
          <cell r="P247">
            <v>22</v>
          </cell>
          <cell r="Q247">
            <v>11</v>
          </cell>
          <cell r="R247">
            <v>9</v>
          </cell>
          <cell r="S247">
            <v>6</v>
          </cell>
          <cell r="T247" t="e">
            <v>#N/A</v>
          </cell>
        </row>
        <row r="248">
          <cell r="A248">
            <v>6263440</v>
          </cell>
          <cell r="B248" t="str">
            <v>OBB</v>
          </cell>
          <cell r="C248">
            <v>35000</v>
          </cell>
          <cell r="D248">
            <v>35000200</v>
          </cell>
          <cell r="E248" t="str">
            <v>PINTURA ELPO</v>
          </cell>
          <cell r="F248">
            <v>6263440</v>
          </cell>
          <cell r="G248" t="str">
            <v>06263440</v>
          </cell>
          <cell r="H248">
            <v>967592510</v>
          </cell>
          <cell r="I248" t="str">
            <v>CHAPACA MEJIA LUIS PAUL</v>
          </cell>
          <cell r="J248" t="str">
            <v>LIDER DE GRUPO</v>
          </cell>
          <cell r="K248">
            <v>1714341128</v>
          </cell>
          <cell r="L248" t="str">
            <v>HOURLY</v>
          </cell>
          <cell r="M248" t="str">
            <v>INDEFINIDO</v>
          </cell>
          <cell r="N248" t="str">
            <v>INDIRECTA</v>
          </cell>
          <cell r="O248" t="str">
            <v>3ERO</v>
          </cell>
          <cell r="P248">
            <v>22</v>
          </cell>
          <cell r="Q248">
            <v>11</v>
          </cell>
          <cell r="R248">
            <v>6</v>
          </cell>
          <cell r="S248">
            <v>16</v>
          </cell>
          <cell r="T248" t="str">
            <v>LG</v>
          </cell>
          <cell r="U248" t="str">
            <v>PINTURA ESMALTE 2T</v>
          </cell>
        </row>
        <row r="249">
          <cell r="A249">
            <v>6263447</v>
          </cell>
          <cell r="B249" t="str">
            <v>OBB</v>
          </cell>
          <cell r="C249">
            <v>35010</v>
          </cell>
          <cell r="D249">
            <v>35010110</v>
          </cell>
          <cell r="E249" t="str">
            <v>PINT. PLAST. MTTO</v>
          </cell>
          <cell r="F249">
            <v>6263447</v>
          </cell>
          <cell r="G249" t="str">
            <v>06263447</v>
          </cell>
          <cell r="H249">
            <v>909484206</v>
          </cell>
          <cell r="I249" t="str">
            <v>GUAMANTICA COLLAGUAZO KLEBER HERNAN</v>
          </cell>
          <cell r="J249" t="str">
            <v>MIEMB.EQUIP.ESP.MTTO</v>
          </cell>
          <cell r="K249">
            <v>1715973663</v>
          </cell>
          <cell r="L249" t="str">
            <v>HOURLY</v>
          </cell>
          <cell r="M249" t="str">
            <v>INDEFINIDO</v>
          </cell>
          <cell r="N249" t="str">
            <v>INDIRECTA</v>
          </cell>
          <cell r="O249" t="str">
            <v>1ERO</v>
          </cell>
          <cell r="P249">
            <v>3</v>
          </cell>
          <cell r="Q249">
            <v>11</v>
          </cell>
          <cell r="R249">
            <v>6</v>
          </cell>
          <cell r="S249">
            <v>16</v>
          </cell>
          <cell r="T249" t="str">
            <v>MET</v>
          </cell>
          <cell r="U249" t="str">
            <v>MANTEN. PINTURA</v>
          </cell>
        </row>
        <row r="250">
          <cell r="A250">
            <v>6264179</v>
          </cell>
          <cell r="B250" t="str">
            <v>OBB</v>
          </cell>
          <cell r="C250">
            <v>44000</v>
          </cell>
          <cell r="D250">
            <v>44000100</v>
          </cell>
          <cell r="E250" t="str">
            <v>ADMIN. MATERIAL</v>
          </cell>
          <cell r="F250">
            <v>6264179</v>
          </cell>
          <cell r="G250" t="str">
            <v>06264179</v>
          </cell>
          <cell r="H250">
            <v>125843048</v>
          </cell>
          <cell r="I250" t="str">
            <v>GRIJALVA RUALES JHERSON OMAR</v>
          </cell>
          <cell r="J250" t="str">
            <v>ESP. FINANZ. LOGISTICA</v>
          </cell>
          <cell r="K250">
            <v>1722216429</v>
          </cell>
          <cell r="L250" t="str">
            <v>SALARY</v>
          </cell>
          <cell r="M250" t="str">
            <v>PLAZO FIJO</v>
          </cell>
          <cell r="N250" t="str">
            <v>INDIRECTA</v>
          </cell>
          <cell r="O250" t="str">
            <v>1ERO</v>
          </cell>
          <cell r="P250">
            <v>3</v>
          </cell>
          <cell r="Q250">
            <v>12</v>
          </cell>
          <cell r="R250">
            <v>4</v>
          </cell>
          <cell r="S250">
            <v>16</v>
          </cell>
          <cell r="T250" t="str">
            <v>adm</v>
          </cell>
        </row>
        <row r="251">
          <cell r="A251">
            <v>6264964</v>
          </cell>
          <cell r="B251" t="str">
            <v>OBB</v>
          </cell>
          <cell r="C251">
            <v>35000</v>
          </cell>
          <cell r="D251">
            <v>35000200</v>
          </cell>
          <cell r="E251" t="str">
            <v>PINTURA ELPO</v>
          </cell>
          <cell r="F251">
            <v>6264964</v>
          </cell>
          <cell r="G251" t="str">
            <v>06264964</v>
          </cell>
          <cell r="H251">
            <v>102367161</v>
          </cell>
          <cell r="I251" t="str">
            <v>VERA GUTIERREZ VICENTE JAVIER</v>
          </cell>
          <cell r="J251" t="str">
            <v>OPERARIO DE PINTURA</v>
          </cell>
          <cell r="K251">
            <v>1204228462</v>
          </cell>
          <cell r="L251" t="str">
            <v>HOURLY</v>
          </cell>
          <cell r="M251" t="str">
            <v>INDEFINIDO</v>
          </cell>
          <cell r="N251" t="str">
            <v>DIRECTA</v>
          </cell>
          <cell r="O251" t="str">
            <v>SALIO CIA</v>
          </cell>
          <cell r="P251">
            <v>22</v>
          </cell>
          <cell r="Q251">
            <v>11</v>
          </cell>
          <cell r="R251">
            <v>7</v>
          </cell>
          <cell r="S251">
            <v>18</v>
          </cell>
          <cell r="T251" t="e">
            <v>#N/A</v>
          </cell>
        </row>
        <row r="252">
          <cell r="A252">
            <v>6265011</v>
          </cell>
          <cell r="B252" t="str">
            <v>OBB</v>
          </cell>
          <cell r="C252">
            <v>35000</v>
          </cell>
          <cell r="D252">
            <v>35000200</v>
          </cell>
          <cell r="E252" t="str">
            <v>PINTURA ELPO</v>
          </cell>
          <cell r="F252">
            <v>6265011</v>
          </cell>
          <cell r="G252" t="str">
            <v>06265011</v>
          </cell>
          <cell r="H252">
            <v>110821224</v>
          </cell>
          <cell r="I252" t="str">
            <v>CADENA CARRERA ALFONSO JAVIER</v>
          </cell>
          <cell r="J252" t="str">
            <v>OPERARIO DE PINTURA</v>
          </cell>
          <cell r="K252">
            <v>1722571146</v>
          </cell>
          <cell r="L252" t="str">
            <v>HOURLY</v>
          </cell>
          <cell r="M252" t="str">
            <v>INDEFINIDO</v>
          </cell>
          <cell r="N252" t="str">
            <v>DIRECTA</v>
          </cell>
          <cell r="O252" t="str">
            <v>3ERO</v>
          </cell>
          <cell r="P252">
            <v>22</v>
          </cell>
          <cell r="Q252">
            <v>11</v>
          </cell>
          <cell r="R252">
            <v>7</v>
          </cell>
          <cell r="S252">
            <v>18</v>
          </cell>
          <cell r="T252" t="str">
            <v>MET</v>
          </cell>
          <cell r="U252" t="str">
            <v>PINTURA ELPO 2T</v>
          </cell>
        </row>
        <row r="253">
          <cell r="A253">
            <v>6265012</v>
          </cell>
          <cell r="B253" t="str">
            <v>OBB</v>
          </cell>
          <cell r="C253">
            <v>34000</v>
          </cell>
          <cell r="D253">
            <v>34000300</v>
          </cell>
          <cell r="E253" t="str">
            <v>SUELDA AUTOMOV.</v>
          </cell>
          <cell r="F253">
            <v>6265012</v>
          </cell>
          <cell r="G253" t="str">
            <v>06265012</v>
          </cell>
          <cell r="H253">
            <v>654684524</v>
          </cell>
          <cell r="I253" t="str">
            <v>MANJARRES AMANCHA LUIS SANTIAGO</v>
          </cell>
          <cell r="J253" t="str">
            <v>OPERARIO DE SUELDA</v>
          </cell>
          <cell r="K253">
            <v>1803983574</v>
          </cell>
          <cell r="L253" t="str">
            <v>HOURLY</v>
          </cell>
          <cell r="M253" t="str">
            <v>INDEFINIDO</v>
          </cell>
          <cell r="N253" t="str">
            <v>DIRECTA</v>
          </cell>
          <cell r="O253" t="str">
            <v>2DO</v>
          </cell>
          <cell r="P253">
            <v>28</v>
          </cell>
          <cell r="Q253">
            <v>11</v>
          </cell>
          <cell r="R253">
            <v>7</v>
          </cell>
          <cell r="S253">
            <v>18</v>
          </cell>
          <cell r="T253" t="str">
            <v>MET</v>
          </cell>
          <cell r="U253">
            <v>1803983574</v>
          </cell>
        </row>
        <row r="254">
          <cell r="A254">
            <v>6266053</v>
          </cell>
          <cell r="B254" t="str">
            <v>OBB</v>
          </cell>
          <cell r="C254">
            <v>32000</v>
          </cell>
          <cell r="D254">
            <v>32000130</v>
          </cell>
          <cell r="E254" t="str">
            <v>SEG. INDUSTRIAL</v>
          </cell>
          <cell r="F254">
            <v>6266053</v>
          </cell>
          <cell r="G254" t="str">
            <v>06266053</v>
          </cell>
          <cell r="H254">
            <v>361803343</v>
          </cell>
          <cell r="I254" t="str">
            <v>PACHACAMA CAJAMARCA EDISON</v>
          </cell>
          <cell r="J254" t="str">
            <v>ESP.SEGUR.INDUSTRIAL</v>
          </cell>
          <cell r="K254">
            <v>1712037306</v>
          </cell>
          <cell r="L254" t="str">
            <v>SALARY</v>
          </cell>
          <cell r="M254" t="str">
            <v>INDEFINIDO</v>
          </cell>
          <cell r="N254" t="str">
            <v>INDIRECTA</v>
          </cell>
          <cell r="O254" t="str">
            <v>2DO</v>
          </cell>
          <cell r="P254">
            <v>4</v>
          </cell>
          <cell r="Q254">
            <v>11</v>
          </cell>
          <cell r="R254">
            <v>8</v>
          </cell>
          <cell r="S254">
            <v>2</v>
          </cell>
          <cell r="T254" t="str">
            <v>adm</v>
          </cell>
        </row>
        <row r="255">
          <cell r="A255">
            <v>6266055</v>
          </cell>
          <cell r="B255" t="str">
            <v>OBB</v>
          </cell>
          <cell r="C255">
            <v>35000</v>
          </cell>
          <cell r="D255">
            <v>35000400</v>
          </cell>
          <cell r="E255" t="str">
            <v>PINTURA ESMALTE</v>
          </cell>
          <cell r="F255">
            <v>6266055</v>
          </cell>
          <cell r="G255" t="str">
            <v>06266055</v>
          </cell>
          <cell r="H255">
            <v>610550155</v>
          </cell>
          <cell r="I255" t="str">
            <v>PAREDES HERMOSA JOSE LUIS</v>
          </cell>
          <cell r="J255" t="str">
            <v>ENDEREZADOR</v>
          </cell>
          <cell r="K255">
            <v>1715040984</v>
          </cell>
          <cell r="L255" t="str">
            <v>HOURLY</v>
          </cell>
          <cell r="M255" t="str">
            <v>INDEFINIDO</v>
          </cell>
          <cell r="N255" t="str">
            <v>DIRECTA</v>
          </cell>
          <cell r="O255" t="str">
            <v>3ERO</v>
          </cell>
          <cell r="P255">
            <v>22</v>
          </cell>
          <cell r="Q255">
            <v>11</v>
          </cell>
          <cell r="R255">
            <v>8</v>
          </cell>
          <cell r="S255">
            <v>2</v>
          </cell>
          <cell r="T255" t="str">
            <v>MET</v>
          </cell>
          <cell r="U255" t="str">
            <v>PINTURA ELPO 1T</v>
          </cell>
        </row>
        <row r="256">
          <cell r="A256">
            <v>6266326</v>
          </cell>
          <cell r="B256" t="str">
            <v>OBB</v>
          </cell>
          <cell r="C256">
            <v>37000</v>
          </cell>
          <cell r="D256">
            <v>37000110</v>
          </cell>
          <cell r="E256" t="str">
            <v>LEAN MATERIAL</v>
          </cell>
          <cell r="F256">
            <v>6266326</v>
          </cell>
          <cell r="G256" t="str">
            <v>06266326</v>
          </cell>
          <cell r="H256">
            <v>874955769</v>
          </cell>
          <cell r="I256" t="str">
            <v>GANCINO SANTILLAN HECTOR XAVIER</v>
          </cell>
          <cell r="J256" t="str">
            <v>OPERARIO MATERIALES</v>
          </cell>
          <cell r="K256">
            <v>1720904224</v>
          </cell>
          <cell r="L256" t="str">
            <v>HOURLY</v>
          </cell>
          <cell r="M256" t="str">
            <v>PLAZO FIJO</v>
          </cell>
          <cell r="N256" t="str">
            <v>INDIRECTA</v>
          </cell>
          <cell r="O256" t="e">
            <v>#REF!</v>
          </cell>
          <cell r="P256">
            <v>28</v>
          </cell>
          <cell r="Q256">
            <v>11</v>
          </cell>
          <cell r="R256">
            <v>8</v>
          </cell>
          <cell r="S256">
            <v>8</v>
          </cell>
          <cell r="T256" t="str">
            <v>MET</v>
          </cell>
          <cell r="U256" t="e">
            <v>#REF!</v>
          </cell>
        </row>
        <row r="257">
          <cell r="A257">
            <v>6266327</v>
          </cell>
          <cell r="B257" t="str">
            <v>OBB</v>
          </cell>
          <cell r="C257">
            <v>35010</v>
          </cell>
          <cell r="D257">
            <v>35010500</v>
          </cell>
          <cell r="E257" t="str">
            <v>PINTURA PLASTIC</v>
          </cell>
          <cell r="F257">
            <v>6266327</v>
          </cell>
          <cell r="G257" t="str">
            <v>06266327</v>
          </cell>
          <cell r="H257">
            <v>837454190</v>
          </cell>
          <cell r="I257" t="str">
            <v>TORRES TELLO WELLINGTON UVALDO</v>
          </cell>
          <cell r="J257" t="str">
            <v>OPERARIO DE PINTURA</v>
          </cell>
          <cell r="K257">
            <v>502736259</v>
          </cell>
          <cell r="L257" t="str">
            <v>HOURLY</v>
          </cell>
          <cell r="M257" t="str">
            <v>PLAZO FIJO</v>
          </cell>
          <cell r="N257" t="str">
            <v>DIRECTA</v>
          </cell>
          <cell r="O257" t="str">
            <v>2DO</v>
          </cell>
          <cell r="P257">
            <v>4</v>
          </cell>
          <cell r="Q257">
            <v>11</v>
          </cell>
          <cell r="R257">
            <v>8</v>
          </cell>
          <cell r="S257">
            <v>8</v>
          </cell>
          <cell r="T257" t="str">
            <v>MET</v>
          </cell>
          <cell r="U257" t="str">
            <v>PINTURA PLAST 2T</v>
          </cell>
        </row>
        <row r="258">
          <cell r="A258">
            <v>6266329</v>
          </cell>
          <cell r="B258" t="str">
            <v>OBB</v>
          </cell>
          <cell r="C258">
            <v>37000</v>
          </cell>
          <cell r="D258">
            <v>37000400</v>
          </cell>
          <cell r="E258" t="str">
            <v>COMERCIALES</v>
          </cell>
          <cell r="F258">
            <v>6266329</v>
          </cell>
          <cell r="G258" t="str">
            <v>06266329</v>
          </cell>
          <cell r="H258">
            <v>263569868</v>
          </cell>
          <cell r="I258" t="str">
            <v>MORALES PAZMINO JOSE MIGUEL</v>
          </cell>
          <cell r="J258" t="str">
            <v>OPERARIO MATERIALES</v>
          </cell>
          <cell r="K258">
            <v>1718957952</v>
          </cell>
          <cell r="L258" t="str">
            <v>HOURLY</v>
          </cell>
          <cell r="M258" t="str">
            <v>PLAZO FIJO</v>
          </cell>
          <cell r="N258" t="str">
            <v>INDIRECTA</v>
          </cell>
          <cell r="O258" t="e">
            <v>#REF!</v>
          </cell>
          <cell r="P258">
            <v>28</v>
          </cell>
          <cell r="Q258">
            <v>11</v>
          </cell>
          <cell r="R258">
            <v>8</v>
          </cell>
          <cell r="S258">
            <v>8</v>
          </cell>
          <cell r="T258" t="str">
            <v>MET</v>
          </cell>
          <cell r="U258" t="e">
            <v>#REF!</v>
          </cell>
        </row>
        <row r="259">
          <cell r="A259">
            <v>6266332</v>
          </cell>
          <cell r="B259" t="str">
            <v>OBB</v>
          </cell>
          <cell r="C259">
            <v>35000</v>
          </cell>
          <cell r="D259">
            <v>35000200</v>
          </cell>
          <cell r="E259" t="str">
            <v>PINTURA ELPO</v>
          </cell>
          <cell r="F259">
            <v>6266332</v>
          </cell>
          <cell r="G259" t="str">
            <v>06266332</v>
          </cell>
          <cell r="H259">
            <v>786880235</v>
          </cell>
          <cell r="I259" t="str">
            <v>RAMOS VIANA VINICIO MANUEL</v>
          </cell>
          <cell r="J259" t="str">
            <v>OPERARIO DE PINTURA</v>
          </cell>
          <cell r="K259">
            <v>1718311879</v>
          </cell>
          <cell r="L259" t="str">
            <v>HOURLY</v>
          </cell>
          <cell r="M259" t="str">
            <v>PLAZO FIJO</v>
          </cell>
          <cell r="N259" t="str">
            <v>DIRECTA</v>
          </cell>
          <cell r="O259" t="str">
            <v>SALIO CIA</v>
          </cell>
          <cell r="P259">
            <v>22</v>
          </cell>
          <cell r="Q259">
            <v>11</v>
          </cell>
          <cell r="R259">
            <v>8</v>
          </cell>
          <cell r="S259">
            <v>8</v>
          </cell>
          <cell r="T259" t="e">
            <v>#N/A</v>
          </cell>
        </row>
        <row r="260">
          <cell r="A260">
            <v>6266333</v>
          </cell>
          <cell r="B260" t="str">
            <v>OBB</v>
          </cell>
          <cell r="C260">
            <v>50000</v>
          </cell>
          <cell r="D260">
            <v>50000310</v>
          </cell>
          <cell r="E260" t="str">
            <v>ADM.ING.EXPERIM</v>
          </cell>
          <cell r="F260">
            <v>6266333</v>
          </cell>
          <cell r="G260" t="str">
            <v>06266333</v>
          </cell>
          <cell r="H260">
            <v>147300798</v>
          </cell>
          <cell r="I260" t="str">
            <v>CAICEDO EGAS GALO DAVID</v>
          </cell>
          <cell r="J260" t="str">
            <v>PASANTE</v>
          </cell>
          <cell r="K260">
            <v>1718131293</v>
          </cell>
          <cell r="L260" t="str">
            <v>HOURLY</v>
          </cell>
          <cell r="M260" t="str">
            <v>PASANTE</v>
          </cell>
          <cell r="N260" t="str">
            <v>PASANTE</v>
          </cell>
          <cell r="O260" t="str">
            <v>PASANTE</v>
          </cell>
          <cell r="P260">
            <v>8</v>
          </cell>
          <cell r="Q260">
            <v>11</v>
          </cell>
          <cell r="R260">
            <v>8</v>
          </cell>
          <cell r="S260">
            <v>16</v>
          </cell>
          <cell r="T260" t="str">
            <v>adm</v>
          </cell>
        </row>
        <row r="261">
          <cell r="A261">
            <v>6266414</v>
          </cell>
          <cell r="B261" t="str">
            <v>OBB</v>
          </cell>
          <cell r="C261">
            <v>35000</v>
          </cell>
          <cell r="D261">
            <v>35000110</v>
          </cell>
          <cell r="E261" t="str">
            <v>MANTEN. PINTURA</v>
          </cell>
          <cell r="F261">
            <v>6266414</v>
          </cell>
          <cell r="G261" t="str">
            <v>06266414</v>
          </cell>
          <cell r="H261">
            <v>405860576</v>
          </cell>
          <cell r="I261" t="str">
            <v>MORETA NARVAEZ JUAN FRANCISCO</v>
          </cell>
          <cell r="J261" t="str">
            <v>MIEMB.EQUIP.ESP.MTTO</v>
          </cell>
          <cell r="K261">
            <v>1716952252</v>
          </cell>
          <cell r="L261" t="str">
            <v>HOURLY</v>
          </cell>
          <cell r="M261" t="str">
            <v>PLAZO FIJO</v>
          </cell>
          <cell r="N261" t="str">
            <v>INDIRECTA</v>
          </cell>
          <cell r="O261" t="str">
            <v>SALIO CIA</v>
          </cell>
          <cell r="P261">
            <v>3</v>
          </cell>
          <cell r="Q261">
            <v>11</v>
          </cell>
          <cell r="R261">
            <v>8</v>
          </cell>
          <cell r="S261">
            <v>16</v>
          </cell>
          <cell r="T261" t="e">
            <v>#N/A</v>
          </cell>
        </row>
        <row r="262">
          <cell r="A262">
            <v>6266415</v>
          </cell>
          <cell r="B262" t="str">
            <v>OBB</v>
          </cell>
          <cell r="C262">
            <v>42000</v>
          </cell>
          <cell r="D262">
            <v>42000120</v>
          </cell>
          <cell r="E262" t="str">
            <v>IMPORTA/LOGIST</v>
          </cell>
          <cell r="F262">
            <v>6266415</v>
          </cell>
          <cell r="G262" t="str">
            <v>06266415</v>
          </cell>
          <cell r="H262">
            <v>491762048</v>
          </cell>
          <cell r="I262" t="str">
            <v>CUSTODE VALDIVIESO RONEY ANDRES</v>
          </cell>
          <cell r="J262" t="str">
            <v>ANAL. PLAN. DE PRODUCC</v>
          </cell>
          <cell r="K262">
            <v>1716072093</v>
          </cell>
          <cell r="L262" t="str">
            <v>SALARY</v>
          </cell>
          <cell r="M262" t="str">
            <v>PLAZO FIJO</v>
          </cell>
          <cell r="N262" t="str">
            <v>INDIRECTA</v>
          </cell>
          <cell r="O262" t="str">
            <v>1ERO</v>
          </cell>
          <cell r="P262">
            <v>3</v>
          </cell>
          <cell r="Q262">
            <v>11</v>
          </cell>
          <cell r="R262">
            <v>8</v>
          </cell>
          <cell r="S262">
            <v>16</v>
          </cell>
          <cell r="T262" t="str">
            <v>adm</v>
          </cell>
        </row>
        <row r="263">
          <cell r="A263">
            <v>6266790</v>
          </cell>
          <cell r="B263" t="str">
            <v>OBB</v>
          </cell>
          <cell r="C263">
            <v>31000</v>
          </cell>
          <cell r="D263">
            <v>31000600</v>
          </cell>
          <cell r="E263" t="str">
            <v>PROY.MATRICERIA</v>
          </cell>
          <cell r="F263">
            <v>6266790</v>
          </cell>
          <cell r="G263" t="str">
            <v>06266790</v>
          </cell>
          <cell r="H263">
            <v>176482457</v>
          </cell>
          <cell r="I263" t="str">
            <v>ORTEGA ACOSTA HENRY MAURICIO</v>
          </cell>
          <cell r="J263" t="str">
            <v>ASISTENTE DE DISENO</v>
          </cell>
          <cell r="K263">
            <v>1715504856</v>
          </cell>
          <cell r="L263" t="str">
            <v>HOURLY</v>
          </cell>
          <cell r="M263" t="str">
            <v>PLAZO FIJO</v>
          </cell>
          <cell r="N263" t="str">
            <v>INDIRECTA</v>
          </cell>
          <cell r="O263" t="str">
            <v>1ERO</v>
          </cell>
          <cell r="P263">
            <v>3</v>
          </cell>
          <cell r="Q263">
            <v>11</v>
          </cell>
          <cell r="R263">
            <v>8</v>
          </cell>
          <cell r="S263">
            <v>24</v>
          </cell>
          <cell r="T263" t="str">
            <v>adm</v>
          </cell>
        </row>
        <row r="264">
          <cell r="A264">
            <v>6267318</v>
          </cell>
          <cell r="B264" t="str">
            <v>OBB</v>
          </cell>
          <cell r="C264">
            <v>37000</v>
          </cell>
          <cell r="D264">
            <v>37000400</v>
          </cell>
          <cell r="E264" t="str">
            <v>COMERCIALES</v>
          </cell>
          <cell r="F264">
            <v>6267318</v>
          </cell>
          <cell r="G264" t="str">
            <v>06267318</v>
          </cell>
          <cell r="H264">
            <v>781665629</v>
          </cell>
          <cell r="I264" t="str">
            <v>POZO GUERRERO WINSTON IVAN</v>
          </cell>
          <cell r="J264" t="str">
            <v>OPERARIO MATERIALES</v>
          </cell>
          <cell r="K264">
            <v>1002432589</v>
          </cell>
          <cell r="L264" t="str">
            <v>HOURLY</v>
          </cell>
          <cell r="M264" t="str">
            <v>PLAZO FIJO</v>
          </cell>
          <cell r="N264" t="str">
            <v>INDIRECTA</v>
          </cell>
          <cell r="O264" t="e">
            <v>#REF!</v>
          </cell>
          <cell r="P264">
            <v>28</v>
          </cell>
          <cell r="Q264">
            <v>11</v>
          </cell>
          <cell r="R264">
            <v>8</v>
          </cell>
          <cell r="S264">
            <v>30</v>
          </cell>
          <cell r="T264" t="str">
            <v>MET</v>
          </cell>
          <cell r="U264" t="e">
            <v>#REF!</v>
          </cell>
        </row>
        <row r="265">
          <cell r="A265">
            <v>6267320</v>
          </cell>
          <cell r="B265" t="str">
            <v>OBB</v>
          </cell>
          <cell r="C265">
            <v>62000</v>
          </cell>
          <cell r="D265">
            <v>62000100</v>
          </cell>
          <cell r="E265" t="str">
            <v>RELAC.LABORALES</v>
          </cell>
          <cell r="F265">
            <v>6267320</v>
          </cell>
          <cell r="G265" t="str">
            <v>06267320</v>
          </cell>
          <cell r="H265">
            <v>634289456</v>
          </cell>
          <cell r="I265" t="str">
            <v>TORRES CORDOVA PAOLA ADRIANA</v>
          </cell>
          <cell r="J265" t="str">
            <v>ANAL.GESTION SOCIAL</v>
          </cell>
          <cell r="K265">
            <v>1712990348</v>
          </cell>
          <cell r="L265" t="str">
            <v>SALARY</v>
          </cell>
          <cell r="M265" t="str">
            <v>PLAZO FIJO</v>
          </cell>
          <cell r="N265" t="str">
            <v>INDIRECTA</v>
          </cell>
          <cell r="O265" t="str">
            <v>1ERO</v>
          </cell>
          <cell r="P265">
            <v>1</v>
          </cell>
          <cell r="Q265">
            <v>11</v>
          </cell>
          <cell r="R265">
            <v>9</v>
          </cell>
          <cell r="S265">
            <v>1</v>
          </cell>
          <cell r="T265" t="str">
            <v>adm</v>
          </cell>
        </row>
        <row r="266">
          <cell r="A266">
            <v>6267327</v>
          </cell>
          <cell r="B266" t="str">
            <v>OBB</v>
          </cell>
          <cell r="C266">
            <v>34000</v>
          </cell>
          <cell r="D266">
            <v>34000400</v>
          </cell>
          <cell r="E266" t="str">
            <v>LINEA REMATE</v>
          </cell>
          <cell r="F266">
            <v>6267327</v>
          </cell>
          <cell r="G266" t="str">
            <v>06267327</v>
          </cell>
          <cell r="H266">
            <v>291606943</v>
          </cell>
          <cell r="I266" t="str">
            <v>GUAMAN SIMBA KLEVER VINICIO</v>
          </cell>
          <cell r="J266" t="str">
            <v>OPERARIO DE SUELDA</v>
          </cell>
          <cell r="K266">
            <v>1720744224</v>
          </cell>
          <cell r="L266" t="str">
            <v>HOURLY</v>
          </cell>
          <cell r="M266" t="str">
            <v>PLAZO FIJO</v>
          </cell>
          <cell r="N266" t="str">
            <v>DIRECTA</v>
          </cell>
          <cell r="O266" t="str">
            <v>2DO</v>
          </cell>
          <cell r="P266">
            <v>28</v>
          </cell>
          <cell r="Q266">
            <v>11</v>
          </cell>
          <cell r="R266">
            <v>9</v>
          </cell>
          <cell r="S266">
            <v>1</v>
          </cell>
          <cell r="T266" t="str">
            <v>MET</v>
          </cell>
          <cell r="U266">
            <v>1720744224</v>
          </cell>
        </row>
        <row r="267">
          <cell r="A267">
            <v>6267334</v>
          </cell>
          <cell r="B267" t="str">
            <v>OBB</v>
          </cell>
          <cell r="C267">
            <v>36000</v>
          </cell>
          <cell r="D267">
            <v>36000600</v>
          </cell>
          <cell r="E267" t="str">
            <v>FINAL AUTOMOVIL</v>
          </cell>
          <cell r="F267">
            <v>6267334</v>
          </cell>
          <cell r="G267" t="str">
            <v>06267334</v>
          </cell>
          <cell r="H267">
            <v>715929810</v>
          </cell>
          <cell r="I267" t="str">
            <v>SEVILLANO TELLO VICTOR FERNANDO</v>
          </cell>
          <cell r="J267" t="str">
            <v>OPERARIO PRODUCCION</v>
          </cell>
          <cell r="K267">
            <v>802888925</v>
          </cell>
          <cell r="L267" t="str">
            <v>HOURLY</v>
          </cell>
          <cell r="M267" t="str">
            <v>PLAZO FIJO</v>
          </cell>
          <cell r="N267" t="str">
            <v>DIRECTA</v>
          </cell>
          <cell r="O267" t="str">
            <v>2DO</v>
          </cell>
          <cell r="P267">
            <v>28</v>
          </cell>
          <cell r="Q267">
            <v>11</v>
          </cell>
          <cell r="R267">
            <v>9</v>
          </cell>
          <cell r="S267">
            <v>1</v>
          </cell>
          <cell r="T267" t="str">
            <v>MET</v>
          </cell>
          <cell r="U267">
            <v>9</v>
          </cell>
        </row>
        <row r="268">
          <cell r="A268">
            <v>6267338</v>
          </cell>
          <cell r="B268" t="str">
            <v>OBB</v>
          </cell>
          <cell r="C268">
            <v>36000</v>
          </cell>
          <cell r="D268">
            <v>36000300</v>
          </cell>
          <cell r="E268" t="str">
            <v>TRIM COMERCIAL</v>
          </cell>
          <cell r="F268">
            <v>6267338</v>
          </cell>
          <cell r="G268" t="str">
            <v>06267338</v>
          </cell>
          <cell r="H268">
            <v>242031229</v>
          </cell>
          <cell r="I268" t="str">
            <v>ZAMORA ZAMORA CLAUDIO DARIO</v>
          </cell>
          <cell r="J268" t="str">
            <v>OPERARIO PRODUCCION</v>
          </cell>
          <cell r="K268">
            <v>1722856182</v>
          </cell>
          <cell r="L268" t="str">
            <v>HOURLY</v>
          </cell>
          <cell r="M268" t="str">
            <v>PLAZO FIJO</v>
          </cell>
          <cell r="N268" t="str">
            <v>DIRECTA</v>
          </cell>
          <cell r="O268" t="str">
            <v>SALIO CIA</v>
          </cell>
          <cell r="P268">
            <v>28</v>
          </cell>
          <cell r="Q268">
            <v>11</v>
          </cell>
          <cell r="R268">
            <v>9</v>
          </cell>
          <cell r="S268">
            <v>1</v>
          </cell>
          <cell r="T268" t="e">
            <v>#N/A</v>
          </cell>
          <cell r="U268" t="e">
            <v>#N/A</v>
          </cell>
        </row>
        <row r="269">
          <cell r="A269">
            <v>6263395</v>
          </cell>
          <cell r="B269" t="str">
            <v>OBB</v>
          </cell>
          <cell r="C269">
            <v>52000</v>
          </cell>
          <cell r="D269">
            <v>52000520</v>
          </cell>
          <cell r="E269" t="str">
            <v>EST.VERIFICAC.</v>
          </cell>
          <cell r="F269">
            <v>6263395</v>
          </cell>
          <cell r="G269" t="str">
            <v>06263395</v>
          </cell>
          <cell r="H269">
            <v>283660257</v>
          </cell>
          <cell r="I269" t="str">
            <v>VACA TERAN CHRYSTOPHER MANUEL</v>
          </cell>
          <cell r="J269" t="str">
            <v>MIEMBRO EQUIPO CALID</v>
          </cell>
          <cell r="K269">
            <v>1720484839</v>
          </cell>
          <cell r="L269" t="str">
            <v>HOURLY</v>
          </cell>
          <cell r="M269" t="str">
            <v>INDEFINIDO</v>
          </cell>
          <cell r="N269" t="str">
            <v>DIRECTA</v>
          </cell>
          <cell r="O269" t="str">
            <v>2DO</v>
          </cell>
          <cell r="P269">
            <v>28</v>
          </cell>
          <cell r="Q269">
            <v>11</v>
          </cell>
          <cell r="R269">
            <v>6</v>
          </cell>
          <cell r="S269">
            <v>16</v>
          </cell>
          <cell r="T269" t="str">
            <v>MET</v>
          </cell>
          <cell r="U269" t="e">
            <v>#REF!</v>
          </cell>
        </row>
        <row r="270">
          <cell r="A270">
            <v>6240431</v>
          </cell>
          <cell r="B270" t="str">
            <v>OBB</v>
          </cell>
          <cell r="C270">
            <v>34000</v>
          </cell>
          <cell r="D270">
            <v>34000500</v>
          </cell>
          <cell r="E270" t="str">
            <v>ACABADO METAL.</v>
          </cell>
          <cell r="F270">
            <v>6240431</v>
          </cell>
          <cell r="G270" t="str">
            <v>06240431</v>
          </cell>
          <cell r="H270">
            <v>502480066</v>
          </cell>
          <cell r="I270" t="str">
            <v>CRUZ POAQUIZA JOSE RAFAEL</v>
          </cell>
          <cell r="J270" t="str">
            <v>OPERARIO DE SUELDA</v>
          </cell>
          <cell r="K270">
            <v>1719755405</v>
          </cell>
          <cell r="L270" t="str">
            <v>HOURLY</v>
          </cell>
          <cell r="M270" t="str">
            <v>INDEFINIDO</v>
          </cell>
          <cell r="N270" t="str">
            <v>DIRECTA</v>
          </cell>
          <cell r="O270" t="str">
            <v>2DO</v>
          </cell>
          <cell r="P270">
            <v>28</v>
          </cell>
          <cell r="Q270">
            <v>10</v>
          </cell>
          <cell r="R270">
            <v>1</v>
          </cell>
          <cell r="S270">
            <v>6</v>
          </cell>
          <cell r="T270" t="str">
            <v>MET</v>
          </cell>
          <cell r="U270">
            <v>1719755405</v>
          </cell>
        </row>
        <row r="271">
          <cell r="A271">
            <v>6262745</v>
          </cell>
          <cell r="B271" t="str">
            <v>OBB</v>
          </cell>
          <cell r="C271">
            <v>35000</v>
          </cell>
          <cell r="D271">
            <v>35000200</v>
          </cell>
          <cell r="E271" t="str">
            <v>PINTURA ELPO</v>
          </cell>
          <cell r="F271">
            <v>6262745</v>
          </cell>
          <cell r="G271" t="str">
            <v>06262745</v>
          </cell>
          <cell r="H271">
            <v>713113025</v>
          </cell>
          <cell r="I271" t="str">
            <v>AGUIRRE HERNANDEZ JUAN FRANCISCO</v>
          </cell>
          <cell r="J271" t="str">
            <v>OPERARIO DE PINTURA</v>
          </cell>
          <cell r="K271">
            <v>1712383353</v>
          </cell>
          <cell r="L271" t="str">
            <v>HOURLY</v>
          </cell>
          <cell r="M271" t="str">
            <v>INDEFINIDO</v>
          </cell>
          <cell r="N271" t="str">
            <v>DIRECTA</v>
          </cell>
          <cell r="O271" t="str">
            <v>3ERO</v>
          </cell>
          <cell r="P271">
            <v>22</v>
          </cell>
          <cell r="Q271">
            <v>11</v>
          </cell>
          <cell r="R271">
            <v>6</v>
          </cell>
          <cell r="S271">
            <v>1</v>
          </cell>
          <cell r="T271" t="str">
            <v>MET</v>
          </cell>
          <cell r="U271" t="str">
            <v>PINTURA ELPO 2T</v>
          </cell>
        </row>
        <row r="272">
          <cell r="A272">
            <v>6262750</v>
          </cell>
          <cell r="B272" t="str">
            <v>OBB</v>
          </cell>
          <cell r="C272">
            <v>36000</v>
          </cell>
          <cell r="D272">
            <v>36000200</v>
          </cell>
          <cell r="E272" t="str">
            <v>ENSAMBLE CHASIS</v>
          </cell>
          <cell r="F272">
            <v>6262750</v>
          </cell>
          <cell r="G272" t="str">
            <v>06262750</v>
          </cell>
          <cell r="H272">
            <v>249499683</v>
          </cell>
          <cell r="I272" t="str">
            <v>ACHIG CHICAIZA JUAN DIEGO</v>
          </cell>
          <cell r="J272" t="str">
            <v>OPERARIO PRODUCCION</v>
          </cell>
          <cell r="K272">
            <v>1719923177</v>
          </cell>
          <cell r="L272" t="str">
            <v>HOURLY</v>
          </cell>
          <cell r="M272" t="str">
            <v>INDEFINIDO</v>
          </cell>
          <cell r="N272" t="str">
            <v>DIRECTA</v>
          </cell>
          <cell r="O272" t="str">
            <v>2DO</v>
          </cell>
          <cell r="P272">
            <v>28</v>
          </cell>
          <cell r="Q272">
            <v>11</v>
          </cell>
          <cell r="R272">
            <v>6</v>
          </cell>
          <cell r="S272">
            <v>1</v>
          </cell>
          <cell r="T272" t="str">
            <v>MET</v>
          </cell>
          <cell r="U272">
            <v>6</v>
          </cell>
        </row>
        <row r="273">
          <cell r="A273">
            <v>6262751</v>
          </cell>
          <cell r="B273" t="str">
            <v>OBB</v>
          </cell>
          <cell r="C273">
            <v>36000</v>
          </cell>
          <cell r="D273">
            <v>36000200</v>
          </cell>
          <cell r="E273" t="str">
            <v>ENSAMBLE CHASIS</v>
          </cell>
          <cell r="F273">
            <v>6262751</v>
          </cell>
          <cell r="G273" t="str">
            <v>06262751</v>
          </cell>
          <cell r="H273">
            <v>249158573</v>
          </cell>
          <cell r="I273" t="str">
            <v>TONATO MORALES BRAULIO DARIO</v>
          </cell>
          <cell r="J273" t="str">
            <v>OPERARIO PRODUCCION</v>
          </cell>
          <cell r="K273">
            <v>1717557530</v>
          </cell>
          <cell r="L273" t="str">
            <v>HOURLY</v>
          </cell>
          <cell r="M273" t="str">
            <v>INDEFINIDO</v>
          </cell>
          <cell r="N273" t="str">
            <v>DIRECTA</v>
          </cell>
          <cell r="O273" t="str">
            <v>2DO</v>
          </cell>
          <cell r="P273">
            <v>28</v>
          </cell>
          <cell r="Q273">
            <v>11</v>
          </cell>
          <cell r="R273">
            <v>6</v>
          </cell>
          <cell r="S273">
            <v>1</v>
          </cell>
          <cell r="T273" t="str">
            <v>MET</v>
          </cell>
          <cell r="U273">
            <v>6</v>
          </cell>
        </row>
        <row r="274">
          <cell r="A274">
            <v>6263372</v>
          </cell>
          <cell r="B274" t="str">
            <v>OBB</v>
          </cell>
          <cell r="C274">
            <v>42000</v>
          </cell>
          <cell r="D274">
            <v>42000100</v>
          </cell>
          <cell r="E274" t="str">
            <v>LOG. MATERIALES</v>
          </cell>
          <cell r="F274">
            <v>6263372</v>
          </cell>
          <cell r="G274" t="str">
            <v>06263372</v>
          </cell>
          <cell r="H274">
            <v>755465335</v>
          </cell>
          <cell r="I274" t="str">
            <v>CEVALLOS CARRERA HILDA ALEXANDRA</v>
          </cell>
          <cell r="J274" t="str">
            <v>ANAL.MATERIAL FLOW</v>
          </cell>
          <cell r="K274">
            <v>1715488290</v>
          </cell>
          <cell r="L274" t="str">
            <v>SALARY</v>
          </cell>
          <cell r="M274" t="str">
            <v>INDEFINIDO</v>
          </cell>
          <cell r="N274" t="str">
            <v>INDIRECTA</v>
          </cell>
          <cell r="O274" t="str">
            <v>1ERO</v>
          </cell>
          <cell r="P274">
            <v>3</v>
          </cell>
          <cell r="Q274">
            <v>11</v>
          </cell>
          <cell r="R274">
            <v>6</v>
          </cell>
          <cell r="S274">
            <v>16</v>
          </cell>
          <cell r="T274" t="str">
            <v>adm</v>
          </cell>
        </row>
        <row r="275">
          <cell r="A275">
            <v>6260198</v>
          </cell>
          <cell r="B275" t="str">
            <v>OBB</v>
          </cell>
          <cell r="C275">
            <v>52000</v>
          </cell>
          <cell r="D275">
            <v>52000520</v>
          </cell>
          <cell r="E275" t="str">
            <v>EST.VERIFICAC.</v>
          </cell>
          <cell r="F275">
            <v>6260198</v>
          </cell>
          <cell r="G275" t="str">
            <v>06260198</v>
          </cell>
          <cell r="H275">
            <v>649901776</v>
          </cell>
          <cell r="I275" t="str">
            <v>SAMUEZA GUAMAN MILTON GIOVANNY</v>
          </cell>
          <cell r="J275" t="str">
            <v>MIEMBRO EQUIPO CALID</v>
          </cell>
          <cell r="K275">
            <v>1715413801</v>
          </cell>
          <cell r="L275" t="str">
            <v>HOURLY</v>
          </cell>
          <cell r="M275" t="str">
            <v>INDEFINIDO</v>
          </cell>
          <cell r="N275" t="str">
            <v>DIRECTA</v>
          </cell>
          <cell r="O275" t="str">
            <v>2DO</v>
          </cell>
          <cell r="P275">
            <v>28</v>
          </cell>
          <cell r="Q275">
            <v>11</v>
          </cell>
          <cell r="R275">
            <v>4</v>
          </cell>
          <cell r="S275">
            <v>18</v>
          </cell>
          <cell r="T275" t="str">
            <v>MET</v>
          </cell>
          <cell r="U275" t="e">
            <v>#REF!</v>
          </cell>
        </row>
        <row r="276">
          <cell r="A276">
            <v>6260277</v>
          </cell>
          <cell r="B276" t="str">
            <v>OBB</v>
          </cell>
          <cell r="C276">
            <v>35000</v>
          </cell>
          <cell r="D276">
            <v>35000110</v>
          </cell>
          <cell r="E276" t="str">
            <v>MANTEN. PINTURA</v>
          </cell>
          <cell r="F276">
            <v>6260277</v>
          </cell>
          <cell r="G276" t="str">
            <v>06260277</v>
          </cell>
          <cell r="H276">
            <v>531502820</v>
          </cell>
          <cell r="I276" t="str">
            <v>MOYA ACUNZO GILO PATRICIO</v>
          </cell>
          <cell r="J276" t="str">
            <v>MIEMB.EQUIP.ESP.MTTO</v>
          </cell>
          <cell r="K276">
            <v>802506451</v>
          </cell>
          <cell r="L276" t="str">
            <v>HOURLY</v>
          </cell>
          <cell r="M276" t="str">
            <v>PLAZO FIJO</v>
          </cell>
          <cell r="N276" t="str">
            <v>INDIRECTA</v>
          </cell>
          <cell r="O276" t="str">
            <v>3ERO</v>
          </cell>
          <cell r="P276">
            <v>14</v>
          </cell>
          <cell r="Q276">
            <v>11</v>
          </cell>
          <cell r="R276">
            <v>10</v>
          </cell>
          <cell r="S276">
            <v>24</v>
          </cell>
          <cell r="T276" t="str">
            <v>MET</v>
          </cell>
          <cell r="U276" t="str">
            <v>MANTEN. PINTURA</v>
          </cell>
        </row>
        <row r="277">
          <cell r="A277">
            <v>6260280</v>
          </cell>
          <cell r="B277" t="str">
            <v>OBB</v>
          </cell>
          <cell r="C277">
            <v>35000</v>
          </cell>
          <cell r="D277">
            <v>35000300</v>
          </cell>
          <cell r="E277" t="str">
            <v>PINTURA PRIMER</v>
          </cell>
          <cell r="F277">
            <v>6260280</v>
          </cell>
          <cell r="G277" t="str">
            <v>06260280</v>
          </cell>
          <cell r="H277">
            <v>842629793</v>
          </cell>
          <cell r="I277" t="str">
            <v>CORAL PEREZ LUIS JAIME</v>
          </cell>
          <cell r="J277" t="str">
            <v>OPERARIO DE PINTURA</v>
          </cell>
          <cell r="K277">
            <v>1721659066</v>
          </cell>
          <cell r="L277" t="str">
            <v>HOURLY</v>
          </cell>
          <cell r="M277" t="str">
            <v>INDEFINIDO</v>
          </cell>
          <cell r="N277" t="str">
            <v>DIRECTA</v>
          </cell>
          <cell r="O277" t="str">
            <v>SALIO CIA</v>
          </cell>
          <cell r="P277">
            <v>22</v>
          </cell>
          <cell r="Q277">
            <v>11</v>
          </cell>
          <cell r="R277">
            <v>4</v>
          </cell>
          <cell r="S277">
            <v>18</v>
          </cell>
          <cell r="T277" t="e">
            <v>#N/A</v>
          </cell>
        </row>
        <row r="278">
          <cell r="A278">
            <v>6260946</v>
          </cell>
          <cell r="B278" t="str">
            <v>OBB</v>
          </cell>
          <cell r="C278">
            <v>33000</v>
          </cell>
          <cell r="D278">
            <v>33000110</v>
          </cell>
          <cell r="E278" t="str">
            <v>WFG1</v>
          </cell>
          <cell r="F278">
            <v>6260946</v>
          </cell>
          <cell r="G278" t="str">
            <v>06260946</v>
          </cell>
          <cell r="H278">
            <v>127643767</v>
          </cell>
          <cell r="I278" t="str">
            <v>RODRIGUEZ VALENCIA DANIEL MOISES</v>
          </cell>
          <cell r="J278" t="str">
            <v>MIEMB.EQUIP.ESP.MTTO</v>
          </cell>
          <cell r="K278">
            <v>1717597601</v>
          </cell>
          <cell r="L278" t="str">
            <v>HOURLY</v>
          </cell>
          <cell r="M278" t="str">
            <v>INDEFINIDO</v>
          </cell>
          <cell r="N278" t="str">
            <v>INDIRECTA</v>
          </cell>
          <cell r="O278" t="str">
            <v>2DO</v>
          </cell>
          <cell r="P278">
            <v>4</v>
          </cell>
          <cell r="Q278">
            <v>11</v>
          </cell>
          <cell r="R278">
            <v>5</v>
          </cell>
          <cell r="S278">
            <v>2</v>
          </cell>
          <cell r="T278" t="str">
            <v>adm</v>
          </cell>
        </row>
        <row r="279">
          <cell r="A279">
            <v>6260947</v>
          </cell>
          <cell r="B279" t="str">
            <v>OBB</v>
          </cell>
          <cell r="C279">
            <v>33000</v>
          </cell>
          <cell r="D279">
            <v>33000100</v>
          </cell>
          <cell r="E279" t="str">
            <v>WFG P&amp;A</v>
          </cell>
          <cell r="F279">
            <v>6260947</v>
          </cell>
          <cell r="G279" t="str">
            <v>06260947</v>
          </cell>
          <cell r="H279">
            <v>846931862</v>
          </cell>
          <cell r="I279" t="str">
            <v>VELASQUEZ VIERA JAIME EDISON</v>
          </cell>
          <cell r="J279" t="str">
            <v>MIEMB.EQUIP.ESP.MTTO</v>
          </cell>
          <cell r="K279">
            <v>1716317043</v>
          </cell>
          <cell r="L279" t="str">
            <v>HOURLY</v>
          </cell>
          <cell r="M279" t="str">
            <v>INDEFINIDO</v>
          </cell>
          <cell r="N279" t="str">
            <v>INDIRECTA</v>
          </cell>
          <cell r="O279" t="str">
            <v>2DO</v>
          </cell>
          <cell r="P279">
            <v>22</v>
          </cell>
          <cell r="Q279">
            <v>11</v>
          </cell>
          <cell r="R279">
            <v>5</v>
          </cell>
          <cell r="S279">
            <v>2</v>
          </cell>
          <cell r="T279" t="str">
            <v>adm</v>
          </cell>
        </row>
        <row r="280">
          <cell r="A280">
            <v>6260948</v>
          </cell>
          <cell r="B280" t="str">
            <v>OBB</v>
          </cell>
          <cell r="C280">
            <v>36000</v>
          </cell>
          <cell r="D280">
            <v>36000110</v>
          </cell>
          <cell r="E280" t="str">
            <v>MANTEN ENSAMBLE</v>
          </cell>
          <cell r="F280">
            <v>6260948</v>
          </cell>
          <cell r="G280" t="str">
            <v>06260948</v>
          </cell>
          <cell r="H280">
            <v>483507155</v>
          </cell>
          <cell r="I280" t="str">
            <v>CHASI GONZALEZ SAUL EDUARDO</v>
          </cell>
          <cell r="J280" t="str">
            <v>MIEMB.EQUIP.ESP.MTTO</v>
          </cell>
          <cell r="K280">
            <v>1719656454</v>
          </cell>
          <cell r="L280" t="str">
            <v>HOURLY</v>
          </cell>
          <cell r="M280" t="str">
            <v>INDEFINIDO</v>
          </cell>
          <cell r="N280" t="str">
            <v>INDIRECTA</v>
          </cell>
          <cell r="O280" t="str">
            <v>2DO</v>
          </cell>
          <cell r="P280">
            <v>4</v>
          </cell>
          <cell r="Q280">
            <v>11</v>
          </cell>
          <cell r="R280">
            <v>5</v>
          </cell>
          <cell r="S280">
            <v>2</v>
          </cell>
          <cell r="T280" t="str">
            <v>MET</v>
          </cell>
          <cell r="U280">
            <v>5</v>
          </cell>
        </row>
        <row r="281">
          <cell r="A281">
            <v>6261181</v>
          </cell>
          <cell r="B281" t="str">
            <v>OBB</v>
          </cell>
          <cell r="C281">
            <v>37000</v>
          </cell>
          <cell r="D281">
            <v>37000600</v>
          </cell>
          <cell r="E281" t="str">
            <v>PATIOS CKD</v>
          </cell>
          <cell r="F281">
            <v>6261181</v>
          </cell>
          <cell r="G281" t="str">
            <v>06261181</v>
          </cell>
          <cell r="H281">
            <v>987633501</v>
          </cell>
          <cell r="I281" t="str">
            <v>SARZOSA HERRERA JOSE LUIS</v>
          </cell>
          <cell r="J281" t="str">
            <v>OPERARIO MAQ. PESADA</v>
          </cell>
          <cell r="K281">
            <v>1716534597</v>
          </cell>
          <cell r="L281" t="str">
            <v>HOURLY</v>
          </cell>
          <cell r="M281" t="str">
            <v>INDEFINIDO</v>
          </cell>
          <cell r="N281" t="str">
            <v>INDIRECTA</v>
          </cell>
          <cell r="O281" t="e">
            <v>#REF!</v>
          </cell>
          <cell r="P281">
            <v>6</v>
          </cell>
          <cell r="Q281">
            <v>11</v>
          </cell>
          <cell r="R281">
            <v>5</v>
          </cell>
          <cell r="S281">
            <v>2</v>
          </cell>
          <cell r="T281" t="str">
            <v>MET</v>
          </cell>
          <cell r="U281" t="e">
            <v>#REF!</v>
          </cell>
        </row>
        <row r="282">
          <cell r="A282">
            <v>6261809</v>
          </cell>
          <cell r="B282" t="str">
            <v>OBB</v>
          </cell>
          <cell r="C282">
            <v>52000</v>
          </cell>
          <cell r="D282">
            <v>52000520</v>
          </cell>
          <cell r="E282" t="str">
            <v>EST.VERIFICAC.</v>
          </cell>
          <cell r="F282">
            <v>6261809</v>
          </cell>
          <cell r="G282" t="str">
            <v>06261809</v>
          </cell>
          <cell r="H282">
            <v>595944261</v>
          </cell>
          <cell r="I282" t="str">
            <v>GUACHAMIN SANCHEZ LUIS FERNANDO</v>
          </cell>
          <cell r="J282" t="str">
            <v>MIEMBRO EQUIPO CALID</v>
          </cell>
          <cell r="K282">
            <v>1716213861</v>
          </cell>
          <cell r="L282" t="str">
            <v>HOURLY</v>
          </cell>
          <cell r="M282" t="str">
            <v>INDEFINIDO</v>
          </cell>
          <cell r="N282" t="str">
            <v>DIRECTA</v>
          </cell>
          <cell r="O282" t="str">
            <v>2DO</v>
          </cell>
          <cell r="P282">
            <v>28</v>
          </cell>
          <cell r="Q282">
            <v>11</v>
          </cell>
          <cell r="R282">
            <v>5</v>
          </cell>
          <cell r="S282">
            <v>16</v>
          </cell>
          <cell r="T282" t="str">
            <v>MET</v>
          </cell>
          <cell r="U282" t="e">
            <v>#REF!</v>
          </cell>
        </row>
        <row r="283">
          <cell r="A283">
            <v>6261873</v>
          </cell>
          <cell r="B283" t="str">
            <v>OBB</v>
          </cell>
          <cell r="C283">
            <v>34000</v>
          </cell>
          <cell r="D283">
            <v>34000300</v>
          </cell>
          <cell r="E283" t="str">
            <v>SUELDA AUTOMOV.</v>
          </cell>
          <cell r="F283">
            <v>6261873</v>
          </cell>
          <cell r="G283" t="str">
            <v>06261873</v>
          </cell>
          <cell r="H283">
            <v>440325306</v>
          </cell>
          <cell r="I283" t="str">
            <v>TIPAN CEVALLOS CHRISTIAN SANTIAGO</v>
          </cell>
          <cell r="J283" t="str">
            <v>OPERARIO DE SUELDA</v>
          </cell>
          <cell r="K283">
            <v>1716979735</v>
          </cell>
          <cell r="L283" t="str">
            <v>HOURLY</v>
          </cell>
          <cell r="M283" t="str">
            <v>INDEFINIDO</v>
          </cell>
          <cell r="N283" t="str">
            <v>DIRECTA</v>
          </cell>
          <cell r="O283" t="str">
            <v>2DO</v>
          </cell>
          <cell r="P283">
            <v>28</v>
          </cell>
          <cell r="Q283">
            <v>11</v>
          </cell>
          <cell r="R283">
            <v>5</v>
          </cell>
          <cell r="S283">
            <v>16</v>
          </cell>
          <cell r="T283" t="str">
            <v>MET</v>
          </cell>
          <cell r="U283">
            <v>1716979735</v>
          </cell>
        </row>
        <row r="284">
          <cell r="A284">
            <v>6261920</v>
          </cell>
          <cell r="B284" t="str">
            <v>OBB</v>
          </cell>
          <cell r="C284">
            <v>37000</v>
          </cell>
          <cell r="D284">
            <v>37000110</v>
          </cell>
          <cell r="E284" t="str">
            <v>LEAN MATERIAL</v>
          </cell>
          <cell r="F284">
            <v>6261920</v>
          </cell>
          <cell r="G284" t="str">
            <v>06261920</v>
          </cell>
          <cell r="H284">
            <v>123508451</v>
          </cell>
          <cell r="I284" t="str">
            <v>SIGCHA TOAPANTA LUIS ORLANDO</v>
          </cell>
          <cell r="J284" t="str">
            <v>OPERARIO MATERIALES</v>
          </cell>
          <cell r="K284">
            <v>1716175680</v>
          </cell>
          <cell r="L284" t="str">
            <v>HOURLY</v>
          </cell>
          <cell r="M284" t="str">
            <v>INDEFINIDO</v>
          </cell>
          <cell r="N284" t="str">
            <v>INDIRECTA</v>
          </cell>
          <cell r="O284" t="e">
            <v>#REF!</v>
          </cell>
          <cell r="P284">
            <v>28</v>
          </cell>
          <cell r="Q284">
            <v>11</v>
          </cell>
          <cell r="R284">
            <v>5</v>
          </cell>
          <cell r="S284">
            <v>16</v>
          </cell>
          <cell r="T284" t="str">
            <v>MET</v>
          </cell>
          <cell r="U284" t="e">
            <v>#REF!</v>
          </cell>
        </row>
        <row r="285">
          <cell r="A285">
            <v>6259412</v>
          </cell>
          <cell r="B285" t="str">
            <v>OBB</v>
          </cell>
          <cell r="C285">
            <v>36000</v>
          </cell>
          <cell r="D285">
            <v>36000600</v>
          </cell>
          <cell r="E285" t="str">
            <v>FINAL AUTOMOVIL</v>
          </cell>
          <cell r="F285">
            <v>6259412</v>
          </cell>
          <cell r="G285" t="str">
            <v>06259412</v>
          </cell>
          <cell r="H285">
            <v>161553949</v>
          </cell>
          <cell r="I285" t="str">
            <v>CANDO IZA WILSON DIEGO</v>
          </cell>
          <cell r="J285" t="str">
            <v>OPERARIO PRODUCCION</v>
          </cell>
          <cell r="K285">
            <v>1720922762</v>
          </cell>
          <cell r="L285" t="str">
            <v>HOURLY</v>
          </cell>
          <cell r="M285" t="str">
            <v>INDEFINIDO</v>
          </cell>
          <cell r="N285" t="str">
            <v>DIRECTA</v>
          </cell>
          <cell r="O285" t="str">
            <v>2DO</v>
          </cell>
          <cell r="P285">
            <v>28</v>
          </cell>
          <cell r="Q285">
            <v>11</v>
          </cell>
          <cell r="R285">
            <v>3</v>
          </cell>
          <cell r="S285">
            <v>24</v>
          </cell>
          <cell r="T285" t="str">
            <v>MET</v>
          </cell>
          <cell r="U285">
            <v>3</v>
          </cell>
        </row>
        <row r="286">
          <cell r="A286">
            <v>6259414</v>
          </cell>
          <cell r="B286" t="str">
            <v>OBB</v>
          </cell>
          <cell r="C286">
            <v>36000</v>
          </cell>
          <cell r="D286">
            <v>36000200</v>
          </cell>
          <cell r="E286" t="str">
            <v>ENSAMBLE CHASIS</v>
          </cell>
          <cell r="F286">
            <v>6259414</v>
          </cell>
          <cell r="G286" t="str">
            <v>06259414</v>
          </cell>
          <cell r="H286">
            <v>843395664</v>
          </cell>
          <cell r="I286" t="str">
            <v>SHUGULI MINANGO CARLOS JAVIER</v>
          </cell>
          <cell r="J286" t="str">
            <v>OPERARIO PRODUCCION</v>
          </cell>
          <cell r="K286">
            <v>1726311374</v>
          </cell>
          <cell r="L286" t="str">
            <v>HOURLY</v>
          </cell>
          <cell r="M286" t="str">
            <v>INDEFINIDO</v>
          </cell>
          <cell r="N286" t="str">
            <v>DIRECTA</v>
          </cell>
          <cell r="O286" t="str">
            <v>SALIO CIA</v>
          </cell>
          <cell r="P286">
            <v>28</v>
          </cell>
          <cell r="Q286">
            <v>11</v>
          </cell>
          <cell r="R286">
            <v>3</v>
          </cell>
          <cell r="S286">
            <v>24</v>
          </cell>
          <cell r="T286" t="e">
            <v>#N/A</v>
          </cell>
          <cell r="U286" t="e">
            <v>#N/A</v>
          </cell>
        </row>
        <row r="287">
          <cell r="A287">
            <v>6259559</v>
          </cell>
          <cell r="B287" t="str">
            <v>OBB</v>
          </cell>
          <cell r="C287">
            <v>34000</v>
          </cell>
          <cell r="D287">
            <v>34000300</v>
          </cell>
          <cell r="E287" t="str">
            <v>SUELDA AUTOMOV.</v>
          </cell>
          <cell r="F287">
            <v>6259559</v>
          </cell>
          <cell r="G287" t="str">
            <v>06259559</v>
          </cell>
          <cell r="H287">
            <v>187479737</v>
          </cell>
          <cell r="I287" t="str">
            <v>PILLAJO SIMBANA RICHAR XAVIER</v>
          </cell>
          <cell r="J287" t="str">
            <v>ENDEREZADOR</v>
          </cell>
          <cell r="K287">
            <v>1720624103</v>
          </cell>
          <cell r="L287" t="str">
            <v>HOURLY</v>
          </cell>
          <cell r="M287" t="str">
            <v>INDEFINIDO</v>
          </cell>
          <cell r="N287" t="str">
            <v>DIRECTA</v>
          </cell>
          <cell r="O287" t="str">
            <v>2DO</v>
          </cell>
          <cell r="P287">
            <v>28</v>
          </cell>
          <cell r="Q287">
            <v>11</v>
          </cell>
          <cell r="R287">
            <v>4</v>
          </cell>
          <cell r="S287">
            <v>1</v>
          </cell>
          <cell r="T287" t="str">
            <v>MET</v>
          </cell>
          <cell r="U287">
            <v>1720624103</v>
          </cell>
        </row>
        <row r="288">
          <cell r="A288">
            <v>6259560</v>
          </cell>
          <cell r="B288" t="str">
            <v>OBB</v>
          </cell>
          <cell r="C288">
            <v>35000</v>
          </cell>
          <cell r="D288">
            <v>35000200</v>
          </cell>
          <cell r="E288" t="str">
            <v>PINTURA ELPO</v>
          </cell>
          <cell r="F288">
            <v>6259560</v>
          </cell>
          <cell r="G288" t="str">
            <v>06259560</v>
          </cell>
          <cell r="H288">
            <v>687629354</v>
          </cell>
          <cell r="I288" t="str">
            <v>NACATA PAUCAR SEGUNDO GUIDO</v>
          </cell>
          <cell r="J288" t="str">
            <v>OPERARIO DE PINTURA</v>
          </cell>
          <cell r="K288">
            <v>1708555857</v>
          </cell>
          <cell r="L288" t="str">
            <v>HOURLY</v>
          </cell>
          <cell r="M288" t="str">
            <v>INDEFINIDO</v>
          </cell>
          <cell r="N288" t="str">
            <v>DIRECTA</v>
          </cell>
          <cell r="O288" t="str">
            <v>2DO</v>
          </cell>
          <cell r="P288">
            <v>4</v>
          </cell>
          <cell r="Q288">
            <v>11</v>
          </cell>
          <cell r="R288">
            <v>4</v>
          </cell>
          <cell r="S288">
            <v>1</v>
          </cell>
          <cell r="T288" t="str">
            <v>MET</v>
          </cell>
          <cell r="U288" t="str">
            <v>PINTURA PLAST 2T</v>
          </cell>
        </row>
        <row r="289">
          <cell r="A289">
            <v>6259561</v>
          </cell>
          <cell r="B289" t="str">
            <v>OBB</v>
          </cell>
          <cell r="C289">
            <v>36000</v>
          </cell>
          <cell r="D289">
            <v>36000700</v>
          </cell>
          <cell r="E289" t="str">
            <v>INSPECCION FIN.</v>
          </cell>
          <cell r="F289">
            <v>6259561</v>
          </cell>
          <cell r="G289" t="str">
            <v>06259561</v>
          </cell>
          <cell r="H289">
            <v>802985739</v>
          </cell>
          <cell r="I289" t="str">
            <v>AYALA CHANGO JUAN MANUEL</v>
          </cell>
          <cell r="J289" t="str">
            <v>ENDEREZADOR</v>
          </cell>
          <cell r="K289">
            <v>1713393641</v>
          </cell>
          <cell r="L289" t="str">
            <v>HOURLY</v>
          </cell>
          <cell r="M289" t="str">
            <v>INDEFINIDO</v>
          </cell>
          <cell r="N289" t="str">
            <v>DIRECTA</v>
          </cell>
          <cell r="O289" t="str">
            <v>2DO</v>
          </cell>
          <cell r="P289">
            <v>28</v>
          </cell>
          <cell r="Q289">
            <v>11</v>
          </cell>
          <cell r="R289">
            <v>4</v>
          </cell>
          <cell r="S289">
            <v>1</v>
          </cell>
          <cell r="T289" t="str">
            <v>MET</v>
          </cell>
          <cell r="U289">
            <v>4</v>
          </cell>
        </row>
        <row r="290">
          <cell r="A290">
            <v>6259568</v>
          </cell>
          <cell r="B290" t="str">
            <v>OBB</v>
          </cell>
          <cell r="C290">
            <v>34000</v>
          </cell>
          <cell r="D290">
            <v>34000200</v>
          </cell>
          <cell r="E290" t="str">
            <v>SUELDA COMERCI.</v>
          </cell>
          <cell r="F290">
            <v>6259568</v>
          </cell>
          <cell r="G290" t="str">
            <v>06259568</v>
          </cell>
          <cell r="H290">
            <v>415134067</v>
          </cell>
          <cell r="I290" t="str">
            <v>PULUPA CASTELLANOS JOSE LUIS</v>
          </cell>
          <cell r="J290" t="str">
            <v>OPERARIO DE SUELDA</v>
          </cell>
          <cell r="K290">
            <v>1716418197</v>
          </cell>
          <cell r="L290" t="str">
            <v>HOURLY</v>
          </cell>
          <cell r="M290" t="str">
            <v>INDEFINIDO</v>
          </cell>
          <cell r="N290" t="str">
            <v>DIRECTA</v>
          </cell>
          <cell r="O290" t="str">
            <v>2DO</v>
          </cell>
          <cell r="P290">
            <v>28</v>
          </cell>
          <cell r="Q290">
            <v>11</v>
          </cell>
          <cell r="R290">
            <v>4</v>
          </cell>
          <cell r="S290">
            <v>1</v>
          </cell>
          <cell r="T290" t="str">
            <v>MET</v>
          </cell>
          <cell r="U290">
            <v>1716418197</v>
          </cell>
        </row>
        <row r="291">
          <cell r="A291">
            <v>6259570</v>
          </cell>
          <cell r="B291" t="str">
            <v>OBB</v>
          </cell>
          <cell r="C291">
            <v>34000</v>
          </cell>
          <cell r="D291">
            <v>34000200</v>
          </cell>
          <cell r="E291" t="str">
            <v>SUELDA COMERCI.</v>
          </cell>
          <cell r="F291">
            <v>6259570</v>
          </cell>
          <cell r="G291" t="str">
            <v>06259570</v>
          </cell>
          <cell r="H291">
            <v>237834586</v>
          </cell>
          <cell r="I291" t="str">
            <v>ULCUANGO PULLAS JORGE OMAR</v>
          </cell>
          <cell r="J291" t="str">
            <v>OPERARIO DE SUELDA</v>
          </cell>
          <cell r="K291">
            <v>1723077101</v>
          </cell>
          <cell r="L291" t="str">
            <v>HOURLY</v>
          </cell>
          <cell r="M291" t="str">
            <v>INDEFINIDO</v>
          </cell>
          <cell r="N291" t="str">
            <v>DIRECTA</v>
          </cell>
          <cell r="O291" t="str">
            <v>SALIO CIA</v>
          </cell>
          <cell r="P291">
            <v>3</v>
          </cell>
          <cell r="Q291">
            <v>11</v>
          </cell>
          <cell r="R291">
            <v>4</v>
          </cell>
          <cell r="S291">
            <v>1</v>
          </cell>
          <cell r="T291" t="e">
            <v>#N/A</v>
          </cell>
        </row>
        <row r="292">
          <cell r="A292">
            <v>6259584</v>
          </cell>
          <cell r="B292" t="str">
            <v>OBB</v>
          </cell>
          <cell r="C292">
            <v>52010</v>
          </cell>
          <cell r="D292">
            <v>52010430</v>
          </cell>
          <cell r="E292" t="str">
            <v>CONFIABIL. CKD</v>
          </cell>
          <cell r="F292">
            <v>6259584</v>
          </cell>
          <cell r="G292" t="str">
            <v>06259584</v>
          </cell>
          <cell r="H292">
            <v>592669134</v>
          </cell>
          <cell r="I292" t="str">
            <v>CALVACHE ULLOA EDISON FERNANDO</v>
          </cell>
          <cell r="J292" t="str">
            <v>ASIST.OPER.CALIDAD</v>
          </cell>
          <cell r="K292">
            <v>1716384720</v>
          </cell>
          <cell r="L292" t="str">
            <v>HOURLY</v>
          </cell>
          <cell r="M292" t="str">
            <v>INDEFINIDO</v>
          </cell>
          <cell r="N292" t="str">
            <v>INDIRECTA</v>
          </cell>
          <cell r="O292" t="str">
            <v>1ERO</v>
          </cell>
          <cell r="P292">
            <v>3</v>
          </cell>
          <cell r="Q292">
            <v>11</v>
          </cell>
          <cell r="R292">
            <v>4</v>
          </cell>
          <cell r="S292">
            <v>1</v>
          </cell>
          <cell r="T292" t="str">
            <v>ASISTENTE</v>
          </cell>
          <cell r="U292" t="e">
            <v>#REF!</v>
          </cell>
        </row>
        <row r="293">
          <cell r="A293">
            <v>6259762</v>
          </cell>
          <cell r="B293" t="str">
            <v>OBB</v>
          </cell>
          <cell r="C293">
            <v>35000</v>
          </cell>
          <cell r="D293">
            <v>35000110</v>
          </cell>
          <cell r="E293" t="str">
            <v>MANTEN. PINTURA</v>
          </cell>
          <cell r="F293">
            <v>6259762</v>
          </cell>
          <cell r="G293" t="str">
            <v>06259762</v>
          </cell>
          <cell r="H293">
            <v>924392496</v>
          </cell>
          <cell r="I293" t="str">
            <v>GUISHCASHO ESPIN LUIS ELICEO</v>
          </cell>
          <cell r="J293" t="str">
            <v>MIEMB.EQUIP.ESP.MTTO</v>
          </cell>
          <cell r="K293">
            <v>1717981227</v>
          </cell>
          <cell r="L293" t="str">
            <v>HOURLY</v>
          </cell>
          <cell r="M293" t="str">
            <v>INDEFINIDO</v>
          </cell>
          <cell r="N293" t="str">
            <v>INDIRECTA</v>
          </cell>
          <cell r="O293" t="str">
            <v>2DO</v>
          </cell>
          <cell r="P293">
            <v>4</v>
          </cell>
          <cell r="Q293">
            <v>11</v>
          </cell>
          <cell r="R293">
            <v>4</v>
          </cell>
          <cell r="S293">
            <v>7</v>
          </cell>
          <cell r="T293" t="str">
            <v>MET</v>
          </cell>
          <cell r="U293" t="str">
            <v>MANTEN. PINTURA</v>
          </cell>
        </row>
        <row r="294">
          <cell r="A294">
            <v>6259763</v>
          </cell>
          <cell r="B294" t="str">
            <v>OBB</v>
          </cell>
          <cell r="C294">
            <v>35000</v>
          </cell>
          <cell r="D294">
            <v>35000110</v>
          </cell>
          <cell r="E294" t="str">
            <v>MANTEN. PINTURA</v>
          </cell>
          <cell r="F294">
            <v>6259763</v>
          </cell>
          <cell r="G294" t="str">
            <v>06259763</v>
          </cell>
          <cell r="H294">
            <v>531477155</v>
          </cell>
          <cell r="I294" t="str">
            <v>TOASO LEINES WILLIAM WLADIMIR</v>
          </cell>
          <cell r="J294" t="str">
            <v>MIEMB.EQUIP.ESP.MTTO</v>
          </cell>
          <cell r="K294">
            <v>1715487060</v>
          </cell>
          <cell r="L294" t="str">
            <v>HOURLY</v>
          </cell>
          <cell r="M294" t="str">
            <v>INDEFINIDO</v>
          </cell>
          <cell r="N294" t="str">
            <v>INDIRECTA</v>
          </cell>
          <cell r="O294" t="str">
            <v>3ERO</v>
          </cell>
          <cell r="P294">
            <v>14</v>
          </cell>
          <cell r="Q294">
            <v>11</v>
          </cell>
          <cell r="R294">
            <v>4</v>
          </cell>
          <cell r="S294">
            <v>7</v>
          </cell>
          <cell r="T294" t="str">
            <v>MET</v>
          </cell>
          <cell r="U294" t="str">
            <v>MANTEN. PINTURA</v>
          </cell>
        </row>
        <row r="295">
          <cell r="A295">
            <v>6255689</v>
          </cell>
          <cell r="B295" t="str">
            <v>OBB</v>
          </cell>
          <cell r="C295">
            <v>37000</v>
          </cell>
          <cell r="D295">
            <v>37000600</v>
          </cell>
          <cell r="E295" t="str">
            <v>PATIOS CKD</v>
          </cell>
          <cell r="F295">
            <v>6255689</v>
          </cell>
          <cell r="G295" t="str">
            <v>06255689</v>
          </cell>
          <cell r="H295">
            <v>897724682</v>
          </cell>
          <cell r="I295" t="str">
            <v>RIVERA QUILSIMBA JUAN FRANCISCO</v>
          </cell>
          <cell r="J295" t="str">
            <v>OPERARIO MAQ. PESADA</v>
          </cell>
          <cell r="K295">
            <v>1715689004</v>
          </cell>
          <cell r="L295" t="str">
            <v>HOURLY</v>
          </cell>
          <cell r="M295" t="str">
            <v>INDEFINIDO</v>
          </cell>
          <cell r="N295" t="str">
            <v>INDIRECTA</v>
          </cell>
          <cell r="O295" t="e">
            <v>#REF!</v>
          </cell>
          <cell r="P295">
            <v>3</v>
          </cell>
          <cell r="Q295">
            <v>11</v>
          </cell>
          <cell r="R295">
            <v>2</v>
          </cell>
          <cell r="S295">
            <v>16</v>
          </cell>
          <cell r="T295" t="str">
            <v>MET</v>
          </cell>
          <cell r="U295" t="e">
            <v>#REF!</v>
          </cell>
        </row>
        <row r="296">
          <cell r="A296">
            <v>6256042</v>
          </cell>
          <cell r="B296" t="str">
            <v>OBB</v>
          </cell>
          <cell r="C296">
            <v>34000</v>
          </cell>
          <cell r="D296">
            <v>34000110</v>
          </cell>
          <cell r="E296" t="str">
            <v>MANTEN. SUELDA</v>
          </cell>
          <cell r="F296">
            <v>6256042</v>
          </cell>
          <cell r="G296" t="str">
            <v>06256042</v>
          </cell>
          <cell r="H296">
            <v>511607509</v>
          </cell>
          <cell r="I296" t="str">
            <v>DELGADO MACIAS JOSE IGNACIO</v>
          </cell>
          <cell r="J296" t="str">
            <v>MIEMB.EQUIP.ESP.MTTO</v>
          </cell>
          <cell r="K296">
            <v>1718291709</v>
          </cell>
          <cell r="L296" t="str">
            <v>HOURLY</v>
          </cell>
          <cell r="M296" t="str">
            <v>INDEFINIDO</v>
          </cell>
          <cell r="N296" t="str">
            <v>INDIRECTA</v>
          </cell>
          <cell r="O296" t="str">
            <v>3ERO</v>
          </cell>
          <cell r="P296">
            <v>22</v>
          </cell>
          <cell r="Q296">
            <v>11</v>
          </cell>
          <cell r="R296">
            <v>3</v>
          </cell>
          <cell r="S296">
            <v>1</v>
          </cell>
          <cell r="T296" t="str">
            <v>MET</v>
          </cell>
          <cell r="U296">
            <v>1718291709</v>
          </cell>
        </row>
        <row r="297">
          <cell r="A297">
            <v>6256043</v>
          </cell>
          <cell r="B297" t="str">
            <v>OBB</v>
          </cell>
          <cell r="C297">
            <v>36000</v>
          </cell>
          <cell r="D297">
            <v>36000300</v>
          </cell>
          <cell r="E297" t="str">
            <v>TRIM COMERCIAL</v>
          </cell>
          <cell r="F297">
            <v>6256043</v>
          </cell>
          <cell r="G297" t="str">
            <v>06256043</v>
          </cell>
          <cell r="H297">
            <v>194904795</v>
          </cell>
          <cell r="I297" t="str">
            <v>ATUPANA SIMBANA FRANKLIN MAURICIO</v>
          </cell>
          <cell r="J297" t="str">
            <v>OPERARIO PRODUCCION</v>
          </cell>
          <cell r="K297">
            <v>1719565259</v>
          </cell>
          <cell r="L297" t="str">
            <v>HOURLY</v>
          </cell>
          <cell r="M297" t="str">
            <v>INDEFINIDO</v>
          </cell>
          <cell r="N297" t="str">
            <v>DIRECTA</v>
          </cell>
          <cell r="O297" t="str">
            <v>2DO</v>
          </cell>
          <cell r="P297">
            <v>28</v>
          </cell>
          <cell r="Q297">
            <v>11</v>
          </cell>
          <cell r="R297">
            <v>3</v>
          </cell>
          <cell r="S297">
            <v>1</v>
          </cell>
          <cell r="T297" t="str">
            <v>MET</v>
          </cell>
          <cell r="U297">
            <v>3</v>
          </cell>
        </row>
        <row r="298">
          <cell r="A298">
            <v>6256071</v>
          </cell>
          <cell r="B298" t="str">
            <v>OBB</v>
          </cell>
          <cell r="C298">
            <v>36000</v>
          </cell>
          <cell r="D298">
            <v>36000200</v>
          </cell>
          <cell r="E298" t="str">
            <v>ENSAMBLE CHASIS</v>
          </cell>
          <cell r="F298">
            <v>6256071</v>
          </cell>
          <cell r="G298" t="str">
            <v>06256071</v>
          </cell>
          <cell r="H298">
            <v>870153767</v>
          </cell>
          <cell r="I298" t="str">
            <v>CASAMIN GUANOTOA LUIS MICHAEL</v>
          </cell>
          <cell r="J298" t="str">
            <v>OPERARIO PRODUCCION</v>
          </cell>
          <cell r="K298">
            <v>1718913864</v>
          </cell>
          <cell r="L298" t="str">
            <v>HOURLY</v>
          </cell>
          <cell r="M298" t="str">
            <v>INDEFINIDO</v>
          </cell>
          <cell r="N298" t="str">
            <v>DIRECTA</v>
          </cell>
          <cell r="O298" t="str">
            <v>2DO</v>
          </cell>
          <cell r="P298">
            <v>28</v>
          </cell>
          <cell r="Q298">
            <v>11</v>
          </cell>
          <cell r="R298">
            <v>3</v>
          </cell>
          <cell r="S298">
            <v>1</v>
          </cell>
          <cell r="T298" t="str">
            <v>MET</v>
          </cell>
          <cell r="U298">
            <v>3</v>
          </cell>
        </row>
        <row r="299">
          <cell r="A299">
            <v>6256161</v>
          </cell>
          <cell r="B299" t="str">
            <v>OBB</v>
          </cell>
          <cell r="C299">
            <v>37000</v>
          </cell>
          <cell r="D299">
            <v>37000600</v>
          </cell>
          <cell r="E299" t="str">
            <v>PATIOS CKD</v>
          </cell>
          <cell r="F299">
            <v>6256161</v>
          </cell>
          <cell r="G299" t="str">
            <v>06256161</v>
          </cell>
          <cell r="H299">
            <v>261927635</v>
          </cell>
          <cell r="I299" t="str">
            <v>AMANCHA QUISHPE WILMER ROBERTO</v>
          </cell>
          <cell r="J299" t="str">
            <v>OPERARIO MAQ. PESADA</v>
          </cell>
          <cell r="K299">
            <v>1714544499</v>
          </cell>
          <cell r="L299" t="str">
            <v>HOURLY</v>
          </cell>
          <cell r="M299" t="str">
            <v>INDEFINIDO</v>
          </cell>
          <cell r="N299" t="str">
            <v>INDIRECTA</v>
          </cell>
          <cell r="O299" t="e">
            <v>#REF!</v>
          </cell>
          <cell r="P299">
            <v>28</v>
          </cell>
          <cell r="Q299">
            <v>11</v>
          </cell>
          <cell r="R299">
            <v>3</v>
          </cell>
          <cell r="S299">
            <v>1</v>
          </cell>
          <cell r="T299" t="str">
            <v>MET</v>
          </cell>
          <cell r="U299" t="e">
            <v>#REF!</v>
          </cell>
        </row>
        <row r="300">
          <cell r="A300">
            <v>6258998</v>
          </cell>
          <cell r="B300" t="str">
            <v>OBB</v>
          </cell>
          <cell r="C300">
            <v>36000</v>
          </cell>
          <cell r="D300">
            <v>36000300</v>
          </cell>
          <cell r="E300" t="str">
            <v>TRIM COMERCIAL</v>
          </cell>
          <cell r="F300">
            <v>6258998</v>
          </cell>
          <cell r="G300" t="str">
            <v>06258998</v>
          </cell>
          <cell r="H300">
            <v>561554707</v>
          </cell>
          <cell r="I300" t="str">
            <v>CHICAIZA RAMOS LUIS JAVIER</v>
          </cell>
          <cell r="J300" t="str">
            <v>OPERARIO PRODUCCION</v>
          </cell>
          <cell r="K300">
            <v>1721678595</v>
          </cell>
          <cell r="L300" t="str">
            <v>HOURLY</v>
          </cell>
          <cell r="M300" t="str">
            <v>INDEFINIDO</v>
          </cell>
          <cell r="N300" t="str">
            <v>DIRECTA</v>
          </cell>
          <cell r="O300" t="str">
            <v>2DO</v>
          </cell>
          <cell r="P300">
            <v>28</v>
          </cell>
          <cell r="Q300">
            <v>11</v>
          </cell>
          <cell r="R300">
            <v>3</v>
          </cell>
          <cell r="S300">
            <v>16</v>
          </cell>
          <cell r="T300" t="str">
            <v>MET</v>
          </cell>
          <cell r="U300">
            <v>3</v>
          </cell>
        </row>
        <row r="301">
          <cell r="A301">
            <v>6255158</v>
          </cell>
          <cell r="B301" t="str">
            <v>OBB</v>
          </cell>
          <cell r="C301">
            <v>51000</v>
          </cell>
          <cell r="D301">
            <v>51000310</v>
          </cell>
          <cell r="E301" t="str">
            <v>DESARROLLO/ING.</v>
          </cell>
          <cell r="F301">
            <v>6255158</v>
          </cell>
          <cell r="G301" t="str">
            <v>06255158</v>
          </cell>
          <cell r="H301">
            <v>803933083</v>
          </cell>
          <cell r="I301" t="str">
            <v>CORONEL MENDOZA BOLIVAR EDMUNDO</v>
          </cell>
          <cell r="J301" t="str">
            <v>ING.ELEC.(MEJ.CONT.)</v>
          </cell>
          <cell r="K301">
            <v>1103370852</v>
          </cell>
          <cell r="L301" t="str">
            <v>SALARY</v>
          </cell>
          <cell r="M301" t="str">
            <v>INDEFINIDO</v>
          </cell>
          <cell r="N301" t="str">
            <v>INDIRECTA</v>
          </cell>
          <cell r="O301" t="str">
            <v>1ERO</v>
          </cell>
          <cell r="P301">
            <v>1</v>
          </cell>
          <cell r="Q301">
            <v>11</v>
          </cell>
          <cell r="R301">
            <v>2</v>
          </cell>
          <cell r="S301">
            <v>7</v>
          </cell>
          <cell r="T301" t="str">
            <v>adm</v>
          </cell>
        </row>
        <row r="302">
          <cell r="A302">
            <v>6255635</v>
          </cell>
          <cell r="B302" t="str">
            <v>OBB</v>
          </cell>
          <cell r="C302">
            <v>34000</v>
          </cell>
          <cell r="D302">
            <v>34000110</v>
          </cell>
          <cell r="E302" t="str">
            <v>MANTEN. SUELDA</v>
          </cell>
          <cell r="F302">
            <v>6255635</v>
          </cell>
          <cell r="G302" t="str">
            <v>06255635</v>
          </cell>
          <cell r="H302">
            <v>604537154</v>
          </cell>
          <cell r="I302" t="str">
            <v>OLMEDO NORIEGA CESAR FABIAN</v>
          </cell>
          <cell r="J302" t="str">
            <v>MIEMB.EQUIP.ESP.MTTO</v>
          </cell>
          <cell r="K302">
            <v>603883257</v>
          </cell>
          <cell r="L302" t="str">
            <v>HOURLY</v>
          </cell>
          <cell r="M302" t="str">
            <v>INDEFINIDO</v>
          </cell>
          <cell r="N302" t="str">
            <v>INDIRECTA</v>
          </cell>
          <cell r="O302" t="str">
            <v>3ERO</v>
          </cell>
          <cell r="P302">
            <v>22</v>
          </cell>
          <cell r="Q302">
            <v>11</v>
          </cell>
          <cell r="R302">
            <v>2</v>
          </cell>
          <cell r="S302">
            <v>16</v>
          </cell>
          <cell r="T302" t="str">
            <v>MET</v>
          </cell>
          <cell r="U302">
            <v>603883257</v>
          </cell>
        </row>
        <row r="303">
          <cell r="A303">
            <v>6255637</v>
          </cell>
          <cell r="B303" t="str">
            <v>OBB</v>
          </cell>
          <cell r="C303">
            <v>35000</v>
          </cell>
          <cell r="D303">
            <v>35000200</v>
          </cell>
          <cell r="E303" t="str">
            <v>PINTURA ELPO</v>
          </cell>
          <cell r="F303">
            <v>6255637</v>
          </cell>
          <cell r="G303" t="str">
            <v>06255637</v>
          </cell>
          <cell r="H303">
            <v>617462951</v>
          </cell>
          <cell r="I303" t="str">
            <v>MALES SUAREZ CAMILO MAURICIO</v>
          </cell>
          <cell r="J303" t="str">
            <v>OPERARIO DE PINTURA</v>
          </cell>
          <cell r="K303">
            <v>1722878376</v>
          </cell>
          <cell r="L303" t="str">
            <v>HOURLY</v>
          </cell>
          <cell r="M303" t="str">
            <v>INDEFINIDO</v>
          </cell>
          <cell r="N303" t="str">
            <v>DIRECTA</v>
          </cell>
          <cell r="O303" t="str">
            <v>2DO</v>
          </cell>
          <cell r="P303">
            <v>4</v>
          </cell>
          <cell r="Q303">
            <v>11</v>
          </cell>
          <cell r="R303">
            <v>2</v>
          </cell>
          <cell r="S303">
            <v>16</v>
          </cell>
          <cell r="T303" t="str">
            <v>LET</v>
          </cell>
          <cell r="U303" t="str">
            <v>PINTURA ELPO 2T</v>
          </cell>
        </row>
        <row r="304">
          <cell r="A304">
            <v>6255658</v>
          </cell>
          <cell r="B304" t="str">
            <v>OBB</v>
          </cell>
          <cell r="C304">
            <v>35000</v>
          </cell>
          <cell r="D304">
            <v>35000200</v>
          </cell>
          <cell r="E304" t="str">
            <v>PINTURA ELPO</v>
          </cell>
          <cell r="F304">
            <v>6255658</v>
          </cell>
          <cell r="G304" t="str">
            <v>06255658</v>
          </cell>
          <cell r="H304">
            <v>358699406</v>
          </cell>
          <cell r="I304" t="str">
            <v>MONTENEGRO NAGUA FRANCISCO IGNACIO</v>
          </cell>
          <cell r="J304" t="str">
            <v>OPERARIO DE PINTURA</v>
          </cell>
          <cell r="K304">
            <v>1724724156</v>
          </cell>
          <cell r="L304" t="str">
            <v>HOURLY</v>
          </cell>
          <cell r="M304" t="str">
            <v>INDEFINIDO</v>
          </cell>
          <cell r="N304" t="str">
            <v>DIRECTA</v>
          </cell>
          <cell r="O304" t="str">
            <v>3ERO</v>
          </cell>
          <cell r="P304">
            <v>22</v>
          </cell>
          <cell r="Q304">
            <v>11</v>
          </cell>
          <cell r="R304">
            <v>2</v>
          </cell>
          <cell r="S304">
            <v>16</v>
          </cell>
          <cell r="T304" t="str">
            <v>MET</v>
          </cell>
          <cell r="U304" t="str">
            <v>PINTURA ELPO 1T</v>
          </cell>
        </row>
        <row r="305">
          <cell r="A305">
            <v>6255663</v>
          </cell>
          <cell r="B305" t="str">
            <v>OBB</v>
          </cell>
          <cell r="C305">
            <v>35000</v>
          </cell>
          <cell r="D305">
            <v>35000200</v>
          </cell>
          <cell r="E305" t="str">
            <v>PINTURA ELPO</v>
          </cell>
          <cell r="F305">
            <v>6255663</v>
          </cell>
          <cell r="G305" t="str">
            <v>06255663</v>
          </cell>
          <cell r="H305">
            <v>295348806</v>
          </cell>
          <cell r="I305" t="str">
            <v>BENITEZ CABEZAS VICTOR HUGO</v>
          </cell>
          <cell r="J305" t="str">
            <v>OPERARIO DE PINTURA</v>
          </cell>
          <cell r="K305">
            <v>1716798606</v>
          </cell>
          <cell r="L305" t="str">
            <v>HOURLY</v>
          </cell>
          <cell r="M305" t="str">
            <v>INDEFINIDO</v>
          </cell>
          <cell r="N305" t="str">
            <v>DIRECTA</v>
          </cell>
          <cell r="O305" t="str">
            <v>SALIO CIA</v>
          </cell>
          <cell r="P305">
            <v>22</v>
          </cell>
          <cell r="Q305">
            <v>11</v>
          </cell>
          <cell r="R305">
            <v>2</v>
          </cell>
          <cell r="S305">
            <v>16</v>
          </cell>
          <cell r="T305" t="e">
            <v>#N/A</v>
          </cell>
        </row>
        <row r="306">
          <cell r="A306">
            <v>6255672</v>
          </cell>
          <cell r="B306" t="str">
            <v>OBB</v>
          </cell>
          <cell r="C306">
            <v>62000</v>
          </cell>
          <cell r="D306">
            <v>62000100</v>
          </cell>
          <cell r="E306" t="str">
            <v>RELAC.LABORALES</v>
          </cell>
          <cell r="F306">
            <v>6255672</v>
          </cell>
          <cell r="G306" t="str">
            <v>06255672</v>
          </cell>
          <cell r="H306">
            <v>559660643</v>
          </cell>
          <cell r="I306" t="str">
            <v>ANDRADE MENDEZ HENRY VLADIMIR</v>
          </cell>
          <cell r="J306" t="str">
            <v>ANAL.GESTION SOCIAL</v>
          </cell>
          <cell r="K306">
            <v>1715836266</v>
          </cell>
          <cell r="L306" t="str">
            <v>SALARY</v>
          </cell>
          <cell r="M306" t="str">
            <v>INDEFINIDO</v>
          </cell>
          <cell r="N306" t="str">
            <v>INDIRECTA</v>
          </cell>
          <cell r="O306" t="str">
            <v>2DO</v>
          </cell>
          <cell r="P306">
            <v>5</v>
          </cell>
          <cell r="Q306">
            <v>11</v>
          </cell>
          <cell r="R306">
            <v>2</v>
          </cell>
          <cell r="S306">
            <v>16</v>
          </cell>
          <cell r="T306" t="str">
            <v>adm</v>
          </cell>
        </row>
        <row r="307">
          <cell r="A307">
            <v>6255675</v>
          </cell>
          <cell r="B307" t="str">
            <v>OBB</v>
          </cell>
          <cell r="C307">
            <v>52000</v>
          </cell>
          <cell r="D307">
            <v>52000520</v>
          </cell>
          <cell r="E307" t="str">
            <v>EST.VERIFICAC.</v>
          </cell>
          <cell r="F307">
            <v>6255675</v>
          </cell>
          <cell r="G307" t="str">
            <v>06255675</v>
          </cell>
          <cell r="H307">
            <v>795511526</v>
          </cell>
          <cell r="I307" t="str">
            <v>PILCO GUALOTUNA VICTOR HUGO</v>
          </cell>
          <cell r="J307" t="str">
            <v>MIEMBRO EQUIPO CALID</v>
          </cell>
          <cell r="K307">
            <v>1714670609</v>
          </cell>
          <cell r="L307" t="str">
            <v>HOURLY</v>
          </cell>
          <cell r="M307" t="str">
            <v>INDEFINIDO</v>
          </cell>
          <cell r="N307" t="str">
            <v>DIRECTA</v>
          </cell>
          <cell r="O307" t="str">
            <v>2DO</v>
          </cell>
          <cell r="P307">
            <v>28</v>
          </cell>
          <cell r="Q307">
            <v>11</v>
          </cell>
          <cell r="R307">
            <v>2</v>
          </cell>
          <cell r="S307">
            <v>16</v>
          </cell>
          <cell r="T307" t="str">
            <v>MET</v>
          </cell>
          <cell r="U307" t="e">
            <v>#REF!</v>
          </cell>
        </row>
        <row r="308">
          <cell r="A308">
            <v>6255111</v>
          </cell>
          <cell r="B308" t="str">
            <v>OBB</v>
          </cell>
          <cell r="C308">
            <v>35000</v>
          </cell>
          <cell r="D308">
            <v>35000200</v>
          </cell>
          <cell r="E308" t="str">
            <v>PINTURA ELPO</v>
          </cell>
          <cell r="F308">
            <v>6255111</v>
          </cell>
          <cell r="G308" t="str">
            <v>06255111</v>
          </cell>
          <cell r="H308">
            <v>376184886</v>
          </cell>
          <cell r="I308" t="str">
            <v>RODRIGUEZ AYALA FRANKLIN RICARDO</v>
          </cell>
          <cell r="J308" t="str">
            <v>OPERARIO DE PINTURA</v>
          </cell>
          <cell r="K308">
            <v>1721819272</v>
          </cell>
          <cell r="L308" t="str">
            <v>HOURLY</v>
          </cell>
          <cell r="M308" t="str">
            <v>INDEFINIDO</v>
          </cell>
          <cell r="N308" t="str">
            <v>DIRECTA</v>
          </cell>
          <cell r="O308" t="str">
            <v>3ERO</v>
          </cell>
          <cell r="P308">
            <v>22</v>
          </cell>
          <cell r="Q308">
            <v>11</v>
          </cell>
          <cell r="R308">
            <v>2</v>
          </cell>
          <cell r="S308">
            <v>3</v>
          </cell>
          <cell r="T308" t="str">
            <v>MET</v>
          </cell>
          <cell r="U308" t="str">
            <v>PINTURA CABINAS 2T</v>
          </cell>
        </row>
        <row r="309">
          <cell r="A309">
            <v>6255112</v>
          </cell>
          <cell r="B309" t="str">
            <v>OBB</v>
          </cell>
          <cell r="C309">
            <v>37000</v>
          </cell>
          <cell r="D309">
            <v>37000110</v>
          </cell>
          <cell r="E309" t="str">
            <v>LEAN MATERIAL</v>
          </cell>
          <cell r="F309">
            <v>6255112</v>
          </cell>
          <cell r="G309" t="str">
            <v>06255112</v>
          </cell>
          <cell r="H309">
            <v>335034264</v>
          </cell>
          <cell r="I309" t="str">
            <v>JAYA ALVARADO JAVIER FABRICIO</v>
          </cell>
          <cell r="J309" t="str">
            <v>OPERARIO MATERIALES</v>
          </cell>
          <cell r="K309">
            <v>1717097701</v>
          </cell>
          <cell r="L309" t="str">
            <v>HOURLY</v>
          </cell>
          <cell r="M309" t="str">
            <v>INDEFINIDO</v>
          </cell>
          <cell r="N309" t="str">
            <v>INDIRECTA</v>
          </cell>
          <cell r="O309" t="e">
            <v>#REF!</v>
          </cell>
          <cell r="P309">
            <v>2</v>
          </cell>
          <cell r="Q309">
            <v>11</v>
          </cell>
          <cell r="R309">
            <v>2</v>
          </cell>
          <cell r="S309">
            <v>3</v>
          </cell>
          <cell r="T309" t="str">
            <v>MET</v>
          </cell>
          <cell r="U309" t="e">
            <v>#REF!</v>
          </cell>
        </row>
        <row r="310">
          <cell r="A310">
            <v>6255113</v>
          </cell>
          <cell r="B310" t="str">
            <v>OBB</v>
          </cell>
          <cell r="C310">
            <v>35000</v>
          </cell>
          <cell r="D310">
            <v>35000200</v>
          </cell>
          <cell r="E310" t="str">
            <v>PINTURA ELPO</v>
          </cell>
          <cell r="F310">
            <v>6255113</v>
          </cell>
          <cell r="G310" t="str">
            <v>06255113</v>
          </cell>
          <cell r="H310">
            <v>831367487</v>
          </cell>
          <cell r="I310" t="str">
            <v>GUANO BUNGACHO HUGO RENE</v>
          </cell>
          <cell r="J310" t="str">
            <v>OPERARIO DE PINTURA</v>
          </cell>
          <cell r="K310">
            <v>503240665</v>
          </cell>
          <cell r="L310" t="str">
            <v>HOURLY</v>
          </cell>
          <cell r="M310" t="str">
            <v>INDEFINIDO</v>
          </cell>
          <cell r="N310" t="str">
            <v>DIRECTA</v>
          </cell>
          <cell r="O310" t="str">
            <v>3ERO</v>
          </cell>
          <cell r="P310">
            <v>22</v>
          </cell>
          <cell r="Q310">
            <v>11</v>
          </cell>
          <cell r="R310">
            <v>2</v>
          </cell>
          <cell r="S310">
            <v>3</v>
          </cell>
          <cell r="T310" t="str">
            <v>MET</v>
          </cell>
          <cell r="U310" t="str">
            <v>PINTURA ELPO 2T</v>
          </cell>
        </row>
        <row r="311">
          <cell r="A311">
            <v>6255114</v>
          </cell>
          <cell r="B311" t="str">
            <v>OBB</v>
          </cell>
          <cell r="C311">
            <v>37000</v>
          </cell>
          <cell r="D311">
            <v>37000110</v>
          </cell>
          <cell r="E311" t="str">
            <v>LEAN MATERIAL</v>
          </cell>
          <cell r="F311">
            <v>6255114</v>
          </cell>
          <cell r="G311" t="str">
            <v>06255114</v>
          </cell>
          <cell r="H311">
            <v>159247468</v>
          </cell>
          <cell r="I311" t="str">
            <v>NAVEDA BERMEO WALTER EFRAIN</v>
          </cell>
          <cell r="J311" t="str">
            <v>PERMISO MEDICO</v>
          </cell>
          <cell r="K311">
            <v>1500754781</v>
          </cell>
          <cell r="L311" t="str">
            <v>HOURLY</v>
          </cell>
          <cell r="M311" t="str">
            <v>INDEFINIDO</v>
          </cell>
          <cell r="N311" t="str">
            <v>INDIRECTA</v>
          </cell>
          <cell r="O311" t="e">
            <v>#REF!</v>
          </cell>
          <cell r="P311">
            <v>28</v>
          </cell>
          <cell r="Q311">
            <v>11</v>
          </cell>
          <cell r="R311">
            <v>2</v>
          </cell>
          <cell r="S311">
            <v>3</v>
          </cell>
          <cell r="T311" t="str">
            <v>MET</v>
          </cell>
          <cell r="U311" t="e">
            <v>#REF!</v>
          </cell>
        </row>
        <row r="312">
          <cell r="A312">
            <v>6255119</v>
          </cell>
          <cell r="B312" t="str">
            <v>OBB</v>
          </cell>
          <cell r="C312">
            <v>37000</v>
          </cell>
          <cell r="D312">
            <v>37000600</v>
          </cell>
          <cell r="E312" t="str">
            <v>PATIOS CKD</v>
          </cell>
          <cell r="F312">
            <v>6255119</v>
          </cell>
          <cell r="G312" t="str">
            <v>06255119</v>
          </cell>
          <cell r="H312">
            <v>225270321</v>
          </cell>
          <cell r="I312" t="str">
            <v>DE LA TORRE RUIZ CHRISTIAN MAURICIO</v>
          </cell>
          <cell r="J312" t="str">
            <v>OPERARIO MAQ. PESADA</v>
          </cell>
          <cell r="K312">
            <v>1003635883</v>
          </cell>
          <cell r="L312" t="str">
            <v>HOURLY</v>
          </cell>
          <cell r="M312" t="str">
            <v>INDEFINIDO</v>
          </cell>
          <cell r="N312" t="str">
            <v>INDIRECTA</v>
          </cell>
          <cell r="O312" t="e">
            <v>#REF!</v>
          </cell>
          <cell r="P312">
            <v>28</v>
          </cell>
          <cell r="Q312">
            <v>11</v>
          </cell>
          <cell r="R312">
            <v>2</v>
          </cell>
          <cell r="S312">
            <v>3</v>
          </cell>
          <cell r="T312" t="str">
            <v>MET</v>
          </cell>
          <cell r="U312" t="e">
            <v>#REF!</v>
          </cell>
        </row>
        <row r="313">
          <cell r="A313">
            <v>6255120</v>
          </cell>
          <cell r="B313" t="str">
            <v>OBB</v>
          </cell>
          <cell r="C313">
            <v>37000</v>
          </cell>
          <cell r="D313">
            <v>37000100</v>
          </cell>
          <cell r="E313" t="str">
            <v>ADM.MANJ.MAT.</v>
          </cell>
          <cell r="F313">
            <v>6255120</v>
          </cell>
          <cell r="G313" t="str">
            <v>06255120</v>
          </cell>
          <cell r="H313">
            <v>398084136</v>
          </cell>
          <cell r="I313" t="str">
            <v>NAULA FAUNDEZ PATRICIO MARCELINO</v>
          </cell>
          <cell r="J313" t="str">
            <v>OPERARIO MATERIALES</v>
          </cell>
          <cell r="K313">
            <v>1719775718</v>
          </cell>
          <cell r="L313" t="str">
            <v>HOURLY</v>
          </cell>
          <cell r="M313" t="str">
            <v>INDEFINIDO</v>
          </cell>
          <cell r="N313" t="str">
            <v>INDIRECTA</v>
          </cell>
          <cell r="O313" t="e">
            <v>#REF!</v>
          </cell>
          <cell r="P313">
            <v>28</v>
          </cell>
          <cell r="Q313">
            <v>11</v>
          </cell>
          <cell r="R313">
            <v>2</v>
          </cell>
          <cell r="S313">
            <v>3</v>
          </cell>
          <cell r="T313" t="str">
            <v>MET</v>
          </cell>
          <cell r="U313" t="e">
            <v>#REF!</v>
          </cell>
        </row>
        <row r="314">
          <cell r="A314">
            <v>6255122</v>
          </cell>
          <cell r="B314" t="str">
            <v>OBB</v>
          </cell>
          <cell r="C314">
            <v>37000</v>
          </cell>
          <cell r="D314">
            <v>37000110</v>
          </cell>
          <cell r="E314" t="str">
            <v>LEAN MATERIAL</v>
          </cell>
          <cell r="F314">
            <v>6255122</v>
          </cell>
          <cell r="G314" t="str">
            <v>06255122</v>
          </cell>
          <cell r="H314">
            <v>332304743</v>
          </cell>
          <cell r="I314" t="str">
            <v>CAIZA CHIPANTAXI JOSE MANUEL</v>
          </cell>
          <cell r="J314" t="str">
            <v>OPERARIO MATERIALES</v>
          </cell>
          <cell r="K314">
            <v>1719685065</v>
          </cell>
          <cell r="L314" t="str">
            <v>HOURLY</v>
          </cell>
          <cell r="M314" t="str">
            <v>INDEFINIDO</v>
          </cell>
          <cell r="N314" t="str">
            <v>INDIRECTA</v>
          </cell>
          <cell r="O314" t="e">
            <v>#REF!</v>
          </cell>
          <cell r="P314">
            <v>28</v>
          </cell>
          <cell r="Q314">
            <v>11</v>
          </cell>
          <cell r="R314">
            <v>2</v>
          </cell>
          <cell r="S314">
            <v>3</v>
          </cell>
          <cell r="T314" t="str">
            <v>MET</v>
          </cell>
          <cell r="U314" t="e">
            <v>#REF!</v>
          </cell>
        </row>
        <row r="315">
          <cell r="A315">
            <v>6255129</v>
          </cell>
          <cell r="B315" t="str">
            <v>OBB</v>
          </cell>
          <cell r="C315">
            <v>37000</v>
          </cell>
          <cell r="D315">
            <v>37000600</v>
          </cell>
          <cell r="E315" t="str">
            <v>PATIOS CKD</v>
          </cell>
          <cell r="F315">
            <v>6255129</v>
          </cell>
          <cell r="G315" t="str">
            <v>06255129</v>
          </cell>
          <cell r="H315">
            <v>541637865</v>
          </cell>
          <cell r="I315" t="str">
            <v>VELASCO MORENO CARLOS ALCIVAR</v>
          </cell>
          <cell r="J315" t="str">
            <v>OPERARIO MAQ. PESADA</v>
          </cell>
          <cell r="K315">
            <v>502095813</v>
          </cell>
          <cell r="L315" t="str">
            <v>HOURLY</v>
          </cell>
          <cell r="M315" t="str">
            <v>INDEFINIDO</v>
          </cell>
          <cell r="N315" t="str">
            <v>INDIRECTA</v>
          </cell>
          <cell r="O315" t="e">
            <v>#REF!</v>
          </cell>
          <cell r="P315">
            <v>28</v>
          </cell>
          <cell r="Q315">
            <v>11</v>
          </cell>
          <cell r="R315">
            <v>2</v>
          </cell>
          <cell r="S315">
            <v>3</v>
          </cell>
          <cell r="T315" t="str">
            <v>MET</v>
          </cell>
          <cell r="U315" t="e">
            <v>#REF!</v>
          </cell>
        </row>
        <row r="316">
          <cell r="A316">
            <v>6255133</v>
          </cell>
          <cell r="B316" t="str">
            <v>OBB</v>
          </cell>
          <cell r="C316">
            <v>36000</v>
          </cell>
          <cell r="D316">
            <v>36000500</v>
          </cell>
          <cell r="E316" t="str">
            <v>TRIM AUTOMOVIL</v>
          </cell>
          <cell r="F316">
            <v>6255133</v>
          </cell>
          <cell r="G316" t="str">
            <v>06255133</v>
          </cell>
          <cell r="H316">
            <v>674058673</v>
          </cell>
          <cell r="I316" t="str">
            <v>UTRERAS TOSCANO SANTIAGO FABIAN</v>
          </cell>
          <cell r="J316" t="str">
            <v>OPERARIO PRODUCCION</v>
          </cell>
          <cell r="K316">
            <v>1715185763</v>
          </cell>
          <cell r="L316" t="str">
            <v>HOURLY</v>
          </cell>
          <cell r="M316" t="str">
            <v>INDEFINIDO</v>
          </cell>
          <cell r="N316" t="str">
            <v>DIRECTA</v>
          </cell>
          <cell r="O316" t="str">
            <v>1ERO</v>
          </cell>
          <cell r="P316">
            <v>3</v>
          </cell>
          <cell r="Q316">
            <v>11</v>
          </cell>
          <cell r="R316">
            <v>2</v>
          </cell>
          <cell r="S316">
            <v>3</v>
          </cell>
          <cell r="T316" t="str">
            <v>MET</v>
          </cell>
          <cell r="U316">
            <v>2</v>
          </cell>
        </row>
        <row r="317">
          <cell r="A317">
            <v>6255134</v>
          </cell>
          <cell r="B317" t="str">
            <v>OBB</v>
          </cell>
          <cell r="C317">
            <v>37000</v>
          </cell>
          <cell r="D317">
            <v>37000600</v>
          </cell>
          <cell r="E317" t="str">
            <v>PATIOS CKD</v>
          </cell>
          <cell r="F317">
            <v>6255134</v>
          </cell>
          <cell r="G317" t="str">
            <v>06255134</v>
          </cell>
          <cell r="H317">
            <v>231774319</v>
          </cell>
          <cell r="I317" t="str">
            <v>TENE INGA ANGEL RODOLFO</v>
          </cell>
          <cell r="J317" t="str">
            <v>OPERARIO MAQ. PESADA</v>
          </cell>
          <cell r="K317">
            <v>1716258320</v>
          </cell>
          <cell r="L317" t="str">
            <v>HOURLY</v>
          </cell>
          <cell r="M317" t="str">
            <v>INDEFINIDO</v>
          </cell>
          <cell r="N317" t="str">
            <v>INDIRECTA</v>
          </cell>
          <cell r="O317" t="e">
            <v>#REF!</v>
          </cell>
          <cell r="P317">
            <v>3</v>
          </cell>
          <cell r="Q317">
            <v>11</v>
          </cell>
          <cell r="R317">
            <v>2</v>
          </cell>
          <cell r="S317">
            <v>3</v>
          </cell>
          <cell r="T317" t="str">
            <v>MET</v>
          </cell>
          <cell r="U317" t="e">
            <v>#REF!</v>
          </cell>
        </row>
        <row r="318">
          <cell r="A318">
            <v>6255149</v>
          </cell>
          <cell r="B318" t="str">
            <v>OBB</v>
          </cell>
          <cell r="C318">
            <v>35010</v>
          </cell>
          <cell r="D318">
            <v>35010500</v>
          </cell>
          <cell r="E318" t="str">
            <v>PINTURA PLASTIC</v>
          </cell>
          <cell r="F318">
            <v>6255149</v>
          </cell>
          <cell r="G318" t="str">
            <v>06255149</v>
          </cell>
          <cell r="H318">
            <v>803382578</v>
          </cell>
          <cell r="I318" t="str">
            <v>REIMUNDO TOPON HECTOR IVAN</v>
          </cell>
          <cell r="J318" t="str">
            <v>OPERARIO DE PINTURA</v>
          </cell>
          <cell r="K318">
            <v>1718198599</v>
          </cell>
          <cell r="L318" t="str">
            <v>HOURLY</v>
          </cell>
          <cell r="M318" t="str">
            <v>INDEFINIDO</v>
          </cell>
          <cell r="N318" t="str">
            <v>DIRECTA</v>
          </cell>
          <cell r="O318" t="str">
            <v>2DO</v>
          </cell>
          <cell r="P318">
            <v>4</v>
          </cell>
          <cell r="Q318">
            <v>11</v>
          </cell>
          <cell r="R318">
            <v>2</v>
          </cell>
          <cell r="S318">
            <v>3</v>
          </cell>
          <cell r="T318" t="str">
            <v>MET</v>
          </cell>
          <cell r="U318" t="str">
            <v>PINTURA PLAST 2T</v>
          </cell>
        </row>
        <row r="319">
          <cell r="A319">
            <v>6255152</v>
          </cell>
          <cell r="B319" t="str">
            <v>OBB</v>
          </cell>
          <cell r="C319">
            <v>35000</v>
          </cell>
          <cell r="D319">
            <v>35000200</v>
          </cell>
          <cell r="E319" t="str">
            <v>PINTURA ELPO</v>
          </cell>
          <cell r="F319">
            <v>6255152</v>
          </cell>
          <cell r="G319" t="str">
            <v>06255152</v>
          </cell>
          <cell r="H319">
            <v>620761594</v>
          </cell>
          <cell r="I319" t="str">
            <v>TAMAYO BONILLA CARLOS ALBERTO</v>
          </cell>
          <cell r="J319" t="str">
            <v>OPERARIO DE PINTURA</v>
          </cell>
          <cell r="K319">
            <v>1716989031</v>
          </cell>
          <cell r="L319" t="str">
            <v>HOURLY</v>
          </cell>
          <cell r="M319" t="str">
            <v>INDEFINIDO</v>
          </cell>
          <cell r="N319" t="str">
            <v>DIRECTA</v>
          </cell>
          <cell r="O319" t="str">
            <v>SALIO CIA</v>
          </cell>
          <cell r="P319">
            <v>4</v>
          </cell>
          <cell r="Q319">
            <v>11</v>
          </cell>
          <cell r="R319">
            <v>2</v>
          </cell>
          <cell r="S319">
            <v>3</v>
          </cell>
          <cell r="T319" t="e">
            <v>#N/A</v>
          </cell>
        </row>
        <row r="320">
          <cell r="A320">
            <v>6255155</v>
          </cell>
          <cell r="B320" t="str">
            <v>OBB</v>
          </cell>
          <cell r="C320">
            <v>35000</v>
          </cell>
          <cell r="D320">
            <v>35000200</v>
          </cell>
          <cell r="E320" t="str">
            <v>PINTURA ELPO</v>
          </cell>
          <cell r="F320">
            <v>6255155</v>
          </cell>
          <cell r="G320" t="str">
            <v>06255155</v>
          </cell>
          <cell r="H320">
            <v>219882244</v>
          </cell>
          <cell r="I320" t="str">
            <v>VARGAS MONTIEL ANGEL EDUARDO</v>
          </cell>
          <cell r="J320" t="str">
            <v>OPERARIO DE PINTURA</v>
          </cell>
          <cell r="K320">
            <v>1717273716</v>
          </cell>
          <cell r="L320" t="str">
            <v>HOURLY</v>
          </cell>
          <cell r="M320" t="str">
            <v>INDEFINIDO</v>
          </cell>
          <cell r="N320" t="str">
            <v>DIRECTA</v>
          </cell>
          <cell r="O320" t="str">
            <v>3ERO</v>
          </cell>
          <cell r="P320">
            <v>22</v>
          </cell>
          <cell r="Q320">
            <v>11</v>
          </cell>
          <cell r="R320">
            <v>2</v>
          </cell>
          <cell r="S320">
            <v>3</v>
          </cell>
          <cell r="T320" t="str">
            <v>MET</v>
          </cell>
          <cell r="U320" t="str">
            <v>PINTURA ELPO 2T</v>
          </cell>
        </row>
        <row r="321">
          <cell r="A321">
            <v>6255100</v>
          </cell>
          <cell r="B321" t="str">
            <v>OBB</v>
          </cell>
          <cell r="C321">
            <v>36000</v>
          </cell>
          <cell r="D321">
            <v>36000200</v>
          </cell>
          <cell r="E321" t="str">
            <v>ENSAMBLE CHASIS</v>
          </cell>
          <cell r="F321">
            <v>6255100</v>
          </cell>
          <cell r="G321" t="str">
            <v>06255100</v>
          </cell>
          <cell r="H321">
            <v>876249035</v>
          </cell>
          <cell r="I321" t="str">
            <v>MOLINA MALDONADO LUIS GEOVANNY</v>
          </cell>
          <cell r="J321" t="str">
            <v>OPERARIO PRODUCCION</v>
          </cell>
          <cell r="K321">
            <v>1721093993</v>
          </cell>
          <cell r="L321" t="str">
            <v>HOURLY</v>
          </cell>
          <cell r="M321" t="str">
            <v>INDEFINIDO</v>
          </cell>
          <cell r="N321" t="str">
            <v>DIRECTA</v>
          </cell>
          <cell r="O321" t="str">
            <v>2DO</v>
          </cell>
          <cell r="P321">
            <v>28</v>
          </cell>
          <cell r="Q321">
            <v>11</v>
          </cell>
          <cell r="R321">
            <v>2</v>
          </cell>
          <cell r="S321">
            <v>3</v>
          </cell>
          <cell r="T321" t="str">
            <v>MET</v>
          </cell>
          <cell r="U321">
            <v>2</v>
          </cell>
        </row>
        <row r="322">
          <cell r="A322">
            <v>6255101</v>
          </cell>
          <cell r="B322" t="str">
            <v>OBB</v>
          </cell>
          <cell r="C322">
            <v>52000</v>
          </cell>
          <cell r="D322">
            <v>52000520</v>
          </cell>
          <cell r="E322" t="str">
            <v>EST.VERIFICAC.</v>
          </cell>
          <cell r="F322">
            <v>6255101</v>
          </cell>
          <cell r="G322" t="str">
            <v>06255101</v>
          </cell>
          <cell r="H322">
            <v>563473724</v>
          </cell>
          <cell r="I322" t="str">
            <v>ANAGUANO TUPIZA LUIS ALFREDO</v>
          </cell>
          <cell r="J322" t="str">
            <v>MIEMBRO EQUIPO CALID</v>
          </cell>
          <cell r="K322">
            <v>1717649543</v>
          </cell>
          <cell r="L322" t="str">
            <v>HOURLY</v>
          </cell>
          <cell r="M322" t="str">
            <v>INDEFINIDO</v>
          </cell>
          <cell r="N322" t="str">
            <v>DIRECTA</v>
          </cell>
          <cell r="O322" t="str">
            <v>2DO</v>
          </cell>
          <cell r="P322">
            <v>28</v>
          </cell>
          <cell r="Q322">
            <v>11</v>
          </cell>
          <cell r="R322">
            <v>2</v>
          </cell>
          <cell r="S322">
            <v>3</v>
          </cell>
          <cell r="T322" t="str">
            <v>MET</v>
          </cell>
          <cell r="U322" t="e">
            <v>#REF!</v>
          </cell>
        </row>
        <row r="323">
          <cell r="A323">
            <v>6255104</v>
          </cell>
          <cell r="B323" t="str">
            <v>OBB</v>
          </cell>
          <cell r="C323">
            <v>36000</v>
          </cell>
          <cell r="D323">
            <v>36000700</v>
          </cell>
          <cell r="E323" t="str">
            <v>INSPECCION FIN.</v>
          </cell>
          <cell r="F323">
            <v>6255104</v>
          </cell>
          <cell r="G323" t="str">
            <v>06255104</v>
          </cell>
          <cell r="H323">
            <v>782078384</v>
          </cell>
          <cell r="I323" t="str">
            <v>GONZALEZ CAIZA MIGUEL ANGEL</v>
          </cell>
          <cell r="J323" t="str">
            <v>REPARADOR</v>
          </cell>
          <cell r="K323">
            <v>1715972038</v>
          </cell>
          <cell r="L323" t="str">
            <v>HOURLY</v>
          </cell>
          <cell r="M323" t="str">
            <v>INDEFINIDO</v>
          </cell>
          <cell r="N323" t="str">
            <v>DIRECTA</v>
          </cell>
          <cell r="O323" t="str">
            <v>2DO</v>
          </cell>
          <cell r="P323">
            <v>28</v>
          </cell>
          <cell r="Q323">
            <v>11</v>
          </cell>
          <cell r="R323">
            <v>2</v>
          </cell>
          <cell r="S323">
            <v>3</v>
          </cell>
          <cell r="T323" t="str">
            <v>MET</v>
          </cell>
          <cell r="U323">
            <v>2</v>
          </cell>
        </row>
        <row r="324">
          <cell r="A324">
            <v>6254970</v>
          </cell>
          <cell r="B324" t="str">
            <v>OBB</v>
          </cell>
          <cell r="C324">
            <v>36000</v>
          </cell>
          <cell r="D324">
            <v>36000200</v>
          </cell>
          <cell r="E324" t="str">
            <v>ENSAMBLE CHASIS</v>
          </cell>
          <cell r="F324">
            <v>6254970</v>
          </cell>
          <cell r="G324" t="str">
            <v>06254970</v>
          </cell>
          <cell r="H324">
            <v>993310929</v>
          </cell>
          <cell r="I324" t="str">
            <v>PAUCAR NACATA CARLOS ALFREDO</v>
          </cell>
          <cell r="J324" t="str">
            <v>OPERARIO PRODUCCION</v>
          </cell>
          <cell r="K324">
            <v>1718551490</v>
          </cell>
          <cell r="L324" t="str">
            <v>HOURLY</v>
          </cell>
          <cell r="M324" t="str">
            <v>INDEFINIDO</v>
          </cell>
          <cell r="N324" t="str">
            <v>DIRECTA</v>
          </cell>
          <cell r="O324" t="str">
            <v>1ERO</v>
          </cell>
          <cell r="P324">
            <v>3</v>
          </cell>
          <cell r="Q324">
            <v>11</v>
          </cell>
          <cell r="R324">
            <v>1</v>
          </cell>
          <cell r="S324">
            <v>27</v>
          </cell>
          <cell r="T324" t="str">
            <v>MET</v>
          </cell>
          <cell r="U324">
            <v>1</v>
          </cell>
        </row>
        <row r="325">
          <cell r="A325">
            <v>6254971</v>
          </cell>
          <cell r="B325" t="str">
            <v>OBB</v>
          </cell>
          <cell r="C325">
            <v>36000</v>
          </cell>
          <cell r="D325">
            <v>36000500</v>
          </cell>
          <cell r="E325" t="str">
            <v>TRIM AUTOMOVIL</v>
          </cell>
          <cell r="F325">
            <v>6254971</v>
          </cell>
          <cell r="G325" t="str">
            <v>06254971</v>
          </cell>
          <cell r="H325">
            <v>189855663</v>
          </cell>
          <cell r="I325" t="str">
            <v>MEDINA MICHO ERICK DANIEL</v>
          </cell>
          <cell r="J325" t="str">
            <v>OPERARIO PRODUCCION</v>
          </cell>
          <cell r="K325">
            <v>1721086435</v>
          </cell>
          <cell r="L325" t="str">
            <v>HOURLY</v>
          </cell>
          <cell r="M325" t="str">
            <v>INDEFINIDO</v>
          </cell>
          <cell r="N325" t="str">
            <v>DIRECTA</v>
          </cell>
          <cell r="O325" t="str">
            <v>2DO</v>
          </cell>
          <cell r="P325">
            <v>28</v>
          </cell>
          <cell r="Q325">
            <v>11</v>
          </cell>
          <cell r="R325">
            <v>1</v>
          </cell>
          <cell r="S325">
            <v>27</v>
          </cell>
          <cell r="T325" t="str">
            <v>MET</v>
          </cell>
          <cell r="U325">
            <v>1</v>
          </cell>
        </row>
        <row r="326">
          <cell r="A326">
            <v>6254987</v>
          </cell>
          <cell r="B326" t="str">
            <v>OBB</v>
          </cell>
          <cell r="C326">
            <v>37000</v>
          </cell>
          <cell r="D326">
            <v>37000500</v>
          </cell>
          <cell r="E326" t="str">
            <v>PASAJEROS</v>
          </cell>
          <cell r="F326">
            <v>6254987</v>
          </cell>
          <cell r="G326" t="str">
            <v>06254987</v>
          </cell>
          <cell r="H326">
            <v>487933637</v>
          </cell>
          <cell r="I326" t="str">
            <v>GUERRA TAPIA JOSE LUIS</v>
          </cell>
          <cell r="J326" t="str">
            <v>OPERARIO MATERIALES</v>
          </cell>
          <cell r="K326">
            <v>1711882496</v>
          </cell>
          <cell r="L326" t="str">
            <v>HOURLY</v>
          </cell>
          <cell r="M326" t="str">
            <v>INDEFINIDO</v>
          </cell>
          <cell r="N326" t="str">
            <v>INDIRECTA</v>
          </cell>
          <cell r="O326" t="e">
            <v>#REF!</v>
          </cell>
          <cell r="P326">
            <v>3</v>
          </cell>
          <cell r="Q326">
            <v>11</v>
          </cell>
          <cell r="R326">
            <v>1</v>
          </cell>
          <cell r="S326">
            <v>27</v>
          </cell>
          <cell r="T326" t="str">
            <v>MET</v>
          </cell>
          <cell r="U326" t="e">
            <v>#REF!</v>
          </cell>
        </row>
        <row r="327">
          <cell r="A327">
            <v>6254999</v>
          </cell>
          <cell r="B327" t="str">
            <v>OBB</v>
          </cell>
          <cell r="C327">
            <v>37000</v>
          </cell>
          <cell r="D327">
            <v>37000500</v>
          </cell>
          <cell r="E327" t="str">
            <v>PASAJEROS</v>
          </cell>
          <cell r="F327">
            <v>6254999</v>
          </cell>
          <cell r="G327" t="str">
            <v>06254999</v>
          </cell>
          <cell r="H327">
            <v>393178865</v>
          </cell>
          <cell r="I327" t="str">
            <v>QUINTE QUINTE PEDRO</v>
          </cell>
          <cell r="J327" t="str">
            <v>OPERARIO MATERIALES</v>
          </cell>
          <cell r="K327">
            <v>1715135107</v>
          </cell>
          <cell r="L327" t="str">
            <v>HOURLY</v>
          </cell>
          <cell r="M327" t="str">
            <v>INDEFINIDO</v>
          </cell>
          <cell r="N327" t="str">
            <v>INDIRECTA</v>
          </cell>
          <cell r="O327" t="e">
            <v>#N/A</v>
          </cell>
          <cell r="P327">
            <v>22</v>
          </cell>
          <cell r="Q327">
            <v>11</v>
          </cell>
          <cell r="R327">
            <v>1</v>
          </cell>
          <cell r="S327">
            <v>27</v>
          </cell>
          <cell r="T327" t="e">
            <v>#N/A</v>
          </cell>
          <cell r="U327" t="e">
            <v>#N/A</v>
          </cell>
        </row>
        <row r="328">
          <cell r="A328">
            <v>6255000</v>
          </cell>
          <cell r="B328" t="str">
            <v>OBB</v>
          </cell>
          <cell r="C328">
            <v>35000</v>
          </cell>
          <cell r="D328">
            <v>35000100</v>
          </cell>
          <cell r="E328" t="str">
            <v>OPERAC. PINTURA</v>
          </cell>
          <cell r="F328">
            <v>6255000</v>
          </cell>
          <cell r="G328" t="str">
            <v>06255000</v>
          </cell>
          <cell r="H328">
            <v>115382688</v>
          </cell>
          <cell r="I328" t="str">
            <v>GONZALEZ MALEZA JORGE GEOVANNY</v>
          </cell>
          <cell r="J328" t="str">
            <v>OPERARIO DE PINTURA</v>
          </cell>
          <cell r="K328">
            <v>1716079130</v>
          </cell>
          <cell r="L328" t="str">
            <v>HOURLY</v>
          </cell>
          <cell r="M328" t="str">
            <v>INDEFINIDO</v>
          </cell>
          <cell r="N328" t="str">
            <v>DIRECTA</v>
          </cell>
          <cell r="O328" t="str">
            <v>1ERO</v>
          </cell>
          <cell r="P328">
            <v>2</v>
          </cell>
          <cell r="Q328">
            <v>11</v>
          </cell>
          <cell r="R328">
            <v>1</v>
          </cell>
          <cell r="S328">
            <v>27</v>
          </cell>
          <cell r="T328" t="str">
            <v>MET</v>
          </cell>
          <cell r="U328" t="str">
            <v>PINTURA CABINAS 1T</v>
          </cell>
        </row>
        <row r="329">
          <cell r="A329">
            <v>6254028</v>
          </cell>
          <cell r="B329" t="str">
            <v>OBB</v>
          </cell>
          <cell r="C329">
            <v>36000</v>
          </cell>
          <cell r="D329">
            <v>36000500</v>
          </cell>
          <cell r="E329" t="str">
            <v>TRIM AUTOMOVIL</v>
          </cell>
          <cell r="F329">
            <v>6254028</v>
          </cell>
          <cell r="G329" t="str">
            <v>06254028</v>
          </cell>
          <cell r="H329">
            <v>436480558</v>
          </cell>
          <cell r="I329" t="str">
            <v>DIAZ GONZALEZ EDISON JAVIER</v>
          </cell>
          <cell r="J329" t="str">
            <v>OPERARIO PRODUCCION</v>
          </cell>
          <cell r="K329">
            <v>1722721659</v>
          </cell>
          <cell r="L329" t="str">
            <v>HOURLY</v>
          </cell>
          <cell r="M329" t="str">
            <v>INDEFINIDO</v>
          </cell>
          <cell r="N329" t="str">
            <v>DIRECTA</v>
          </cell>
          <cell r="O329" t="str">
            <v>2DO</v>
          </cell>
          <cell r="P329">
            <v>28</v>
          </cell>
          <cell r="Q329">
            <v>11</v>
          </cell>
          <cell r="R329">
            <v>1</v>
          </cell>
          <cell r="S329">
            <v>3</v>
          </cell>
          <cell r="T329" t="str">
            <v>MET</v>
          </cell>
          <cell r="U329">
            <v>1</v>
          </cell>
        </row>
        <row r="330">
          <cell r="A330">
            <v>6254029</v>
          </cell>
          <cell r="B330" t="str">
            <v>OBB</v>
          </cell>
          <cell r="C330">
            <v>36000</v>
          </cell>
          <cell r="D330">
            <v>36000300</v>
          </cell>
          <cell r="E330" t="str">
            <v>TRIM COMERCIAL</v>
          </cell>
          <cell r="F330">
            <v>6254029</v>
          </cell>
          <cell r="G330" t="str">
            <v>06254029</v>
          </cell>
          <cell r="H330">
            <v>753350544</v>
          </cell>
          <cell r="I330" t="str">
            <v>SIMBANA MORALES ANGEL SEGUNDO</v>
          </cell>
          <cell r="J330" t="str">
            <v>OPERARIO PRODUCCION</v>
          </cell>
          <cell r="K330">
            <v>1716428121</v>
          </cell>
          <cell r="L330" t="str">
            <v>HOURLY</v>
          </cell>
          <cell r="M330" t="str">
            <v>INDEFINIDO</v>
          </cell>
          <cell r="N330" t="str">
            <v>DIRECTA</v>
          </cell>
          <cell r="O330" t="str">
            <v>1ERO</v>
          </cell>
          <cell r="P330">
            <v>3</v>
          </cell>
          <cell r="Q330">
            <v>11</v>
          </cell>
          <cell r="R330">
            <v>1</v>
          </cell>
          <cell r="S330">
            <v>3</v>
          </cell>
          <cell r="T330" t="str">
            <v>MET</v>
          </cell>
          <cell r="U330">
            <v>1</v>
          </cell>
        </row>
        <row r="331">
          <cell r="A331">
            <v>6254060</v>
          </cell>
          <cell r="B331" t="str">
            <v>OBB</v>
          </cell>
          <cell r="C331">
            <v>35000</v>
          </cell>
          <cell r="D331">
            <v>35000100</v>
          </cell>
          <cell r="E331" t="str">
            <v>OPERAC. PINTURA</v>
          </cell>
          <cell r="F331">
            <v>6254060</v>
          </cell>
          <cell r="G331" t="str">
            <v>06254060</v>
          </cell>
          <cell r="H331">
            <v>139563121</v>
          </cell>
          <cell r="I331" t="str">
            <v>LLANOS CAMPANA EMILIA LUCIA</v>
          </cell>
          <cell r="J331" t="str">
            <v>ASIST. LABORATORIO</v>
          </cell>
          <cell r="K331">
            <v>1803879202</v>
          </cell>
          <cell r="L331" t="str">
            <v>HOURLY</v>
          </cell>
          <cell r="M331" t="str">
            <v>INDEFINIDO</v>
          </cell>
          <cell r="N331" t="str">
            <v>INDIRECTA</v>
          </cell>
          <cell r="O331" t="str">
            <v>1ERO</v>
          </cell>
          <cell r="P331">
            <v>2</v>
          </cell>
          <cell r="Q331">
            <v>11</v>
          </cell>
          <cell r="R331">
            <v>1</v>
          </cell>
          <cell r="S331">
            <v>10</v>
          </cell>
          <cell r="T331" t="str">
            <v>CP</v>
          </cell>
          <cell r="U331" t="str">
            <v>OPERAC. PINTURA 1T</v>
          </cell>
        </row>
        <row r="332">
          <cell r="A332">
            <v>6254460</v>
          </cell>
          <cell r="B332" t="str">
            <v>OBB</v>
          </cell>
          <cell r="C332">
            <v>41000</v>
          </cell>
          <cell r="D332">
            <v>41000220</v>
          </cell>
          <cell r="E332" t="str">
            <v>COMP.MAT.INDIRE</v>
          </cell>
          <cell r="F332">
            <v>6254460</v>
          </cell>
          <cell r="G332" t="str">
            <v>06254460</v>
          </cell>
          <cell r="H332">
            <v>358327145</v>
          </cell>
          <cell r="I332" t="str">
            <v>MONGE VELASCO DANIEL ANDRES</v>
          </cell>
          <cell r="J332" t="str">
            <v>COMP.MAT.INDIRECTO</v>
          </cell>
          <cell r="K332">
            <v>1712729472</v>
          </cell>
          <cell r="L332" t="str">
            <v>SALARY</v>
          </cell>
          <cell r="M332" t="str">
            <v>INDEFINIDO</v>
          </cell>
          <cell r="N332" t="str">
            <v>INDIRECTA</v>
          </cell>
          <cell r="O332" t="str">
            <v>1ERO</v>
          </cell>
          <cell r="P332">
            <v>3</v>
          </cell>
          <cell r="Q332">
            <v>11</v>
          </cell>
          <cell r="R332">
            <v>1</v>
          </cell>
          <cell r="S332">
            <v>17</v>
          </cell>
          <cell r="T332" t="str">
            <v>adm</v>
          </cell>
        </row>
        <row r="333">
          <cell r="A333">
            <v>6254517</v>
          </cell>
          <cell r="B333" t="str">
            <v>OBB</v>
          </cell>
          <cell r="C333">
            <v>52000</v>
          </cell>
          <cell r="D333">
            <v>52000520</v>
          </cell>
          <cell r="E333" t="str">
            <v>EST.VERIFICAC.</v>
          </cell>
          <cell r="F333">
            <v>6254517</v>
          </cell>
          <cell r="G333" t="str">
            <v>06254517</v>
          </cell>
          <cell r="H333">
            <v>455260774</v>
          </cell>
          <cell r="I333" t="str">
            <v>ONA DOMINGUEZ PEDRO RICARDO</v>
          </cell>
          <cell r="J333" t="str">
            <v>MIEMBRO EQUIPO CALID</v>
          </cell>
          <cell r="K333">
            <v>1714962550</v>
          </cell>
          <cell r="L333" t="str">
            <v>HOURLY</v>
          </cell>
          <cell r="M333" t="str">
            <v>INDEFINIDO</v>
          </cell>
          <cell r="N333" t="str">
            <v>DIRECTA</v>
          </cell>
          <cell r="O333" t="str">
            <v>1ERO</v>
          </cell>
          <cell r="P333">
            <v>3</v>
          </cell>
          <cell r="Q333">
            <v>11</v>
          </cell>
          <cell r="R333">
            <v>1</v>
          </cell>
          <cell r="S333">
            <v>17</v>
          </cell>
          <cell r="T333" t="str">
            <v>MET</v>
          </cell>
          <cell r="U333" t="e">
            <v>#REF!</v>
          </cell>
        </row>
        <row r="334">
          <cell r="A334">
            <v>6254015</v>
          </cell>
          <cell r="B334" t="str">
            <v>OBB</v>
          </cell>
          <cell r="C334">
            <v>35000</v>
          </cell>
          <cell r="D334">
            <v>35000200</v>
          </cell>
          <cell r="E334" t="str">
            <v>PINTURA ELPO</v>
          </cell>
          <cell r="F334">
            <v>6254015</v>
          </cell>
          <cell r="G334" t="str">
            <v>06254015</v>
          </cell>
          <cell r="H334">
            <v>955135736</v>
          </cell>
          <cell r="I334" t="str">
            <v>GUADALUPE ONTANEDA JULIAN ALEJANDRO</v>
          </cell>
          <cell r="J334" t="str">
            <v>OPERARIO DE PINTURA</v>
          </cell>
          <cell r="K334">
            <v>1722771829</v>
          </cell>
          <cell r="L334" t="str">
            <v>HOURLY</v>
          </cell>
          <cell r="M334" t="str">
            <v>INDEFINIDO</v>
          </cell>
          <cell r="N334" t="str">
            <v>DIRECTA</v>
          </cell>
          <cell r="O334" t="str">
            <v>SALIO CIA</v>
          </cell>
          <cell r="P334">
            <v>22</v>
          </cell>
          <cell r="Q334">
            <v>11</v>
          </cell>
          <cell r="R334">
            <v>1</v>
          </cell>
          <cell r="S334">
            <v>3</v>
          </cell>
          <cell r="T334" t="e">
            <v>#N/A</v>
          </cell>
        </row>
        <row r="335">
          <cell r="A335">
            <v>6254018</v>
          </cell>
          <cell r="B335" t="str">
            <v>OBB</v>
          </cell>
          <cell r="C335">
            <v>35000</v>
          </cell>
          <cell r="D335">
            <v>35000200</v>
          </cell>
          <cell r="E335" t="str">
            <v>PINTURA ELPO</v>
          </cell>
          <cell r="F335">
            <v>6254018</v>
          </cell>
          <cell r="G335" t="str">
            <v>06254018</v>
          </cell>
          <cell r="H335">
            <v>191098290</v>
          </cell>
          <cell r="I335" t="str">
            <v>PULLAY VIQUE MARCELO ALEJANDRO</v>
          </cell>
          <cell r="J335" t="str">
            <v>OPERARIO DE PINTURA</v>
          </cell>
          <cell r="K335">
            <v>1723713564</v>
          </cell>
          <cell r="L335" t="str">
            <v>HOURLY</v>
          </cell>
          <cell r="M335" t="str">
            <v>INDEFINIDO</v>
          </cell>
          <cell r="N335" t="str">
            <v>DIRECTA</v>
          </cell>
          <cell r="O335" t="str">
            <v>3ERO</v>
          </cell>
          <cell r="P335">
            <v>22</v>
          </cell>
          <cell r="Q335">
            <v>11</v>
          </cell>
          <cell r="R335">
            <v>1</v>
          </cell>
          <cell r="S335">
            <v>3</v>
          </cell>
          <cell r="T335" t="str">
            <v>MET</v>
          </cell>
          <cell r="U335" t="str">
            <v>PINTURA ELPO 2T</v>
          </cell>
        </row>
        <row r="336">
          <cell r="A336">
            <v>6254019</v>
          </cell>
          <cell r="B336" t="str">
            <v>OBB</v>
          </cell>
          <cell r="C336">
            <v>34000</v>
          </cell>
          <cell r="D336">
            <v>34000300</v>
          </cell>
          <cell r="E336" t="str">
            <v>SUELDA AUTOMOV.</v>
          </cell>
          <cell r="F336">
            <v>6254019</v>
          </cell>
          <cell r="G336" t="str">
            <v>06254019</v>
          </cell>
          <cell r="H336">
            <v>858036413</v>
          </cell>
          <cell r="I336" t="str">
            <v>ORDONEZ JIMENEZ BYRON VINICIO</v>
          </cell>
          <cell r="J336" t="str">
            <v>OPERARIO DE SUELDA</v>
          </cell>
          <cell r="K336">
            <v>1716958184</v>
          </cell>
          <cell r="L336" t="str">
            <v>HOURLY</v>
          </cell>
          <cell r="M336" t="str">
            <v>INDEFINIDO</v>
          </cell>
          <cell r="N336" t="str">
            <v>DIRECTA</v>
          </cell>
          <cell r="O336" t="str">
            <v>2DO</v>
          </cell>
          <cell r="P336">
            <v>28</v>
          </cell>
          <cell r="Q336">
            <v>11</v>
          </cell>
          <cell r="R336">
            <v>1</v>
          </cell>
          <cell r="S336">
            <v>3</v>
          </cell>
          <cell r="T336" t="str">
            <v>MET</v>
          </cell>
          <cell r="U336">
            <v>1716958184</v>
          </cell>
        </row>
        <row r="337">
          <cell r="A337">
            <v>6253086</v>
          </cell>
          <cell r="B337" t="str">
            <v>OBB</v>
          </cell>
          <cell r="C337">
            <v>37000</v>
          </cell>
          <cell r="D337">
            <v>37000600</v>
          </cell>
          <cell r="E337" t="str">
            <v>PATIOS CKD</v>
          </cell>
          <cell r="F337">
            <v>6253086</v>
          </cell>
          <cell r="G337" t="str">
            <v>06253086</v>
          </cell>
          <cell r="H337">
            <v>818062821</v>
          </cell>
          <cell r="I337" t="str">
            <v>ZARABIA ZUNIGA BISMARK EDWAR</v>
          </cell>
          <cell r="J337" t="str">
            <v>OPERARIO MAQ. PESADA</v>
          </cell>
          <cell r="K337">
            <v>502154305</v>
          </cell>
          <cell r="L337" t="str">
            <v>HOURLY</v>
          </cell>
          <cell r="M337" t="str">
            <v>INDEFINIDO</v>
          </cell>
          <cell r="N337" t="str">
            <v>INDIRECTA</v>
          </cell>
          <cell r="O337" t="e">
            <v>#REF!</v>
          </cell>
          <cell r="P337">
            <v>3</v>
          </cell>
          <cell r="Q337">
            <v>10</v>
          </cell>
          <cell r="R337">
            <v>12</v>
          </cell>
          <cell r="S337">
            <v>1</v>
          </cell>
          <cell r="T337" t="str">
            <v>MET</v>
          </cell>
          <cell r="U337" t="e">
            <v>#REF!</v>
          </cell>
        </row>
        <row r="338">
          <cell r="A338">
            <v>6253094</v>
          </cell>
          <cell r="B338" t="str">
            <v>OBB</v>
          </cell>
          <cell r="C338">
            <v>36000</v>
          </cell>
          <cell r="D338">
            <v>36000500</v>
          </cell>
          <cell r="E338" t="str">
            <v>TRIM AUTOMOVIL</v>
          </cell>
          <cell r="F338">
            <v>6253094</v>
          </cell>
          <cell r="G338" t="str">
            <v>06253094</v>
          </cell>
          <cell r="H338">
            <v>106882011</v>
          </cell>
          <cell r="I338" t="str">
            <v>GOMEZ COLLAGUAZO JORGE LUIS</v>
          </cell>
          <cell r="J338" t="str">
            <v>OPERARIO PRODUCCION</v>
          </cell>
          <cell r="K338">
            <v>1722069489</v>
          </cell>
          <cell r="L338" t="str">
            <v>HOURLY</v>
          </cell>
          <cell r="M338" t="str">
            <v>INDEFINIDO</v>
          </cell>
          <cell r="N338" t="str">
            <v>DIRECTA</v>
          </cell>
          <cell r="O338" t="str">
            <v>2DO</v>
          </cell>
          <cell r="P338">
            <v>28</v>
          </cell>
          <cell r="Q338">
            <v>10</v>
          </cell>
          <cell r="R338">
            <v>12</v>
          </cell>
          <cell r="S338">
            <v>1</v>
          </cell>
          <cell r="T338" t="str">
            <v>MET</v>
          </cell>
          <cell r="U338">
            <v>12</v>
          </cell>
        </row>
        <row r="339">
          <cell r="A339">
            <v>6253100</v>
          </cell>
          <cell r="B339" t="str">
            <v>OBB</v>
          </cell>
          <cell r="C339">
            <v>36000</v>
          </cell>
          <cell r="D339">
            <v>36000200</v>
          </cell>
          <cell r="E339" t="str">
            <v>ENSAMBLE CHASIS</v>
          </cell>
          <cell r="F339">
            <v>6253100</v>
          </cell>
          <cell r="G339" t="str">
            <v>06253100</v>
          </cell>
          <cell r="H339">
            <v>147418725</v>
          </cell>
          <cell r="I339" t="str">
            <v>CRIOLLO SAMUEZA MILTON RENE</v>
          </cell>
          <cell r="J339" t="str">
            <v>OPERARIO PRODUCCION</v>
          </cell>
          <cell r="K339">
            <v>1715542088</v>
          </cell>
          <cell r="L339" t="str">
            <v>HOURLY</v>
          </cell>
          <cell r="M339" t="str">
            <v>INDEFINIDO</v>
          </cell>
          <cell r="N339" t="str">
            <v>DIRECTA</v>
          </cell>
          <cell r="O339" t="str">
            <v>1ERO</v>
          </cell>
          <cell r="P339">
            <v>3</v>
          </cell>
          <cell r="Q339">
            <v>10</v>
          </cell>
          <cell r="R339">
            <v>12</v>
          </cell>
          <cell r="S339">
            <v>1</v>
          </cell>
          <cell r="T339" t="str">
            <v>MET</v>
          </cell>
          <cell r="U339">
            <v>12</v>
          </cell>
        </row>
        <row r="340">
          <cell r="A340">
            <v>6253104</v>
          </cell>
          <cell r="B340" t="str">
            <v>OBB</v>
          </cell>
          <cell r="C340">
            <v>31000</v>
          </cell>
          <cell r="D340">
            <v>31000600</v>
          </cell>
          <cell r="E340" t="str">
            <v>PROY.MATRICERIA</v>
          </cell>
          <cell r="F340">
            <v>6253104</v>
          </cell>
          <cell r="G340" t="str">
            <v>06253104</v>
          </cell>
          <cell r="H340">
            <v>900557089</v>
          </cell>
          <cell r="I340" t="str">
            <v>CRIOLLO ANDRANGO DARWIN PATRICIO</v>
          </cell>
          <cell r="J340" t="str">
            <v>OPER.TALLER MECANICO</v>
          </cell>
          <cell r="K340">
            <v>1002724316</v>
          </cell>
          <cell r="L340" t="str">
            <v>HOURLY</v>
          </cell>
          <cell r="M340" t="str">
            <v>INDEFINIDO</v>
          </cell>
          <cell r="N340" t="str">
            <v>INDIRECTA</v>
          </cell>
          <cell r="O340" t="str">
            <v>1ERO</v>
          </cell>
          <cell r="P340">
            <v>11</v>
          </cell>
          <cell r="Q340">
            <v>10</v>
          </cell>
          <cell r="R340">
            <v>12</v>
          </cell>
          <cell r="S340">
            <v>1</v>
          </cell>
          <cell r="T340" t="str">
            <v>adm</v>
          </cell>
        </row>
        <row r="341">
          <cell r="A341">
            <v>6253108</v>
          </cell>
          <cell r="B341" t="str">
            <v>OBB</v>
          </cell>
          <cell r="C341">
            <v>36000</v>
          </cell>
          <cell r="D341">
            <v>36000600</v>
          </cell>
          <cell r="E341" t="str">
            <v>FINAL AUTOMOVIL</v>
          </cell>
          <cell r="F341">
            <v>6253108</v>
          </cell>
          <cell r="G341" t="str">
            <v>06253108</v>
          </cell>
          <cell r="H341">
            <v>832472824</v>
          </cell>
          <cell r="I341" t="str">
            <v>GUAMAN TAIPE ALEX DANIEL</v>
          </cell>
          <cell r="J341" t="str">
            <v>OPERARIO PRODUCCION</v>
          </cell>
          <cell r="K341">
            <v>1720008083</v>
          </cell>
          <cell r="L341" t="str">
            <v>HOURLY</v>
          </cell>
          <cell r="M341" t="str">
            <v>INDEFINIDO</v>
          </cell>
          <cell r="N341" t="str">
            <v>DIRECTA</v>
          </cell>
          <cell r="O341" t="str">
            <v>2DO</v>
          </cell>
          <cell r="P341">
            <v>28</v>
          </cell>
          <cell r="Q341">
            <v>10</v>
          </cell>
          <cell r="R341">
            <v>12</v>
          </cell>
          <cell r="S341">
            <v>1</v>
          </cell>
          <cell r="T341" t="str">
            <v>MET</v>
          </cell>
          <cell r="U341">
            <v>12</v>
          </cell>
        </row>
        <row r="342">
          <cell r="A342">
            <v>6253111</v>
          </cell>
          <cell r="B342" t="str">
            <v>OBB</v>
          </cell>
          <cell r="C342">
            <v>52000</v>
          </cell>
          <cell r="D342">
            <v>52000520</v>
          </cell>
          <cell r="E342" t="str">
            <v>EST.VERIFICAC.</v>
          </cell>
          <cell r="F342">
            <v>6253111</v>
          </cell>
          <cell r="G342" t="str">
            <v>06253111</v>
          </cell>
          <cell r="H342">
            <v>905870465</v>
          </cell>
          <cell r="I342" t="str">
            <v>TASHIGUANO IBANEZ OSCAR IVAN</v>
          </cell>
          <cell r="J342" t="str">
            <v>MIEMBRO EQUIPO CALID</v>
          </cell>
          <cell r="K342">
            <v>1717741373</v>
          </cell>
          <cell r="L342" t="str">
            <v>HOURLY</v>
          </cell>
          <cell r="M342" t="str">
            <v>INDEFINIDO</v>
          </cell>
          <cell r="N342" t="str">
            <v>DIRECTA</v>
          </cell>
          <cell r="O342" t="str">
            <v>2DO</v>
          </cell>
          <cell r="P342">
            <v>28</v>
          </cell>
          <cell r="Q342">
            <v>10</v>
          </cell>
          <cell r="R342">
            <v>12</v>
          </cell>
          <cell r="S342">
            <v>1</v>
          </cell>
          <cell r="T342" t="str">
            <v>MET</v>
          </cell>
          <cell r="U342" t="e">
            <v>#REF!</v>
          </cell>
        </row>
        <row r="343">
          <cell r="A343">
            <v>6253723</v>
          </cell>
          <cell r="B343" t="str">
            <v>OBB</v>
          </cell>
          <cell r="C343">
            <v>37000</v>
          </cell>
          <cell r="D343">
            <v>37000500</v>
          </cell>
          <cell r="E343" t="str">
            <v>PASAJEROS</v>
          </cell>
          <cell r="F343">
            <v>6253723</v>
          </cell>
          <cell r="G343" t="str">
            <v>06253723</v>
          </cell>
          <cell r="H343">
            <v>116905827</v>
          </cell>
          <cell r="I343" t="str">
            <v>LARGO PELAEZ JULIA ELIZABETH</v>
          </cell>
          <cell r="J343" t="str">
            <v>OPERARIO MATERIALES</v>
          </cell>
          <cell r="K343">
            <v>1714848916</v>
          </cell>
          <cell r="L343" t="str">
            <v>HOURLY</v>
          </cell>
          <cell r="M343" t="str">
            <v>INDEFINIDO</v>
          </cell>
          <cell r="N343" t="str">
            <v>INDIRECTA</v>
          </cell>
          <cell r="O343" t="e">
            <v>#REF!</v>
          </cell>
          <cell r="P343">
            <v>28</v>
          </cell>
          <cell r="Q343">
            <v>10</v>
          </cell>
          <cell r="R343">
            <v>12</v>
          </cell>
          <cell r="S343">
            <v>16</v>
          </cell>
          <cell r="T343" t="str">
            <v>LET</v>
          </cell>
          <cell r="U343" t="e">
            <v>#REF!</v>
          </cell>
        </row>
        <row r="344">
          <cell r="A344">
            <v>6253726</v>
          </cell>
          <cell r="B344" t="str">
            <v>OBB</v>
          </cell>
          <cell r="C344">
            <v>37000</v>
          </cell>
          <cell r="D344">
            <v>37000110</v>
          </cell>
          <cell r="E344" t="str">
            <v>LEAN MATERIAL</v>
          </cell>
          <cell r="F344">
            <v>6253726</v>
          </cell>
          <cell r="G344" t="str">
            <v>06253726</v>
          </cell>
          <cell r="H344">
            <v>334490751</v>
          </cell>
          <cell r="I344" t="str">
            <v>AREVALO PAILLACHO DIEGO ARMANDO</v>
          </cell>
          <cell r="J344" t="str">
            <v>OPERARIO MATERIALES</v>
          </cell>
          <cell r="K344">
            <v>401735634</v>
          </cell>
          <cell r="L344" t="str">
            <v>HOURLY</v>
          </cell>
          <cell r="M344" t="str">
            <v>INDEFINIDO</v>
          </cell>
          <cell r="N344" t="str">
            <v>INDIRECTA</v>
          </cell>
          <cell r="O344" t="e">
            <v>#REF!</v>
          </cell>
          <cell r="P344">
            <v>28</v>
          </cell>
          <cell r="Q344">
            <v>10</v>
          </cell>
          <cell r="R344">
            <v>12</v>
          </cell>
          <cell r="S344">
            <v>16</v>
          </cell>
          <cell r="T344" t="str">
            <v>MET</v>
          </cell>
          <cell r="U344" t="e">
            <v>#REF!</v>
          </cell>
        </row>
        <row r="345">
          <cell r="A345">
            <v>6253732</v>
          </cell>
          <cell r="B345" t="str">
            <v>OBB</v>
          </cell>
          <cell r="C345">
            <v>31000</v>
          </cell>
          <cell r="D345">
            <v>31000600</v>
          </cell>
          <cell r="E345" t="str">
            <v>PROY.MATRICERIA</v>
          </cell>
          <cell r="F345">
            <v>6253732</v>
          </cell>
          <cell r="G345" t="str">
            <v>06253732</v>
          </cell>
          <cell r="H345">
            <v>647358319</v>
          </cell>
          <cell r="I345" t="str">
            <v>AGUILAR SIGCHA EDISON MAURICIO</v>
          </cell>
          <cell r="J345" t="str">
            <v>OPER.TALLER MECANICO</v>
          </cell>
          <cell r="K345">
            <v>1722869813</v>
          </cell>
          <cell r="L345" t="str">
            <v>HOURLY</v>
          </cell>
          <cell r="M345" t="str">
            <v>INDEFINIDO</v>
          </cell>
          <cell r="N345" t="str">
            <v>INDIRECTA</v>
          </cell>
          <cell r="O345" t="str">
            <v>1ERO</v>
          </cell>
          <cell r="P345">
            <v>3</v>
          </cell>
          <cell r="Q345">
            <v>10</v>
          </cell>
          <cell r="R345">
            <v>12</v>
          </cell>
          <cell r="S345">
            <v>16</v>
          </cell>
          <cell r="T345" t="str">
            <v>adm</v>
          </cell>
        </row>
        <row r="346">
          <cell r="A346">
            <v>6253734</v>
          </cell>
          <cell r="B346" t="str">
            <v>OBB</v>
          </cell>
          <cell r="C346">
            <v>52010</v>
          </cell>
          <cell r="D346">
            <v>52010440</v>
          </cell>
          <cell r="E346" t="str">
            <v>CONFIAB. PLANTA</v>
          </cell>
          <cell r="F346">
            <v>6253734</v>
          </cell>
          <cell r="G346" t="str">
            <v>06253734</v>
          </cell>
          <cell r="H346">
            <v>922368812</v>
          </cell>
          <cell r="I346" t="str">
            <v>HERNANDEZ SALINAS CARLOS ALFONSO</v>
          </cell>
          <cell r="J346" t="str">
            <v>AUDITOR CMM</v>
          </cell>
          <cell r="K346">
            <v>1720507126</v>
          </cell>
          <cell r="L346" t="str">
            <v>HOURLY</v>
          </cell>
          <cell r="M346" t="str">
            <v>INDEFINIDO</v>
          </cell>
          <cell r="N346" t="str">
            <v>INDIRECTA</v>
          </cell>
          <cell r="O346" t="str">
            <v>1ERO</v>
          </cell>
          <cell r="P346">
            <v>3</v>
          </cell>
          <cell r="Q346">
            <v>10</v>
          </cell>
          <cell r="R346">
            <v>12</v>
          </cell>
          <cell r="S346">
            <v>16</v>
          </cell>
          <cell r="T346" t="str">
            <v>ASISTENTE</v>
          </cell>
          <cell r="U346" t="e">
            <v>#REF!</v>
          </cell>
        </row>
        <row r="347">
          <cell r="A347">
            <v>6253874</v>
          </cell>
          <cell r="B347" t="str">
            <v>OBB</v>
          </cell>
          <cell r="C347">
            <v>62000</v>
          </cell>
          <cell r="D347">
            <v>62000100</v>
          </cell>
          <cell r="E347" t="str">
            <v>RELAC.LABORALES</v>
          </cell>
          <cell r="F347">
            <v>6253874</v>
          </cell>
          <cell r="G347" t="str">
            <v>06253874</v>
          </cell>
          <cell r="H347">
            <v>116991376</v>
          </cell>
          <cell r="I347" t="str">
            <v>MEJIA PESANTES ANDREA ESTEFANIA</v>
          </cell>
          <cell r="J347" t="str">
            <v>ANAL.RRLL Y NUTRICIO</v>
          </cell>
          <cell r="K347">
            <v>1714787239</v>
          </cell>
          <cell r="L347" t="str">
            <v>SALARY</v>
          </cell>
          <cell r="M347" t="str">
            <v>INDEFINIDO</v>
          </cell>
          <cell r="N347" t="str">
            <v>INDIRECTA</v>
          </cell>
          <cell r="O347" t="str">
            <v>1ERO</v>
          </cell>
          <cell r="P347">
            <v>1</v>
          </cell>
          <cell r="Q347">
            <v>10</v>
          </cell>
          <cell r="R347">
            <v>12</v>
          </cell>
          <cell r="S347">
            <v>21</v>
          </cell>
          <cell r="T347" t="str">
            <v>adm</v>
          </cell>
        </row>
        <row r="348">
          <cell r="A348">
            <v>6252238</v>
          </cell>
          <cell r="B348" t="str">
            <v>OBB</v>
          </cell>
          <cell r="C348">
            <v>31000</v>
          </cell>
          <cell r="D348">
            <v>31000310</v>
          </cell>
          <cell r="E348" t="str">
            <v>PROC.PRODUCTIV.</v>
          </cell>
          <cell r="F348">
            <v>6252238</v>
          </cell>
          <cell r="G348" t="str">
            <v>06252238</v>
          </cell>
          <cell r="H348">
            <v>723426780</v>
          </cell>
          <cell r="I348" t="str">
            <v>GOMEZ CONSTANTE ANGEL ROBERTO</v>
          </cell>
          <cell r="J348" t="str">
            <v>ESPECIALISTA ME</v>
          </cell>
          <cell r="K348">
            <v>1717253296</v>
          </cell>
          <cell r="L348" t="str">
            <v>SALARY</v>
          </cell>
          <cell r="M348" t="str">
            <v>INDEFINIDO</v>
          </cell>
          <cell r="N348" t="str">
            <v>INDIRECTA</v>
          </cell>
          <cell r="O348" t="str">
            <v>1ERO</v>
          </cell>
          <cell r="P348">
            <v>3</v>
          </cell>
          <cell r="Q348">
            <v>10</v>
          </cell>
          <cell r="R348">
            <v>11</v>
          </cell>
          <cell r="S348">
            <v>4</v>
          </cell>
          <cell r="T348" t="str">
            <v>adm</v>
          </cell>
        </row>
        <row r="349">
          <cell r="A349">
            <v>6252273</v>
          </cell>
          <cell r="B349" t="str">
            <v>OBB</v>
          </cell>
          <cell r="C349">
            <v>36000</v>
          </cell>
          <cell r="D349">
            <v>36000300</v>
          </cell>
          <cell r="E349" t="str">
            <v>TRIM COMERCIAL</v>
          </cell>
          <cell r="F349">
            <v>6252273</v>
          </cell>
          <cell r="G349" t="str">
            <v>06252273</v>
          </cell>
          <cell r="H349">
            <v>374634310</v>
          </cell>
          <cell r="I349" t="str">
            <v>PARRENO PARRENO JUAN FERNANDO</v>
          </cell>
          <cell r="J349" t="str">
            <v>OPERARIO PRODUCCION</v>
          </cell>
          <cell r="K349">
            <v>1715893333</v>
          </cell>
          <cell r="L349" t="str">
            <v>HOURLY</v>
          </cell>
          <cell r="M349" t="str">
            <v>INDEFINIDO</v>
          </cell>
          <cell r="N349" t="str">
            <v>DIRECTA</v>
          </cell>
          <cell r="O349" t="str">
            <v>1ERO</v>
          </cell>
          <cell r="P349">
            <v>3</v>
          </cell>
          <cell r="Q349">
            <v>10</v>
          </cell>
          <cell r="R349">
            <v>11</v>
          </cell>
          <cell r="S349">
            <v>4</v>
          </cell>
          <cell r="T349" t="str">
            <v>MET</v>
          </cell>
          <cell r="U349">
            <v>11</v>
          </cell>
        </row>
        <row r="350">
          <cell r="A350">
            <v>6252336</v>
          </cell>
          <cell r="B350" t="str">
            <v>OBB</v>
          </cell>
          <cell r="C350">
            <v>36000</v>
          </cell>
          <cell r="D350">
            <v>36000200</v>
          </cell>
          <cell r="E350" t="str">
            <v>ENSAMBLE CHASIS</v>
          </cell>
          <cell r="F350">
            <v>6252336</v>
          </cell>
          <cell r="G350" t="str">
            <v>06252336</v>
          </cell>
          <cell r="H350">
            <v>503937664</v>
          </cell>
          <cell r="I350" t="str">
            <v>HERNANDEZ SANTANDER VICTOR HUGO</v>
          </cell>
          <cell r="J350" t="str">
            <v>OPERARIO PRODUCCION</v>
          </cell>
          <cell r="K350">
            <v>1722749718</v>
          </cell>
          <cell r="L350" t="str">
            <v>HOURLY</v>
          </cell>
          <cell r="M350" t="str">
            <v>INDEFINIDO</v>
          </cell>
          <cell r="N350" t="str">
            <v>DIRECTA</v>
          </cell>
          <cell r="O350" t="str">
            <v>1ERO</v>
          </cell>
          <cell r="P350">
            <v>3</v>
          </cell>
          <cell r="Q350">
            <v>10</v>
          </cell>
          <cell r="R350">
            <v>11</v>
          </cell>
          <cell r="S350">
            <v>8</v>
          </cell>
          <cell r="T350" t="str">
            <v>MET</v>
          </cell>
          <cell r="U350">
            <v>11</v>
          </cell>
        </row>
        <row r="351">
          <cell r="A351">
            <v>6252339</v>
          </cell>
          <cell r="B351" t="str">
            <v>OBB</v>
          </cell>
          <cell r="C351">
            <v>35010</v>
          </cell>
          <cell r="D351">
            <v>35010500</v>
          </cell>
          <cell r="E351" t="str">
            <v>PINTURA PLASTIC</v>
          </cell>
          <cell r="F351">
            <v>6252339</v>
          </cell>
          <cell r="G351" t="str">
            <v>06252339</v>
          </cell>
          <cell r="H351">
            <v>510814917</v>
          </cell>
          <cell r="I351" t="str">
            <v>MAZA GONZALEZ HOLGER EFREN</v>
          </cell>
          <cell r="J351" t="str">
            <v>OPERARIO DE PINTURA</v>
          </cell>
          <cell r="K351">
            <v>1103621742</v>
          </cell>
          <cell r="L351" t="str">
            <v>HOURLY</v>
          </cell>
          <cell r="M351" t="str">
            <v>INDEFINIDO</v>
          </cell>
          <cell r="N351" t="str">
            <v>DIRECTA</v>
          </cell>
          <cell r="O351" t="str">
            <v>2DO</v>
          </cell>
          <cell r="P351">
            <v>4</v>
          </cell>
          <cell r="Q351">
            <v>10</v>
          </cell>
          <cell r="R351">
            <v>11</v>
          </cell>
          <cell r="S351">
            <v>8</v>
          </cell>
          <cell r="T351" t="str">
            <v>MET</v>
          </cell>
          <cell r="U351" t="str">
            <v>PINTURA PLAST 2T</v>
          </cell>
        </row>
        <row r="352">
          <cell r="A352">
            <v>6247923</v>
          </cell>
          <cell r="B352" t="str">
            <v>OBB</v>
          </cell>
          <cell r="C352">
            <v>36000</v>
          </cell>
          <cell r="D352">
            <v>36000500</v>
          </cell>
          <cell r="E352" t="str">
            <v>TRIM AUTOMOVIL</v>
          </cell>
          <cell r="F352">
            <v>6247923</v>
          </cell>
          <cell r="G352" t="str">
            <v>06247923</v>
          </cell>
          <cell r="H352">
            <v>748363148</v>
          </cell>
          <cell r="I352" t="str">
            <v>CAMACHO CANAR HOMERO JACINTO</v>
          </cell>
          <cell r="J352" t="str">
            <v>OPERARIO PRODUCCION</v>
          </cell>
          <cell r="K352">
            <v>1104115363</v>
          </cell>
          <cell r="L352" t="str">
            <v>HOURLY</v>
          </cell>
          <cell r="M352" t="str">
            <v>INDEFINIDO</v>
          </cell>
          <cell r="N352" t="str">
            <v>DIRECTA</v>
          </cell>
          <cell r="O352" t="str">
            <v>2DO</v>
          </cell>
          <cell r="P352">
            <v>28</v>
          </cell>
          <cell r="Q352">
            <v>10</v>
          </cell>
          <cell r="R352">
            <v>7</v>
          </cell>
          <cell r="S352">
            <v>15</v>
          </cell>
          <cell r="T352" t="str">
            <v>MET</v>
          </cell>
          <cell r="U352">
            <v>7</v>
          </cell>
        </row>
        <row r="353">
          <cell r="A353">
            <v>6247925</v>
          </cell>
          <cell r="B353" t="str">
            <v>OBB</v>
          </cell>
          <cell r="C353">
            <v>52000</v>
          </cell>
          <cell r="D353">
            <v>52000520</v>
          </cell>
          <cell r="E353" t="str">
            <v>EST.VERIFICAC.</v>
          </cell>
          <cell r="F353">
            <v>6247925</v>
          </cell>
          <cell r="G353" t="str">
            <v>06247925</v>
          </cell>
          <cell r="H353">
            <v>746855283</v>
          </cell>
          <cell r="I353" t="str">
            <v>CHALA PAVON JABICO MANUEL</v>
          </cell>
          <cell r="J353" t="str">
            <v>MIEMBRO EQUIPO CALID</v>
          </cell>
          <cell r="K353">
            <v>1002596904</v>
          </cell>
          <cell r="L353" t="str">
            <v>HOURLY</v>
          </cell>
          <cell r="M353" t="str">
            <v>INDEFINIDO</v>
          </cell>
          <cell r="N353" t="str">
            <v>DIRECTA</v>
          </cell>
          <cell r="O353" t="str">
            <v>2DO</v>
          </cell>
          <cell r="P353">
            <v>28</v>
          </cell>
          <cell r="Q353">
            <v>10</v>
          </cell>
          <cell r="R353">
            <v>7</v>
          </cell>
          <cell r="S353">
            <v>15</v>
          </cell>
          <cell r="T353" t="str">
            <v>MET</v>
          </cell>
          <cell r="U353" t="e">
            <v>#REF!</v>
          </cell>
        </row>
        <row r="354">
          <cell r="A354">
            <v>6248040</v>
          </cell>
          <cell r="B354" t="str">
            <v>OBB</v>
          </cell>
          <cell r="C354">
            <v>36000</v>
          </cell>
          <cell r="D354">
            <v>36000600</v>
          </cell>
          <cell r="E354" t="str">
            <v>FINAL AUTOMOVIL</v>
          </cell>
          <cell r="F354">
            <v>6248040</v>
          </cell>
          <cell r="G354" t="str">
            <v>06248040</v>
          </cell>
          <cell r="H354">
            <v>426200802</v>
          </cell>
          <cell r="I354" t="str">
            <v>CASTILLO MONCAYO EDRAN MANUEL</v>
          </cell>
          <cell r="J354" t="str">
            <v>OPERARIO PRODUCCION</v>
          </cell>
          <cell r="K354">
            <v>1712516143</v>
          </cell>
          <cell r="L354" t="str">
            <v>HOURLY</v>
          </cell>
          <cell r="M354" t="str">
            <v>INDEFINIDO</v>
          </cell>
          <cell r="N354" t="str">
            <v>DIRECTA</v>
          </cell>
          <cell r="O354" t="str">
            <v>2DO</v>
          </cell>
          <cell r="P354">
            <v>28</v>
          </cell>
          <cell r="Q354">
            <v>10</v>
          </cell>
          <cell r="R354">
            <v>7</v>
          </cell>
          <cell r="S354">
            <v>15</v>
          </cell>
          <cell r="T354" t="str">
            <v>MET</v>
          </cell>
          <cell r="U354">
            <v>7</v>
          </cell>
        </row>
        <row r="355">
          <cell r="A355">
            <v>6248042</v>
          </cell>
          <cell r="B355" t="str">
            <v>OBB</v>
          </cell>
          <cell r="C355">
            <v>35000</v>
          </cell>
          <cell r="D355">
            <v>35000400</v>
          </cell>
          <cell r="E355" t="str">
            <v>PINTURA ESMALTE</v>
          </cell>
          <cell r="F355">
            <v>6248042</v>
          </cell>
          <cell r="G355" t="str">
            <v>06248042</v>
          </cell>
          <cell r="H355">
            <v>329412084</v>
          </cell>
          <cell r="I355" t="str">
            <v>SANCHEZ SALAS MAURO PATRICIO</v>
          </cell>
          <cell r="J355" t="str">
            <v>PINTOR</v>
          </cell>
          <cell r="K355">
            <v>1002528246</v>
          </cell>
          <cell r="L355" t="str">
            <v>HOURLY</v>
          </cell>
          <cell r="M355" t="str">
            <v>INDEFINIDO</v>
          </cell>
          <cell r="N355" t="str">
            <v>DIRECTA</v>
          </cell>
          <cell r="O355" t="str">
            <v>3ERO</v>
          </cell>
          <cell r="P355">
            <v>22</v>
          </cell>
          <cell r="Q355">
            <v>10</v>
          </cell>
          <cell r="R355">
            <v>7</v>
          </cell>
          <cell r="S355">
            <v>15</v>
          </cell>
          <cell r="T355" t="str">
            <v>LET</v>
          </cell>
          <cell r="U355" t="str">
            <v>PINTURA ESM 2T</v>
          </cell>
        </row>
        <row r="356">
          <cell r="A356">
            <v>6248044</v>
          </cell>
          <cell r="B356" t="str">
            <v>OBB</v>
          </cell>
          <cell r="C356">
            <v>43000</v>
          </cell>
          <cell r="D356">
            <v>43000100</v>
          </cell>
          <cell r="E356" t="str">
            <v>CALID.PROVEEDOR</v>
          </cell>
          <cell r="F356">
            <v>6248044</v>
          </cell>
          <cell r="G356" t="str">
            <v>06248044</v>
          </cell>
          <cell r="H356">
            <v>605257789</v>
          </cell>
          <cell r="I356" t="str">
            <v>GRONNEBERG IPIALES INTY ANDRES</v>
          </cell>
          <cell r="J356" t="str">
            <v>ING.CURRENT ADV.SQE</v>
          </cell>
          <cell r="K356">
            <v>1710549260</v>
          </cell>
          <cell r="L356" t="str">
            <v>SALARY</v>
          </cell>
          <cell r="M356" t="str">
            <v>INDEFINIDO</v>
          </cell>
          <cell r="N356" t="str">
            <v>INDIRECTA</v>
          </cell>
          <cell r="O356" t="str">
            <v>1ERO</v>
          </cell>
          <cell r="P356">
            <v>3</v>
          </cell>
          <cell r="Q356">
            <v>10</v>
          </cell>
          <cell r="R356">
            <v>7</v>
          </cell>
          <cell r="S356">
            <v>15</v>
          </cell>
          <cell r="T356" t="str">
            <v>adm</v>
          </cell>
        </row>
        <row r="357">
          <cell r="A357">
            <v>6252430</v>
          </cell>
          <cell r="B357" t="str">
            <v>OBB</v>
          </cell>
          <cell r="C357">
            <v>52000</v>
          </cell>
          <cell r="D357">
            <v>52000520</v>
          </cell>
          <cell r="E357" t="str">
            <v>EST.VERIFICAC.</v>
          </cell>
          <cell r="F357">
            <v>6252430</v>
          </cell>
          <cell r="G357" t="str">
            <v>06252430</v>
          </cell>
          <cell r="H357">
            <v>150117995</v>
          </cell>
          <cell r="I357" t="str">
            <v>VALLEJO MORENO VANESSA ALEXANDRA</v>
          </cell>
          <cell r="J357" t="str">
            <v>MIEMBRO EQUIPO CALID</v>
          </cell>
          <cell r="K357">
            <v>1719349167</v>
          </cell>
          <cell r="L357" t="str">
            <v>HOURLY</v>
          </cell>
          <cell r="M357" t="str">
            <v>INDEFINIDO</v>
          </cell>
          <cell r="N357" t="str">
            <v>DIRECTA</v>
          </cell>
          <cell r="O357" t="str">
            <v>2DO</v>
          </cell>
          <cell r="P357">
            <v>4</v>
          </cell>
          <cell r="Q357">
            <v>10</v>
          </cell>
          <cell r="R357">
            <v>11</v>
          </cell>
          <cell r="S357">
            <v>16</v>
          </cell>
          <cell r="T357" t="str">
            <v>MET</v>
          </cell>
          <cell r="U357" t="e">
            <v>#REF!</v>
          </cell>
        </row>
        <row r="358">
          <cell r="A358">
            <v>6252432</v>
          </cell>
          <cell r="B358" t="str">
            <v>OBB</v>
          </cell>
          <cell r="C358">
            <v>34000</v>
          </cell>
          <cell r="D358">
            <v>34000400</v>
          </cell>
          <cell r="E358" t="str">
            <v>LINEA REMATE</v>
          </cell>
          <cell r="F358">
            <v>6252432</v>
          </cell>
          <cell r="G358" t="str">
            <v>06252432</v>
          </cell>
          <cell r="H358">
            <v>695463372</v>
          </cell>
          <cell r="I358" t="str">
            <v>TAPIA TOSCANO DIEGO JAVIER</v>
          </cell>
          <cell r="J358" t="str">
            <v>OPERARIO DE SUELDA</v>
          </cell>
          <cell r="K358">
            <v>1722697263</v>
          </cell>
          <cell r="L358" t="str">
            <v>HOURLY</v>
          </cell>
          <cell r="M358" t="str">
            <v>INDEFINIDO</v>
          </cell>
          <cell r="N358" t="str">
            <v>DIRECTA</v>
          </cell>
          <cell r="O358" t="str">
            <v>2DO</v>
          </cell>
          <cell r="P358">
            <v>28</v>
          </cell>
          <cell r="Q358">
            <v>10</v>
          </cell>
          <cell r="R358">
            <v>11</v>
          </cell>
          <cell r="S358">
            <v>16</v>
          </cell>
          <cell r="T358" t="str">
            <v>MET</v>
          </cell>
          <cell r="U358">
            <v>1722697263</v>
          </cell>
        </row>
        <row r="359">
          <cell r="A359">
            <v>6252433</v>
          </cell>
          <cell r="B359" t="str">
            <v>OBB</v>
          </cell>
          <cell r="C359">
            <v>35000</v>
          </cell>
          <cell r="D359">
            <v>35000200</v>
          </cell>
          <cell r="E359" t="str">
            <v>PINTURA ELPO</v>
          </cell>
          <cell r="F359">
            <v>6252433</v>
          </cell>
          <cell r="G359" t="str">
            <v>06252433</v>
          </cell>
          <cell r="H359">
            <v>995293705</v>
          </cell>
          <cell r="I359" t="str">
            <v>MARTINEZ GARCIA MILTON RAUL</v>
          </cell>
          <cell r="J359" t="str">
            <v>OPERARIO DE PINTURA</v>
          </cell>
          <cell r="K359">
            <v>1722376777</v>
          </cell>
          <cell r="L359" t="str">
            <v>HOURLY</v>
          </cell>
          <cell r="M359" t="str">
            <v>INDEFINIDO</v>
          </cell>
          <cell r="N359" t="str">
            <v>DIRECTA</v>
          </cell>
          <cell r="O359" t="str">
            <v>SALIO CIA</v>
          </cell>
          <cell r="P359">
            <v>22</v>
          </cell>
          <cell r="Q359">
            <v>10</v>
          </cell>
          <cell r="R359">
            <v>11</v>
          </cell>
          <cell r="S359">
            <v>16</v>
          </cell>
          <cell r="T359" t="e">
            <v>#N/A</v>
          </cell>
        </row>
        <row r="360">
          <cell r="A360">
            <v>6252573</v>
          </cell>
          <cell r="B360" t="str">
            <v>OBB</v>
          </cell>
          <cell r="C360">
            <v>35000</v>
          </cell>
          <cell r="D360">
            <v>35000200</v>
          </cell>
          <cell r="E360" t="str">
            <v>PINTURA ELPO</v>
          </cell>
          <cell r="F360">
            <v>6252573</v>
          </cell>
          <cell r="G360" t="str">
            <v>06252573</v>
          </cell>
          <cell r="H360">
            <v>236633140</v>
          </cell>
          <cell r="I360" t="str">
            <v>HERNANDEZ VILANA DARIO ALEXIS</v>
          </cell>
          <cell r="J360" t="str">
            <v>OPERARIO DE PINTURA</v>
          </cell>
          <cell r="K360">
            <v>1719009811</v>
          </cell>
          <cell r="L360" t="str">
            <v>HOURLY</v>
          </cell>
          <cell r="M360" t="str">
            <v>INDEFINIDO</v>
          </cell>
          <cell r="N360" t="str">
            <v>DIRECTA</v>
          </cell>
          <cell r="O360" t="str">
            <v>2DO</v>
          </cell>
          <cell r="P360">
            <v>4</v>
          </cell>
          <cell r="Q360">
            <v>10</v>
          </cell>
          <cell r="R360">
            <v>11</v>
          </cell>
          <cell r="S360">
            <v>16</v>
          </cell>
          <cell r="T360" t="str">
            <v>MET</v>
          </cell>
          <cell r="U360" t="str">
            <v>PINTURA CABINAS 2T</v>
          </cell>
        </row>
        <row r="361">
          <cell r="A361">
            <v>6252574</v>
          </cell>
          <cell r="B361" t="str">
            <v>OBB</v>
          </cell>
          <cell r="C361">
            <v>34000</v>
          </cell>
          <cell r="D361">
            <v>34000110</v>
          </cell>
          <cell r="E361" t="str">
            <v>MANTEN. SUELDA</v>
          </cell>
          <cell r="F361">
            <v>6252574</v>
          </cell>
          <cell r="G361" t="str">
            <v>06252574</v>
          </cell>
          <cell r="H361">
            <v>956527036</v>
          </cell>
          <cell r="I361" t="str">
            <v>VELASCO LANDAZURI RAMIRO SEBASTIAN</v>
          </cell>
          <cell r="J361" t="str">
            <v>ASIST.DE PLANIF.MTTO</v>
          </cell>
          <cell r="K361">
            <v>1715239917</v>
          </cell>
          <cell r="L361" t="str">
            <v>HOURLY</v>
          </cell>
          <cell r="M361" t="str">
            <v>INDEFINIDO</v>
          </cell>
          <cell r="N361" t="str">
            <v>INDIRECTA</v>
          </cell>
          <cell r="O361" t="str">
            <v>SALIO CIA</v>
          </cell>
          <cell r="P361">
            <v>3</v>
          </cell>
          <cell r="Q361">
            <v>10</v>
          </cell>
          <cell r="R361">
            <v>11</v>
          </cell>
          <cell r="S361">
            <v>16</v>
          </cell>
          <cell r="T361" t="e">
            <v>#N/A</v>
          </cell>
        </row>
        <row r="362">
          <cell r="A362">
            <v>6252599</v>
          </cell>
          <cell r="B362" t="str">
            <v>OBB</v>
          </cell>
          <cell r="C362">
            <v>31000</v>
          </cell>
          <cell r="D362">
            <v>31000600</v>
          </cell>
          <cell r="E362" t="str">
            <v>PROY.MATRICERIA</v>
          </cell>
          <cell r="F362">
            <v>6252599</v>
          </cell>
          <cell r="G362" t="str">
            <v>06252599</v>
          </cell>
          <cell r="H362">
            <v>838738959</v>
          </cell>
          <cell r="I362" t="str">
            <v>TOCTAGUANO SERRANO GUIDO FRANCISCO</v>
          </cell>
          <cell r="J362" t="str">
            <v>OPER.TALLER MECANICO</v>
          </cell>
          <cell r="K362">
            <v>1716197015</v>
          </cell>
          <cell r="L362" t="str">
            <v>HOURLY</v>
          </cell>
          <cell r="M362" t="str">
            <v>INDEFINIDO</v>
          </cell>
          <cell r="N362" t="str">
            <v>INDIRECTA</v>
          </cell>
          <cell r="O362" t="str">
            <v>1ERO</v>
          </cell>
          <cell r="P362">
            <v>3</v>
          </cell>
          <cell r="Q362">
            <v>10</v>
          </cell>
          <cell r="R362">
            <v>11</v>
          </cell>
          <cell r="S362">
            <v>16</v>
          </cell>
          <cell r="T362" t="str">
            <v>adm</v>
          </cell>
        </row>
        <row r="363">
          <cell r="A363">
            <v>6252600</v>
          </cell>
          <cell r="B363" t="str">
            <v>OBB</v>
          </cell>
          <cell r="C363">
            <v>31000</v>
          </cell>
          <cell r="D363">
            <v>31000600</v>
          </cell>
          <cell r="E363" t="str">
            <v>PROY.MATRICERIA</v>
          </cell>
          <cell r="F363">
            <v>6252600</v>
          </cell>
          <cell r="G363" t="str">
            <v>06252600</v>
          </cell>
          <cell r="H363">
            <v>118795018</v>
          </cell>
          <cell r="I363" t="str">
            <v>REINOSO CHICAIZA JOSE FERNANDO</v>
          </cell>
          <cell r="J363" t="str">
            <v>OPER.TALLER MECANICO</v>
          </cell>
          <cell r="K363">
            <v>1719839514</v>
          </cell>
          <cell r="L363" t="str">
            <v>HOURLY</v>
          </cell>
          <cell r="M363" t="str">
            <v>INDEFINIDO</v>
          </cell>
          <cell r="N363" t="str">
            <v>INDIRECTA</v>
          </cell>
          <cell r="O363" t="str">
            <v>1ERO</v>
          </cell>
          <cell r="P363">
            <v>3</v>
          </cell>
          <cell r="Q363">
            <v>10</v>
          </cell>
          <cell r="R363">
            <v>11</v>
          </cell>
          <cell r="S363">
            <v>16</v>
          </cell>
          <cell r="T363" t="str">
            <v>adm</v>
          </cell>
        </row>
        <row r="364">
          <cell r="A364">
            <v>6252779</v>
          </cell>
          <cell r="B364" t="str">
            <v>OBB</v>
          </cell>
          <cell r="C364">
            <v>31000</v>
          </cell>
          <cell r="D364">
            <v>31000600</v>
          </cell>
          <cell r="E364" t="str">
            <v>PROY.MATRICERIA</v>
          </cell>
          <cell r="F364">
            <v>6252779</v>
          </cell>
          <cell r="G364" t="str">
            <v>06252779</v>
          </cell>
          <cell r="H364">
            <v>630223291</v>
          </cell>
          <cell r="I364" t="str">
            <v>JIMENEZ GOMEZ DENNIS ROLANDO</v>
          </cell>
          <cell r="J364" t="str">
            <v>OPER.TALLER MECANICO</v>
          </cell>
          <cell r="K364">
            <v>1714808928</v>
          </cell>
          <cell r="L364" t="str">
            <v>HOURLY</v>
          </cell>
          <cell r="M364" t="str">
            <v>INDEFINIDO</v>
          </cell>
          <cell r="N364" t="str">
            <v>INDIRECTA</v>
          </cell>
          <cell r="O364" t="str">
            <v>1ERO</v>
          </cell>
          <cell r="P364">
            <v>3</v>
          </cell>
          <cell r="Q364">
            <v>10</v>
          </cell>
          <cell r="R364">
            <v>11</v>
          </cell>
          <cell r="S364">
            <v>22</v>
          </cell>
          <cell r="T364" t="str">
            <v>adm</v>
          </cell>
        </row>
        <row r="365">
          <cell r="A365">
            <v>6252791</v>
          </cell>
          <cell r="B365" t="str">
            <v>OBB</v>
          </cell>
          <cell r="C365">
            <v>35010</v>
          </cell>
          <cell r="D365">
            <v>35010500</v>
          </cell>
          <cell r="E365" t="str">
            <v>PINTURA PLASTIC</v>
          </cell>
          <cell r="F365">
            <v>6252791</v>
          </cell>
          <cell r="G365" t="str">
            <v>06252791</v>
          </cell>
          <cell r="H365">
            <v>318718807</v>
          </cell>
          <cell r="I365" t="str">
            <v>MENDEZ MENDEZ DARWIN VICENTE</v>
          </cell>
          <cell r="J365" t="str">
            <v>PINTOR</v>
          </cell>
          <cell r="K365">
            <v>1717134926</v>
          </cell>
          <cell r="L365" t="str">
            <v>HOURLY</v>
          </cell>
          <cell r="M365" t="str">
            <v>INDEFINIDO</v>
          </cell>
          <cell r="N365" t="str">
            <v>DIRECTA</v>
          </cell>
          <cell r="O365" t="str">
            <v>2DO</v>
          </cell>
          <cell r="P365">
            <v>4</v>
          </cell>
          <cell r="Q365">
            <v>10</v>
          </cell>
          <cell r="R365">
            <v>11</v>
          </cell>
          <cell r="S365">
            <v>22</v>
          </cell>
          <cell r="T365" t="str">
            <v>MET</v>
          </cell>
          <cell r="U365" t="str">
            <v>PINTURA PLAST 2T</v>
          </cell>
        </row>
        <row r="366">
          <cell r="A366">
            <v>6252811</v>
          </cell>
          <cell r="B366" t="str">
            <v>OBB</v>
          </cell>
          <cell r="C366">
            <v>31000</v>
          </cell>
          <cell r="D366">
            <v>31000600</v>
          </cell>
          <cell r="E366" t="str">
            <v>PROY.MATRICERIA</v>
          </cell>
          <cell r="F366">
            <v>6252811</v>
          </cell>
          <cell r="G366" t="str">
            <v>06252811</v>
          </cell>
          <cell r="H366">
            <v>623736739</v>
          </cell>
          <cell r="I366" t="str">
            <v>PESANTEZ BELDUMA MANUEL STALIN</v>
          </cell>
          <cell r="J366" t="str">
            <v>OPER.TALLER MECANICO</v>
          </cell>
          <cell r="K366">
            <v>1718473802</v>
          </cell>
          <cell r="L366" t="str">
            <v>HOURLY</v>
          </cell>
          <cell r="M366" t="str">
            <v>INDEFINIDO</v>
          </cell>
          <cell r="N366" t="str">
            <v>INDIRECTA</v>
          </cell>
          <cell r="O366" t="str">
            <v>1ERO</v>
          </cell>
          <cell r="P366">
            <v>11</v>
          </cell>
          <cell r="Q366">
            <v>10</v>
          </cell>
          <cell r="R366">
            <v>11</v>
          </cell>
          <cell r="S366">
            <v>22</v>
          </cell>
          <cell r="T366" t="str">
            <v>adm</v>
          </cell>
        </row>
        <row r="367">
          <cell r="A367">
            <v>6252812</v>
          </cell>
          <cell r="B367" t="str">
            <v>OBB</v>
          </cell>
          <cell r="C367">
            <v>31000</v>
          </cell>
          <cell r="D367">
            <v>31000600</v>
          </cell>
          <cell r="E367" t="str">
            <v>PROY.MATRICERIA</v>
          </cell>
          <cell r="F367">
            <v>6252812</v>
          </cell>
          <cell r="G367" t="str">
            <v>06252812</v>
          </cell>
          <cell r="H367">
            <v>329096752</v>
          </cell>
          <cell r="I367" t="str">
            <v>YUGCHA QUILUMBA LUIS FERNANDO</v>
          </cell>
          <cell r="J367" t="str">
            <v>OPER.TALLER MECANICO</v>
          </cell>
          <cell r="K367">
            <v>1715196752</v>
          </cell>
          <cell r="L367" t="str">
            <v>HOURLY</v>
          </cell>
          <cell r="M367" t="str">
            <v>INDEFINIDO</v>
          </cell>
          <cell r="N367" t="str">
            <v>INDIRECTA</v>
          </cell>
          <cell r="O367" t="str">
            <v>1ERO</v>
          </cell>
          <cell r="P367">
            <v>11</v>
          </cell>
          <cell r="Q367">
            <v>10</v>
          </cell>
          <cell r="R367">
            <v>11</v>
          </cell>
          <cell r="S367">
            <v>22</v>
          </cell>
          <cell r="T367" t="str">
            <v>adm</v>
          </cell>
        </row>
        <row r="368">
          <cell r="A368">
            <v>6252814</v>
          </cell>
          <cell r="B368" t="str">
            <v>OBB</v>
          </cell>
          <cell r="C368">
            <v>31000</v>
          </cell>
          <cell r="D368">
            <v>31000600</v>
          </cell>
          <cell r="E368" t="str">
            <v>PROY.MATRICERIA</v>
          </cell>
          <cell r="F368">
            <v>6252814</v>
          </cell>
          <cell r="G368" t="str">
            <v>06252814</v>
          </cell>
          <cell r="H368">
            <v>689271530</v>
          </cell>
          <cell r="I368" t="str">
            <v>PATINO PACHECO ADOLFO FRANCISCO</v>
          </cell>
          <cell r="J368" t="str">
            <v>OPER.TALLER MECANICO</v>
          </cell>
          <cell r="K368">
            <v>1716481880</v>
          </cell>
          <cell r="L368" t="str">
            <v>HOURLY</v>
          </cell>
          <cell r="M368" t="str">
            <v>INDEFINIDO</v>
          </cell>
          <cell r="N368" t="str">
            <v>INDIRECTA</v>
          </cell>
          <cell r="O368" t="str">
            <v>2DO</v>
          </cell>
          <cell r="P368">
            <v>4</v>
          </cell>
          <cell r="Q368">
            <v>10</v>
          </cell>
          <cell r="R368">
            <v>11</v>
          </cell>
          <cell r="S368">
            <v>22</v>
          </cell>
          <cell r="T368" t="str">
            <v>adm</v>
          </cell>
        </row>
        <row r="369">
          <cell r="A369">
            <v>6252836</v>
          </cell>
          <cell r="B369" t="str">
            <v>OBB</v>
          </cell>
          <cell r="C369">
            <v>31000</v>
          </cell>
          <cell r="D369">
            <v>31000600</v>
          </cell>
          <cell r="E369" t="str">
            <v>PROY.MATRICERIA</v>
          </cell>
          <cell r="F369">
            <v>6252836</v>
          </cell>
          <cell r="G369" t="str">
            <v>06252836</v>
          </cell>
          <cell r="H369">
            <v>615172391</v>
          </cell>
          <cell r="I369" t="str">
            <v>BRAVO ESPINOZA CARLOS EDUARDO</v>
          </cell>
          <cell r="J369" t="str">
            <v>OPER.TALLER MECANICO</v>
          </cell>
          <cell r="K369">
            <v>1715778807</v>
          </cell>
          <cell r="L369" t="str">
            <v>HOURLY</v>
          </cell>
          <cell r="M369" t="str">
            <v>INDEFINIDO</v>
          </cell>
          <cell r="N369" t="str">
            <v>INDIRECTA</v>
          </cell>
          <cell r="O369" t="str">
            <v>1ERO</v>
          </cell>
          <cell r="P369">
            <v>3</v>
          </cell>
          <cell r="Q369">
            <v>10</v>
          </cell>
          <cell r="R369">
            <v>11</v>
          </cell>
          <cell r="S369">
            <v>22</v>
          </cell>
          <cell r="T369" t="str">
            <v>adm</v>
          </cell>
        </row>
        <row r="370">
          <cell r="A370">
            <v>6253080</v>
          </cell>
          <cell r="B370" t="str">
            <v>OBB</v>
          </cell>
          <cell r="C370">
            <v>37000</v>
          </cell>
          <cell r="D370">
            <v>37000400</v>
          </cell>
          <cell r="E370" t="str">
            <v>COMERCIALES</v>
          </cell>
          <cell r="F370">
            <v>6253080</v>
          </cell>
          <cell r="G370" t="str">
            <v>06253080</v>
          </cell>
          <cell r="H370">
            <v>109375007</v>
          </cell>
          <cell r="I370" t="str">
            <v>AVILA COLLAGUAZO NELSON EDUARDO</v>
          </cell>
          <cell r="J370" t="str">
            <v>OPERARIO MATERIALES</v>
          </cell>
          <cell r="K370">
            <v>1713898490</v>
          </cell>
          <cell r="L370" t="str">
            <v>HOURLY</v>
          </cell>
          <cell r="M370" t="str">
            <v>INDEFINIDO</v>
          </cell>
          <cell r="N370" t="str">
            <v>INDIRECTA</v>
          </cell>
          <cell r="O370" t="e">
            <v>#REF!</v>
          </cell>
          <cell r="P370">
            <v>28</v>
          </cell>
          <cell r="Q370">
            <v>10</v>
          </cell>
          <cell r="R370">
            <v>12</v>
          </cell>
          <cell r="S370">
            <v>1</v>
          </cell>
          <cell r="T370" t="str">
            <v>MET</v>
          </cell>
          <cell r="U370" t="e">
            <v>#REF!</v>
          </cell>
        </row>
        <row r="371">
          <cell r="A371">
            <v>6253082</v>
          </cell>
          <cell r="B371" t="str">
            <v>OBB</v>
          </cell>
          <cell r="C371">
            <v>37000</v>
          </cell>
          <cell r="D371">
            <v>37000400</v>
          </cell>
          <cell r="E371" t="str">
            <v>COMERCIALES</v>
          </cell>
          <cell r="F371">
            <v>6253082</v>
          </cell>
          <cell r="G371" t="str">
            <v>06253082</v>
          </cell>
          <cell r="H371">
            <v>904385124</v>
          </cell>
          <cell r="I371" t="str">
            <v>NACIMBA CHIGUANO JUAN VICTOR</v>
          </cell>
          <cell r="J371" t="str">
            <v>OPERARIO MATERIALES</v>
          </cell>
          <cell r="K371">
            <v>1717716052</v>
          </cell>
          <cell r="L371" t="str">
            <v>HOURLY</v>
          </cell>
          <cell r="M371" t="str">
            <v>INDEFINIDO</v>
          </cell>
          <cell r="N371" t="str">
            <v>INDIRECTA</v>
          </cell>
          <cell r="O371" t="e">
            <v>#REF!</v>
          </cell>
          <cell r="P371">
            <v>3</v>
          </cell>
          <cell r="Q371">
            <v>10</v>
          </cell>
          <cell r="R371">
            <v>12</v>
          </cell>
          <cell r="S371">
            <v>1</v>
          </cell>
          <cell r="T371" t="str">
            <v>MET</v>
          </cell>
          <cell r="U371" t="e">
            <v>#REF!</v>
          </cell>
        </row>
        <row r="372">
          <cell r="A372">
            <v>6250950</v>
          </cell>
          <cell r="B372" t="str">
            <v>OBB</v>
          </cell>
          <cell r="C372">
            <v>34000</v>
          </cell>
          <cell r="D372">
            <v>34000300</v>
          </cell>
          <cell r="E372" t="str">
            <v>SUELDA AUTOMOV.</v>
          </cell>
          <cell r="F372">
            <v>6250950</v>
          </cell>
          <cell r="G372" t="str">
            <v>06250950</v>
          </cell>
          <cell r="H372">
            <v>307892905</v>
          </cell>
          <cell r="I372" t="str">
            <v>GUALOTUNA TIPAN NESTOR RODRIGO</v>
          </cell>
          <cell r="J372" t="str">
            <v>OPERARIO DE SUELDA</v>
          </cell>
          <cell r="K372">
            <v>1722416151</v>
          </cell>
          <cell r="L372" t="str">
            <v>HOURLY</v>
          </cell>
          <cell r="M372" t="str">
            <v>INDEFINIDO</v>
          </cell>
          <cell r="N372" t="str">
            <v>DIRECTA</v>
          </cell>
          <cell r="O372" t="str">
            <v>2DO</v>
          </cell>
          <cell r="P372">
            <v>28</v>
          </cell>
          <cell r="Q372">
            <v>10</v>
          </cell>
          <cell r="R372">
            <v>10</v>
          </cell>
          <cell r="S372">
            <v>4</v>
          </cell>
          <cell r="T372" t="str">
            <v>MET</v>
          </cell>
          <cell r="U372">
            <v>1722416151</v>
          </cell>
        </row>
        <row r="373">
          <cell r="A373">
            <v>6250952</v>
          </cell>
          <cell r="B373" t="str">
            <v>OBB</v>
          </cell>
          <cell r="C373">
            <v>34000</v>
          </cell>
          <cell r="D373">
            <v>34000200</v>
          </cell>
          <cell r="E373" t="str">
            <v>SUELDA COMERCI.</v>
          </cell>
          <cell r="F373">
            <v>6250952</v>
          </cell>
          <cell r="G373" t="str">
            <v>06250952</v>
          </cell>
          <cell r="H373">
            <v>712410709</v>
          </cell>
          <cell r="I373" t="str">
            <v>CHICAIZA AGILA DIEGO ARMANDO</v>
          </cell>
          <cell r="J373" t="str">
            <v>OPERARIO DE SUELDA</v>
          </cell>
          <cell r="K373">
            <v>1714885892</v>
          </cell>
          <cell r="L373" t="str">
            <v>HOURLY</v>
          </cell>
          <cell r="M373" t="str">
            <v>INDEFINIDO</v>
          </cell>
          <cell r="N373" t="str">
            <v>DIRECTA</v>
          </cell>
          <cell r="O373" t="str">
            <v>2DO</v>
          </cell>
          <cell r="P373">
            <v>28</v>
          </cell>
          <cell r="Q373">
            <v>10</v>
          </cell>
          <cell r="R373">
            <v>10</v>
          </cell>
          <cell r="S373">
            <v>4</v>
          </cell>
          <cell r="T373" t="str">
            <v>MET</v>
          </cell>
          <cell r="U373">
            <v>1714885892</v>
          </cell>
        </row>
        <row r="374">
          <cell r="A374">
            <v>6250956</v>
          </cell>
          <cell r="B374" t="str">
            <v>OBB</v>
          </cell>
          <cell r="C374">
            <v>33000</v>
          </cell>
          <cell r="D374">
            <v>33000110</v>
          </cell>
          <cell r="E374" t="str">
            <v>WFG1</v>
          </cell>
          <cell r="F374">
            <v>6250956</v>
          </cell>
          <cell r="G374" t="str">
            <v>06250956</v>
          </cell>
          <cell r="H374">
            <v>247657418</v>
          </cell>
          <cell r="I374" t="str">
            <v>MEDINA CAMPANA JAIME DEMIAN</v>
          </cell>
          <cell r="J374" t="str">
            <v>ESP. CIVIL WFG</v>
          </cell>
          <cell r="K374">
            <v>502286776</v>
          </cell>
          <cell r="L374" t="str">
            <v>SALARY</v>
          </cell>
          <cell r="M374" t="str">
            <v>INDEFINIDO</v>
          </cell>
          <cell r="N374" t="str">
            <v>INDIRECTA</v>
          </cell>
          <cell r="O374" t="str">
            <v>1ERO</v>
          </cell>
          <cell r="P374">
            <v>3</v>
          </cell>
          <cell r="Q374">
            <v>10</v>
          </cell>
          <cell r="R374">
            <v>10</v>
          </cell>
          <cell r="S374">
            <v>6</v>
          </cell>
          <cell r="T374" t="str">
            <v>adm</v>
          </cell>
        </row>
        <row r="375">
          <cell r="A375">
            <v>6250996</v>
          </cell>
          <cell r="B375" t="str">
            <v>OBB</v>
          </cell>
          <cell r="C375">
            <v>42000</v>
          </cell>
          <cell r="D375">
            <v>42000100</v>
          </cell>
          <cell r="E375" t="str">
            <v>LOG. MATERIALES</v>
          </cell>
          <cell r="F375">
            <v>6250996</v>
          </cell>
          <cell r="G375" t="str">
            <v>06250996</v>
          </cell>
          <cell r="H375">
            <v>262324178</v>
          </cell>
          <cell r="I375" t="str">
            <v>BATALLAS MENA NICOLAS RAMIRO</v>
          </cell>
          <cell r="J375" t="str">
            <v>ANAL.TRAFIC.MAT.CKD</v>
          </cell>
          <cell r="K375">
            <v>1711316933</v>
          </cell>
          <cell r="L375" t="str">
            <v>SALARY</v>
          </cell>
          <cell r="M375" t="str">
            <v>INDEFINIDO</v>
          </cell>
          <cell r="N375" t="str">
            <v>INDIRECTA</v>
          </cell>
          <cell r="O375" t="str">
            <v>1ERO</v>
          </cell>
          <cell r="P375">
            <v>1</v>
          </cell>
          <cell r="Q375">
            <v>10</v>
          </cell>
          <cell r="R375">
            <v>10</v>
          </cell>
          <cell r="S375">
            <v>6</v>
          </cell>
          <cell r="T375" t="str">
            <v>adm</v>
          </cell>
        </row>
        <row r="376">
          <cell r="A376">
            <v>6251031</v>
          </cell>
          <cell r="B376" t="str">
            <v>OBB</v>
          </cell>
          <cell r="C376">
            <v>52000</v>
          </cell>
          <cell r="D376">
            <v>52000520</v>
          </cell>
          <cell r="E376" t="str">
            <v>EST.VERIFICAC.</v>
          </cell>
          <cell r="F376">
            <v>6251031</v>
          </cell>
          <cell r="G376" t="str">
            <v>06251031</v>
          </cell>
          <cell r="H376">
            <v>953372616</v>
          </cell>
          <cell r="I376" t="str">
            <v>TOAPANTA SUNTAXI JUAN CARLOS</v>
          </cell>
          <cell r="J376" t="str">
            <v>MIEMBRO EQUIPO CALID</v>
          </cell>
          <cell r="K376">
            <v>1715181770</v>
          </cell>
          <cell r="L376" t="str">
            <v>HOURLY</v>
          </cell>
          <cell r="M376" t="str">
            <v>INDEFINIDO</v>
          </cell>
          <cell r="N376" t="str">
            <v>DIRECTA</v>
          </cell>
          <cell r="O376" t="str">
            <v>2DO</v>
          </cell>
          <cell r="P376">
            <v>28</v>
          </cell>
          <cell r="Q376">
            <v>10</v>
          </cell>
          <cell r="R376">
            <v>10</v>
          </cell>
          <cell r="S376">
            <v>6</v>
          </cell>
          <cell r="T376" t="str">
            <v>MET</v>
          </cell>
          <cell r="U376" t="e">
            <v>#REF!</v>
          </cell>
        </row>
        <row r="377">
          <cell r="A377">
            <v>6251492</v>
          </cell>
          <cell r="B377" t="str">
            <v>OBB</v>
          </cell>
          <cell r="C377">
            <v>31000</v>
          </cell>
          <cell r="D377">
            <v>31000310</v>
          </cell>
          <cell r="E377" t="str">
            <v>PROC.PRODUCTIV.</v>
          </cell>
          <cell r="F377">
            <v>6251492</v>
          </cell>
          <cell r="G377" t="str">
            <v>06251492</v>
          </cell>
          <cell r="H377">
            <v>793147184</v>
          </cell>
          <cell r="I377" t="str">
            <v>OBREGON VALENCIA JUAN CARLOS</v>
          </cell>
          <cell r="J377" t="str">
            <v>ESPECIALISTA ME</v>
          </cell>
          <cell r="K377">
            <v>1714769138</v>
          </cell>
          <cell r="L377" t="str">
            <v>SALARY</v>
          </cell>
          <cell r="M377" t="str">
            <v>INDEFINIDO</v>
          </cell>
          <cell r="N377" t="str">
            <v>INDIRECTA</v>
          </cell>
          <cell r="O377" t="str">
            <v>1ERO</v>
          </cell>
          <cell r="P377">
            <v>3</v>
          </cell>
          <cell r="Q377">
            <v>10</v>
          </cell>
          <cell r="R377">
            <v>10</v>
          </cell>
          <cell r="S377">
            <v>18</v>
          </cell>
          <cell r="T377" t="str">
            <v>adm</v>
          </cell>
        </row>
        <row r="378">
          <cell r="A378">
            <v>6249861</v>
          </cell>
          <cell r="B378" t="str">
            <v>OBB</v>
          </cell>
          <cell r="C378">
            <v>31000</v>
          </cell>
          <cell r="D378">
            <v>31000310</v>
          </cell>
          <cell r="E378" t="str">
            <v>PROC.PRODUCTIV.</v>
          </cell>
          <cell r="F378">
            <v>6249861</v>
          </cell>
          <cell r="G378" t="str">
            <v>06249861</v>
          </cell>
          <cell r="H378">
            <v>228089439</v>
          </cell>
          <cell r="I378" t="str">
            <v>VASQUEZ NOBOA RAUL RICARDO</v>
          </cell>
          <cell r="J378" t="str">
            <v>ESPECIALISTA ME</v>
          </cell>
          <cell r="K378">
            <v>1712869864</v>
          </cell>
          <cell r="L378" t="str">
            <v>SALARY</v>
          </cell>
          <cell r="M378" t="str">
            <v>INDEFINIDO</v>
          </cell>
          <cell r="N378" t="str">
            <v>INDIRECTA</v>
          </cell>
          <cell r="O378" t="str">
            <v>1ERO</v>
          </cell>
          <cell r="P378">
            <v>3</v>
          </cell>
          <cell r="Q378">
            <v>10</v>
          </cell>
          <cell r="R378">
            <v>9</v>
          </cell>
          <cell r="S378">
            <v>1</v>
          </cell>
          <cell r="T378" t="str">
            <v>adm</v>
          </cell>
        </row>
        <row r="379">
          <cell r="A379">
            <v>6250145</v>
          </cell>
          <cell r="B379" t="str">
            <v>OBB</v>
          </cell>
          <cell r="C379">
            <v>35000</v>
          </cell>
          <cell r="D379">
            <v>35000110</v>
          </cell>
          <cell r="E379" t="str">
            <v>MANTEN. PINTURA</v>
          </cell>
          <cell r="F379">
            <v>6250145</v>
          </cell>
          <cell r="G379" t="str">
            <v>06250145</v>
          </cell>
          <cell r="H379">
            <v>155326692</v>
          </cell>
          <cell r="I379" t="str">
            <v>ALMEIDA MALDONADO DANY SANTIAGO</v>
          </cell>
          <cell r="J379" t="str">
            <v>MIEMB.EQUIP.ESP.MTTO</v>
          </cell>
          <cell r="K379">
            <v>1713178034</v>
          </cell>
          <cell r="L379" t="str">
            <v>HOURLY</v>
          </cell>
          <cell r="M379" t="str">
            <v>INDEFINIDO</v>
          </cell>
          <cell r="N379" t="str">
            <v>INDIRECTA</v>
          </cell>
          <cell r="O379" t="str">
            <v>SALIO CIA</v>
          </cell>
          <cell r="P379">
            <v>11</v>
          </cell>
          <cell r="Q379">
            <v>10</v>
          </cell>
          <cell r="R379">
            <v>9</v>
          </cell>
          <cell r="S379">
            <v>10</v>
          </cell>
          <cell r="T379" t="e">
            <v>#N/A</v>
          </cell>
        </row>
        <row r="380">
          <cell r="A380">
            <v>6250151</v>
          </cell>
          <cell r="B380" t="str">
            <v>OBB</v>
          </cell>
          <cell r="C380">
            <v>52000</v>
          </cell>
          <cell r="D380">
            <v>52000520</v>
          </cell>
          <cell r="E380" t="str">
            <v>EST.VERIFICAC.</v>
          </cell>
          <cell r="F380">
            <v>6250151</v>
          </cell>
          <cell r="G380" t="str">
            <v>06250151</v>
          </cell>
          <cell r="H380">
            <v>876264714</v>
          </cell>
          <cell r="I380" t="str">
            <v>SANGUCHO TACO MARCO ANTONIO</v>
          </cell>
          <cell r="J380" t="str">
            <v>MIEMBRO EQUIPO CALID</v>
          </cell>
          <cell r="K380">
            <v>1716531148</v>
          </cell>
          <cell r="L380" t="str">
            <v>HOURLY</v>
          </cell>
          <cell r="M380" t="str">
            <v>INDEFINIDO</v>
          </cell>
          <cell r="N380" t="str">
            <v>DIRECTA</v>
          </cell>
          <cell r="O380" t="str">
            <v>3ERO</v>
          </cell>
          <cell r="P380">
            <v>22</v>
          </cell>
          <cell r="Q380">
            <v>10</v>
          </cell>
          <cell r="R380">
            <v>9</v>
          </cell>
          <cell r="S380">
            <v>10</v>
          </cell>
          <cell r="T380" t="str">
            <v>MET</v>
          </cell>
          <cell r="U380" t="e">
            <v>#REF!</v>
          </cell>
        </row>
        <row r="381">
          <cell r="A381">
            <v>6250349</v>
          </cell>
          <cell r="B381" t="str">
            <v>OBB</v>
          </cell>
          <cell r="C381">
            <v>35000</v>
          </cell>
          <cell r="D381">
            <v>35000400</v>
          </cell>
          <cell r="E381" t="str">
            <v>PINTURA ESMALTE</v>
          </cell>
          <cell r="F381">
            <v>6250349</v>
          </cell>
          <cell r="G381" t="str">
            <v>06250349</v>
          </cell>
          <cell r="H381">
            <v>369504398</v>
          </cell>
          <cell r="I381" t="str">
            <v>GAVIN AYOL ANGEL RUBEN</v>
          </cell>
          <cell r="J381" t="str">
            <v>OPERARIO DE PINTURA</v>
          </cell>
          <cell r="K381">
            <v>603996661</v>
          </cell>
          <cell r="L381" t="str">
            <v>HOURLY</v>
          </cell>
          <cell r="M381" t="str">
            <v>INDEFINIDO</v>
          </cell>
          <cell r="N381" t="str">
            <v>DIRECTA</v>
          </cell>
          <cell r="O381" t="str">
            <v>2DO</v>
          </cell>
          <cell r="P381">
            <v>4</v>
          </cell>
          <cell r="Q381">
            <v>10</v>
          </cell>
          <cell r="R381">
            <v>9</v>
          </cell>
          <cell r="S381">
            <v>20</v>
          </cell>
          <cell r="T381" t="str">
            <v>MET</v>
          </cell>
          <cell r="U381" t="str">
            <v>PINTURA ESM 2T</v>
          </cell>
        </row>
        <row r="382">
          <cell r="A382">
            <v>6250354</v>
          </cell>
          <cell r="B382" t="str">
            <v>OBB</v>
          </cell>
          <cell r="C382">
            <v>37000</v>
          </cell>
          <cell r="D382">
            <v>37000500</v>
          </cell>
          <cell r="E382" t="str">
            <v>PASAJEROS</v>
          </cell>
          <cell r="F382">
            <v>6250354</v>
          </cell>
          <cell r="G382" t="str">
            <v>06250354</v>
          </cell>
          <cell r="H382">
            <v>546460097</v>
          </cell>
          <cell r="I382" t="str">
            <v>SOLANO ROMERO ANGEL OSWALDO</v>
          </cell>
          <cell r="J382" t="str">
            <v>OPERARIO MATERIALES</v>
          </cell>
          <cell r="K382">
            <v>1714571120</v>
          </cell>
          <cell r="L382" t="str">
            <v>HOURLY</v>
          </cell>
          <cell r="M382" t="str">
            <v>INDEFINIDO</v>
          </cell>
          <cell r="N382" t="str">
            <v>INDIRECTA</v>
          </cell>
          <cell r="O382" t="e">
            <v>#REF!</v>
          </cell>
          <cell r="P382">
            <v>28</v>
          </cell>
          <cell r="Q382">
            <v>10</v>
          </cell>
          <cell r="R382">
            <v>9</v>
          </cell>
          <cell r="S382">
            <v>20</v>
          </cell>
          <cell r="T382" t="str">
            <v>MET</v>
          </cell>
          <cell r="U382" t="e">
            <v>#REF!</v>
          </cell>
        </row>
        <row r="383">
          <cell r="A383">
            <v>6250375</v>
          </cell>
          <cell r="B383" t="str">
            <v>OBB</v>
          </cell>
          <cell r="C383">
            <v>42000</v>
          </cell>
          <cell r="D383">
            <v>42000120</v>
          </cell>
          <cell r="E383" t="str">
            <v>IMPORTA/LOGIST</v>
          </cell>
          <cell r="F383">
            <v>6250375</v>
          </cell>
          <cell r="G383" t="str">
            <v>06250375</v>
          </cell>
          <cell r="H383">
            <v>516366186</v>
          </cell>
          <cell r="I383" t="str">
            <v>GUERRERO VILLAVICENC LEONARDO DAVID</v>
          </cell>
          <cell r="J383" t="str">
            <v>ANALISTA MAT. PRD</v>
          </cell>
          <cell r="K383">
            <v>1714164942</v>
          </cell>
          <cell r="L383" t="str">
            <v>SALARY</v>
          </cell>
          <cell r="M383" t="str">
            <v>INDEFINIDO</v>
          </cell>
          <cell r="N383" t="str">
            <v>INDIRECTA</v>
          </cell>
          <cell r="O383" t="str">
            <v>1ERO</v>
          </cell>
          <cell r="P383">
            <v>3</v>
          </cell>
          <cell r="Q383">
            <v>11</v>
          </cell>
          <cell r="R383">
            <v>6</v>
          </cell>
          <cell r="S383">
            <v>16</v>
          </cell>
          <cell r="T383" t="str">
            <v>adm</v>
          </cell>
        </row>
        <row r="384">
          <cell r="A384">
            <v>6248052</v>
          </cell>
          <cell r="B384" t="str">
            <v>OBB</v>
          </cell>
          <cell r="C384">
            <v>34000</v>
          </cell>
          <cell r="D384">
            <v>34000300</v>
          </cell>
          <cell r="E384" t="str">
            <v>SUELDA AUTOMOV.</v>
          </cell>
          <cell r="F384">
            <v>6248052</v>
          </cell>
          <cell r="G384" t="str">
            <v>06248052</v>
          </cell>
          <cell r="H384">
            <v>308137812</v>
          </cell>
          <cell r="I384" t="str">
            <v>NACATA LOYA LUIS ALBERTO</v>
          </cell>
          <cell r="J384" t="str">
            <v>OPERARIO DE SUELDA</v>
          </cell>
          <cell r="K384">
            <v>1716875958</v>
          </cell>
          <cell r="L384" t="str">
            <v>HOURLY</v>
          </cell>
          <cell r="M384" t="str">
            <v>INDEFINIDO</v>
          </cell>
          <cell r="N384" t="str">
            <v>DIRECTA</v>
          </cell>
          <cell r="O384" t="str">
            <v>2DO</v>
          </cell>
          <cell r="P384">
            <v>28</v>
          </cell>
          <cell r="Q384">
            <v>10</v>
          </cell>
          <cell r="R384">
            <v>7</v>
          </cell>
          <cell r="S384">
            <v>15</v>
          </cell>
          <cell r="T384" t="str">
            <v>MET</v>
          </cell>
          <cell r="U384">
            <v>1716875958</v>
          </cell>
        </row>
        <row r="385">
          <cell r="A385">
            <v>6248305</v>
          </cell>
          <cell r="B385" t="str">
            <v>OBB</v>
          </cell>
          <cell r="C385">
            <v>37000</v>
          </cell>
          <cell r="D385">
            <v>37000700</v>
          </cell>
          <cell r="E385" t="str">
            <v>PATIOS PROVEED.</v>
          </cell>
          <cell r="F385">
            <v>6248305</v>
          </cell>
          <cell r="G385" t="str">
            <v>06248305</v>
          </cell>
          <cell r="H385">
            <v>893007838</v>
          </cell>
          <cell r="I385" t="str">
            <v>CONDOR GUACHAMIN MARCO VINICIO</v>
          </cell>
          <cell r="J385" t="str">
            <v>OPERARIO MATERIALES</v>
          </cell>
          <cell r="K385">
            <v>1718861386</v>
          </cell>
          <cell r="L385" t="str">
            <v>HOURLY</v>
          </cell>
          <cell r="M385" t="str">
            <v>INDEFINIDO</v>
          </cell>
          <cell r="N385" t="str">
            <v>INDIRECTA</v>
          </cell>
          <cell r="O385" t="e">
            <v>#REF!</v>
          </cell>
          <cell r="P385">
            <v>3</v>
          </cell>
          <cell r="Q385">
            <v>10</v>
          </cell>
          <cell r="R385">
            <v>7</v>
          </cell>
          <cell r="S385">
            <v>26</v>
          </cell>
          <cell r="T385" t="str">
            <v>MET</v>
          </cell>
          <cell r="U385" t="e">
            <v>#REF!</v>
          </cell>
        </row>
        <row r="386">
          <cell r="A386">
            <v>6248370</v>
          </cell>
          <cell r="B386" t="str">
            <v>OBB</v>
          </cell>
          <cell r="C386">
            <v>35000</v>
          </cell>
          <cell r="D386">
            <v>35000200</v>
          </cell>
          <cell r="E386" t="str">
            <v>PINTURA ELPO</v>
          </cell>
          <cell r="F386">
            <v>6248370</v>
          </cell>
          <cell r="G386" t="str">
            <v>06248370</v>
          </cell>
          <cell r="H386">
            <v>663643210</v>
          </cell>
          <cell r="I386" t="str">
            <v>ANDRANGO GUANUNA ADAN ALEJANDRO</v>
          </cell>
          <cell r="J386" t="str">
            <v>OPERARIO DE PINTURA</v>
          </cell>
          <cell r="K386">
            <v>1718082587</v>
          </cell>
          <cell r="L386" t="str">
            <v>HOURLY</v>
          </cell>
          <cell r="M386" t="str">
            <v>INDEFINIDO</v>
          </cell>
          <cell r="N386" t="str">
            <v>DIRECTA</v>
          </cell>
          <cell r="O386" t="str">
            <v>3ERO</v>
          </cell>
          <cell r="P386">
            <v>22</v>
          </cell>
          <cell r="Q386">
            <v>10</v>
          </cell>
          <cell r="R386">
            <v>7</v>
          </cell>
          <cell r="S386">
            <v>26</v>
          </cell>
          <cell r="T386" t="str">
            <v>MET</v>
          </cell>
          <cell r="U386" t="str">
            <v>PINTURA ELPO 1T</v>
          </cell>
        </row>
        <row r="387">
          <cell r="A387">
            <v>6248372</v>
          </cell>
          <cell r="B387" t="str">
            <v>OBB</v>
          </cell>
          <cell r="C387">
            <v>52000</v>
          </cell>
          <cell r="D387">
            <v>52000520</v>
          </cell>
          <cell r="E387" t="str">
            <v>EST.VERIFICAC.</v>
          </cell>
          <cell r="F387">
            <v>6248372</v>
          </cell>
          <cell r="G387" t="str">
            <v>06248372</v>
          </cell>
          <cell r="H387">
            <v>126013303</v>
          </cell>
          <cell r="I387" t="str">
            <v>CAIZA COLLAGUAZO EDISON ROLANDO</v>
          </cell>
          <cell r="J387" t="str">
            <v>MIEMBRO EQUIPO CALID</v>
          </cell>
          <cell r="K387">
            <v>1719459859</v>
          </cell>
          <cell r="L387" t="str">
            <v>HOURLY</v>
          </cell>
          <cell r="M387" t="str">
            <v>INDEFINIDO</v>
          </cell>
          <cell r="N387" t="str">
            <v>DIRECTA</v>
          </cell>
          <cell r="O387" t="str">
            <v>2DO</v>
          </cell>
          <cell r="P387">
            <v>28</v>
          </cell>
          <cell r="Q387">
            <v>10</v>
          </cell>
          <cell r="R387">
            <v>7</v>
          </cell>
          <cell r="S387">
            <v>26</v>
          </cell>
          <cell r="T387" t="str">
            <v>MET</v>
          </cell>
          <cell r="U387" t="e">
            <v>#REF!</v>
          </cell>
        </row>
        <row r="388">
          <cell r="A388">
            <v>6248375</v>
          </cell>
          <cell r="B388" t="str">
            <v>OBB</v>
          </cell>
          <cell r="C388">
            <v>37000</v>
          </cell>
          <cell r="D388">
            <v>37000500</v>
          </cell>
          <cell r="E388" t="str">
            <v>PASAJEROS</v>
          </cell>
          <cell r="F388">
            <v>6248375</v>
          </cell>
          <cell r="G388" t="str">
            <v>06248375</v>
          </cell>
          <cell r="H388">
            <v>753546010</v>
          </cell>
          <cell r="I388" t="str">
            <v>OBANDO JARAMILLO OSCAR OSWALDO</v>
          </cell>
          <cell r="J388" t="str">
            <v>OPERARIO MATERIALES</v>
          </cell>
          <cell r="K388">
            <v>1715616726</v>
          </cell>
          <cell r="L388" t="str">
            <v>HOURLY</v>
          </cell>
          <cell r="M388" t="str">
            <v>INDEFINIDO</v>
          </cell>
          <cell r="N388" t="str">
            <v>INDIRECTA</v>
          </cell>
          <cell r="O388" t="e">
            <v>#REF!</v>
          </cell>
          <cell r="P388">
            <v>28</v>
          </cell>
          <cell r="Q388">
            <v>10</v>
          </cell>
          <cell r="R388">
            <v>7</v>
          </cell>
          <cell r="S388">
            <v>26</v>
          </cell>
          <cell r="T388" t="str">
            <v>MET</v>
          </cell>
          <cell r="U388" t="e">
            <v>#REF!</v>
          </cell>
        </row>
        <row r="389">
          <cell r="A389">
            <v>6248752</v>
          </cell>
          <cell r="B389" t="str">
            <v>OBB</v>
          </cell>
          <cell r="C389">
            <v>34000</v>
          </cell>
          <cell r="D389">
            <v>34000300</v>
          </cell>
          <cell r="E389" t="str">
            <v>SUELDA AUTOMOV.</v>
          </cell>
          <cell r="F389">
            <v>6248752</v>
          </cell>
          <cell r="G389" t="str">
            <v>06248752</v>
          </cell>
          <cell r="H389">
            <v>532784673</v>
          </cell>
          <cell r="I389" t="str">
            <v>CALVACHE GUEVARA CRISTIAN PAUL</v>
          </cell>
          <cell r="J389" t="str">
            <v>OPERARIO DE SUELDA</v>
          </cell>
          <cell r="K389">
            <v>1715846414</v>
          </cell>
          <cell r="L389" t="str">
            <v>HOURLY</v>
          </cell>
          <cell r="M389" t="str">
            <v>INDEFINIDO</v>
          </cell>
          <cell r="N389" t="str">
            <v>DIRECTA</v>
          </cell>
          <cell r="O389" t="str">
            <v>2DO</v>
          </cell>
          <cell r="P389">
            <v>28</v>
          </cell>
          <cell r="Q389">
            <v>10</v>
          </cell>
          <cell r="R389">
            <v>8</v>
          </cell>
          <cell r="S389">
            <v>2</v>
          </cell>
          <cell r="T389" t="str">
            <v>MET</v>
          </cell>
          <cell r="U389">
            <v>1715846414</v>
          </cell>
        </row>
        <row r="390">
          <cell r="A390">
            <v>6248796</v>
          </cell>
          <cell r="B390" t="str">
            <v>OBB</v>
          </cell>
          <cell r="C390">
            <v>34000</v>
          </cell>
          <cell r="D390">
            <v>34000300</v>
          </cell>
          <cell r="E390" t="str">
            <v>SUELDA AUTOMOV.</v>
          </cell>
          <cell r="F390">
            <v>6248796</v>
          </cell>
          <cell r="G390" t="str">
            <v>06248796</v>
          </cell>
          <cell r="H390">
            <v>477143293</v>
          </cell>
          <cell r="I390" t="str">
            <v>IZA HIDROBO JORGE GUSTAVO</v>
          </cell>
          <cell r="J390" t="str">
            <v>OPERARIO DE SUELDA</v>
          </cell>
          <cell r="K390">
            <v>1715932289</v>
          </cell>
          <cell r="L390" t="str">
            <v>HOURLY</v>
          </cell>
          <cell r="M390" t="str">
            <v>INDEFINIDO</v>
          </cell>
          <cell r="N390" t="str">
            <v>DIRECTA</v>
          </cell>
          <cell r="O390" t="str">
            <v>1ERO</v>
          </cell>
          <cell r="P390">
            <v>3</v>
          </cell>
          <cell r="Q390">
            <v>10</v>
          </cell>
          <cell r="R390">
            <v>8</v>
          </cell>
          <cell r="S390">
            <v>2</v>
          </cell>
          <cell r="T390" t="str">
            <v>MET</v>
          </cell>
          <cell r="U390">
            <v>1715932289</v>
          </cell>
        </row>
        <row r="391">
          <cell r="A391">
            <v>6249096</v>
          </cell>
          <cell r="B391" t="str">
            <v>OBB</v>
          </cell>
          <cell r="C391">
            <v>31000</v>
          </cell>
          <cell r="D391">
            <v>31000300</v>
          </cell>
          <cell r="E391" t="str">
            <v>INGEN. PROCESOS</v>
          </cell>
          <cell r="F391">
            <v>6249096</v>
          </cell>
          <cell r="G391" t="str">
            <v>06249096</v>
          </cell>
          <cell r="H391">
            <v>273357385</v>
          </cell>
          <cell r="I391" t="str">
            <v>GARCIA NARVAEZ TELMO VINICIO</v>
          </cell>
          <cell r="J391" t="str">
            <v>ESPECIALISTA ME</v>
          </cell>
          <cell r="K391">
            <v>1717320772</v>
          </cell>
          <cell r="L391" t="str">
            <v>SALARY</v>
          </cell>
          <cell r="M391" t="str">
            <v>INDEFINIDO</v>
          </cell>
          <cell r="N391" t="str">
            <v>INDIRECTA</v>
          </cell>
          <cell r="O391" t="str">
            <v>1ERO</v>
          </cell>
          <cell r="P391">
            <v>3</v>
          </cell>
          <cell r="Q391">
            <v>10</v>
          </cell>
          <cell r="R391">
            <v>8</v>
          </cell>
          <cell r="S391">
            <v>10</v>
          </cell>
          <cell r="T391" t="str">
            <v>adm</v>
          </cell>
        </row>
        <row r="392">
          <cell r="A392">
            <v>6249367</v>
          </cell>
          <cell r="B392" t="str">
            <v>OBB</v>
          </cell>
          <cell r="C392">
            <v>35000</v>
          </cell>
          <cell r="D392">
            <v>35000400</v>
          </cell>
          <cell r="E392" t="str">
            <v>PINTURA ESMALTE</v>
          </cell>
          <cell r="F392">
            <v>6249367</v>
          </cell>
          <cell r="G392" t="str">
            <v>06249367</v>
          </cell>
          <cell r="H392">
            <v>112176894</v>
          </cell>
          <cell r="I392" t="str">
            <v>FLORES ALVARO DIEGO</v>
          </cell>
          <cell r="J392" t="str">
            <v>OPERARIO DE PINTURA</v>
          </cell>
          <cell r="K392">
            <v>1718314055</v>
          </cell>
          <cell r="L392" t="str">
            <v>HOURLY</v>
          </cell>
          <cell r="M392" t="str">
            <v>INDEFINIDO</v>
          </cell>
          <cell r="N392" t="str">
            <v>DIRECTA</v>
          </cell>
          <cell r="O392" t="str">
            <v>SALIO CIA</v>
          </cell>
          <cell r="P392">
            <v>22</v>
          </cell>
          <cell r="Q392">
            <v>10</v>
          </cell>
          <cell r="R392">
            <v>8</v>
          </cell>
          <cell r="S392">
            <v>16</v>
          </cell>
          <cell r="T392" t="e">
            <v>#N/A</v>
          </cell>
        </row>
        <row r="393">
          <cell r="A393">
            <v>6249371</v>
          </cell>
          <cell r="B393" t="str">
            <v>OBB</v>
          </cell>
          <cell r="C393">
            <v>37000</v>
          </cell>
          <cell r="D393">
            <v>37000500</v>
          </cell>
          <cell r="E393" t="str">
            <v>PASAJEROS</v>
          </cell>
          <cell r="F393">
            <v>6249371</v>
          </cell>
          <cell r="G393" t="str">
            <v>06249371</v>
          </cell>
          <cell r="H393">
            <v>947078254</v>
          </cell>
          <cell r="I393" t="str">
            <v>ARANDI VINAMAGUA WILLIAM RAFAEL</v>
          </cell>
          <cell r="J393" t="str">
            <v>OPERARIO MATERIALES</v>
          </cell>
          <cell r="K393">
            <v>1720437977</v>
          </cell>
          <cell r="L393" t="str">
            <v>HOURLY</v>
          </cell>
          <cell r="M393" t="str">
            <v>INDEFINIDO</v>
          </cell>
          <cell r="N393" t="str">
            <v>INDIRECTA</v>
          </cell>
          <cell r="O393" t="e">
            <v>#REF!</v>
          </cell>
          <cell r="P393">
            <v>28</v>
          </cell>
          <cell r="Q393">
            <v>10</v>
          </cell>
          <cell r="R393">
            <v>8</v>
          </cell>
          <cell r="S393">
            <v>16</v>
          </cell>
          <cell r="T393" t="str">
            <v>MET</v>
          </cell>
          <cell r="U393" t="e">
            <v>#REF!</v>
          </cell>
        </row>
        <row r="394">
          <cell r="A394">
            <v>6249477</v>
          </cell>
          <cell r="B394" t="str">
            <v>OBB</v>
          </cell>
          <cell r="C394">
            <v>35000</v>
          </cell>
          <cell r="D394">
            <v>35000300</v>
          </cell>
          <cell r="E394" t="str">
            <v>PINTURA PRIMER</v>
          </cell>
          <cell r="F394">
            <v>6249477</v>
          </cell>
          <cell r="G394" t="str">
            <v>06249477</v>
          </cell>
          <cell r="H394">
            <v>997804891</v>
          </cell>
          <cell r="I394" t="str">
            <v>CHUNCHO YAGUANA EDWIN GIOVANNY</v>
          </cell>
          <cell r="J394" t="str">
            <v>PINTOR</v>
          </cell>
          <cell r="K394">
            <v>1715736664</v>
          </cell>
          <cell r="L394" t="str">
            <v>HOURLY</v>
          </cell>
          <cell r="M394" t="str">
            <v>INDEFINIDO</v>
          </cell>
          <cell r="N394" t="str">
            <v>DIRECTA</v>
          </cell>
          <cell r="O394" t="str">
            <v>SALIO CIA</v>
          </cell>
          <cell r="P394">
            <v>22</v>
          </cell>
          <cell r="Q394">
            <v>10</v>
          </cell>
          <cell r="R394">
            <v>8</v>
          </cell>
          <cell r="S394">
            <v>16</v>
          </cell>
          <cell r="T394" t="e">
            <v>#N/A</v>
          </cell>
        </row>
        <row r="395">
          <cell r="A395">
            <v>6249478</v>
          </cell>
          <cell r="B395" t="str">
            <v>OBB</v>
          </cell>
          <cell r="C395">
            <v>36000</v>
          </cell>
          <cell r="D395">
            <v>36000300</v>
          </cell>
          <cell r="E395" t="str">
            <v>TRIM COMERCIAL</v>
          </cell>
          <cell r="F395">
            <v>6249478</v>
          </cell>
          <cell r="G395" t="str">
            <v>06249478</v>
          </cell>
          <cell r="H395">
            <v>775719553</v>
          </cell>
          <cell r="I395" t="str">
            <v>TITUANA CAIZA OSCAR MAURICIO</v>
          </cell>
          <cell r="J395" t="str">
            <v>OPERARIO PRODUCCION</v>
          </cell>
          <cell r="K395">
            <v>1721885877</v>
          </cell>
          <cell r="L395" t="str">
            <v>HOURLY</v>
          </cell>
          <cell r="M395" t="str">
            <v>INDEFINIDO</v>
          </cell>
          <cell r="N395" t="str">
            <v>DIRECTA</v>
          </cell>
          <cell r="O395" t="str">
            <v>2DO</v>
          </cell>
          <cell r="P395">
            <v>28</v>
          </cell>
          <cell r="Q395">
            <v>10</v>
          </cell>
          <cell r="R395">
            <v>8</v>
          </cell>
          <cell r="S395">
            <v>16</v>
          </cell>
          <cell r="T395" t="str">
            <v>MET</v>
          </cell>
          <cell r="U395">
            <v>8</v>
          </cell>
        </row>
        <row r="396">
          <cell r="A396">
            <v>6249814</v>
          </cell>
          <cell r="B396" t="str">
            <v>OBB</v>
          </cell>
          <cell r="C396">
            <v>37000</v>
          </cell>
          <cell r="D396">
            <v>37000500</v>
          </cell>
          <cell r="E396" t="str">
            <v>PASAJEROS</v>
          </cell>
          <cell r="F396">
            <v>6249814</v>
          </cell>
          <cell r="G396" t="str">
            <v>06249814</v>
          </cell>
          <cell r="H396">
            <v>811593784</v>
          </cell>
          <cell r="I396" t="str">
            <v>SOLORZANO PILAQUINGA WILLIAM GONZALO</v>
          </cell>
          <cell r="J396" t="str">
            <v>OPERARIO MATERIALES</v>
          </cell>
          <cell r="K396">
            <v>1716325301</v>
          </cell>
          <cell r="L396" t="str">
            <v>HOURLY</v>
          </cell>
          <cell r="M396" t="str">
            <v>INDEFINIDO</v>
          </cell>
          <cell r="N396" t="str">
            <v>INDIRECTA</v>
          </cell>
          <cell r="O396" t="e">
            <v>#REF!</v>
          </cell>
          <cell r="P396">
            <v>28</v>
          </cell>
          <cell r="Q396">
            <v>10</v>
          </cell>
          <cell r="R396">
            <v>9</v>
          </cell>
          <cell r="S396">
            <v>1</v>
          </cell>
          <cell r="T396" t="str">
            <v>MET</v>
          </cell>
          <cell r="U396" t="e">
            <v>#REF!</v>
          </cell>
        </row>
        <row r="397">
          <cell r="A397">
            <v>6247100</v>
          </cell>
          <cell r="B397" t="str">
            <v>OBB</v>
          </cell>
          <cell r="C397">
            <v>35010</v>
          </cell>
          <cell r="D397">
            <v>35010500</v>
          </cell>
          <cell r="E397" t="str">
            <v>PINTURA PLASTIC</v>
          </cell>
          <cell r="F397">
            <v>6247100</v>
          </cell>
          <cell r="G397" t="str">
            <v>06247100</v>
          </cell>
          <cell r="H397">
            <v>565881375</v>
          </cell>
          <cell r="I397" t="str">
            <v>MENDOZA CABRERA VIRGILIO SEGUNDO</v>
          </cell>
          <cell r="J397" t="str">
            <v>PINTOR</v>
          </cell>
          <cell r="K397">
            <v>1103952600</v>
          </cell>
          <cell r="L397" t="str">
            <v>HOURLY</v>
          </cell>
          <cell r="M397" t="str">
            <v>INDEFINIDO</v>
          </cell>
          <cell r="N397" t="str">
            <v>DIRECTA</v>
          </cell>
          <cell r="O397" t="str">
            <v>2DO</v>
          </cell>
          <cell r="P397">
            <v>4</v>
          </cell>
          <cell r="Q397">
            <v>10</v>
          </cell>
          <cell r="R397">
            <v>6</v>
          </cell>
          <cell r="S397">
            <v>23</v>
          </cell>
          <cell r="T397" t="str">
            <v>MET</v>
          </cell>
          <cell r="U397" t="str">
            <v>PINTURA PLAST 2T</v>
          </cell>
        </row>
        <row r="398">
          <cell r="A398">
            <v>6247119</v>
          </cell>
          <cell r="B398" t="str">
            <v>OBB</v>
          </cell>
          <cell r="C398">
            <v>35000</v>
          </cell>
          <cell r="D398">
            <v>35000300</v>
          </cell>
          <cell r="E398" t="str">
            <v>PINTURA PRIMER</v>
          </cell>
          <cell r="F398">
            <v>6247119</v>
          </cell>
          <cell r="G398" t="str">
            <v>06247119</v>
          </cell>
          <cell r="H398">
            <v>579588437</v>
          </cell>
          <cell r="I398" t="str">
            <v>TRUJILLO GUAMIALAMA JOSE DANIEL</v>
          </cell>
          <cell r="J398" t="str">
            <v>PINTOR</v>
          </cell>
          <cell r="K398">
            <v>1721768511</v>
          </cell>
          <cell r="L398" t="str">
            <v>HOURLY</v>
          </cell>
          <cell r="M398" t="str">
            <v>INDEFINIDO</v>
          </cell>
          <cell r="N398" t="str">
            <v>DIRECTA</v>
          </cell>
          <cell r="O398" t="str">
            <v>SALIO CIA</v>
          </cell>
          <cell r="P398">
            <v>22</v>
          </cell>
          <cell r="Q398">
            <v>10</v>
          </cell>
          <cell r="R398">
            <v>6</v>
          </cell>
          <cell r="S398">
            <v>23</v>
          </cell>
          <cell r="T398" t="e">
            <v>#N/A</v>
          </cell>
        </row>
        <row r="399">
          <cell r="A399">
            <v>6247120</v>
          </cell>
          <cell r="B399" t="str">
            <v>OBB</v>
          </cell>
          <cell r="C399">
            <v>35000</v>
          </cell>
          <cell r="D399">
            <v>35000400</v>
          </cell>
          <cell r="E399" t="str">
            <v>PINTURA ESMALTE</v>
          </cell>
          <cell r="F399">
            <v>6247120</v>
          </cell>
          <cell r="G399" t="str">
            <v>06247120</v>
          </cell>
          <cell r="H399">
            <v>612687734</v>
          </cell>
          <cell r="I399" t="str">
            <v>COLLANTES CUMBAL SERGIO DANIEL</v>
          </cell>
          <cell r="J399" t="str">
            <v>ENDEREZADOR</v>
          </cell>
          <cell r="K399">
            <v>1721059622</v>
          </cell>
          <cell r="L399" t="str">
            <v>HOURLY</v>
          </cell>
          <cell r="M399" t="str">
            <v>INDEFINIDO</v>
          </cell>
          <cell r="N399" t="str">
            <v>DIRECTA</v>
          </cell>
          <cell r="O399" t="str">
            <v>3ERO</v>
          </cell>
          <cell r="P399">
            <v>22</v>
          </cell>
          <cell r="Q399">
            <v>10</v>
          </cell>
          <cell r="R399">
            <v>6</v>
          </cell>
          <cell r="S399">
            <v>23</v>
          </cell>
          <cell r="T399" t="str">
            <v>MET</v>
          </cell>
          <cell r="U399" t="str">
            <v>PINTURA ESMALTE 1T</v>
          </cell>
        </row>
        <row r="400">
          <cell r="A400">
            <v>6247474</v>
          </cell>
          <cell r="B400" t="str">
            <v>OBB</v>
          </cell>
          <cell r="C400">
            <v>37000</v>
          </cell>
          <cell r="D400">
            <v>37000200</v>
          </cell>
          <cell r="E400" t="str">
            <v>CTROL MAT NOCKD</v>
          </cell>
          <cell r="F400">
            <v>6247474</v>
          </cell>
          <cell r="G400" t="str">
            <v>06247474</v>
          </cell>
          <cell r="H400">
            <v>651352350</v>
          </cell>
          <cell r="I400" t="str">
            <v>PEREZ BAJANA HECTOR FRANCISCO</v>
          </cell>
          <cell r="J400" t="str">
            <v>OPERARIO MATERIALES</v>
          </cell>
          <cell r="K400">
            <v>1200641049</v>
          </cell>
          <cell r="L400" t="str">
            <v>HOURLY</v>
          </cell>
          <cell r="M400" t="str">
            <v>INDEFINIDO</v>
          </cell>
          <cell r="N400" t="str">
            <v>INDIRECTA</v>
          </cell>
          <cell r="O400" t="e">
            <v>#REF!</v>
          </cell>
          <cell r="P400">
            <v>28</v>
          </cell>
          <cell r="Q400">
            <v>10</v>
          </cell>
          <cell r="R400">
            <v>6</v>
          </cell>
          <cell r="S400">
            <v>28</v>
          </cell>
          <cell r="T400" t="str">
            <v>MET</v>
          </cell>
          <cell r="U400" t="e">
            <v>#REF!</v>
          </cell>
        </row>
        <row r="401">
          <cell r="A401">
            <v>6246649</v>
          </cell>
          <cell r="B401" t="str">
            <v>OBB</v>
          </cell>
          <cell r="C401">
            <v>36000</v>
          </cell>
          <cell r="D401">
            <v>36000200</v>
          </cell>
          <cell r="E401" t="str">
            <v>ENSAMBLE CHASIS</v>
          </cell>
          <cell r="F401">
            <v>6246649</v>
          </cell>
          <cell r="G401" t="str">
            <v>06246649</v>
          </cell>
          <cell r="H401">
            <v>395344913</v>
          </cell>
          <cell r="I401" t="str">
            <v>ZAMBRANO TORAL NEBIL</v>
          </cell>
          <cell r="J401" t="str">
            <v>OPERARIO PRODUCCION</v>
          </cell>
          <cell r="K401">
            <v>801983776</v>
          </cell>
          <cell r="L401" t="str">
            <v>HOURLY</v>
          </cell>
          <cell r="M401" t="str">
            <v>INDEFINIDO</v>
          </cell>
          <cell r="N401" t="str">
            <v>DIRECTA</v>
          </cell>
          <cell r="O401" t="str">
            <v>2DO</v>
          </cell>
          <cell r="P401">
            <v>28</v>
          </cell>
          <cell r="Q401">
            <v>10</v>
          </cell>
          <cell r="R401">
            <v>6</v>
          </cell>
          <cell r="S401">
            <v>14</v>
          </cell>
          <cell r="T401" t="str">
            <v>MET</v>
          </cell>
          <cell r="U401">
            <v>6</v>
          </cell>
        </row>
        <row r="402">
          <cell r="A402">
            <v>6246655</v>
          </cell>
          <cell r="B402" t="str">
            <v>OBB</v>
          </cell>
          <cell r="C402">
            <v>34000</v>
          </cell>
          <cell r="D402">
            <v>34000100</v>
          </cell>
          <cell r="E402" t="str">
            <v>OP.SUELDA/CARR.</v>
          </cell>
          <cell r="F402">
            <v>6246655</v>
          </cell>
          <cell r="G402" t="str">
            <v>06246655</v>
          </cell>
          <cell r="H402">
            <v>978762062</v>
          </cell>
          <cell r="I402" t="str">
            <v>QUISHPE CUSI JUAN CARLOS</v>
          </cell>
          <cell r="J402" t="str">
            <v>CONTROLADOR PROCESOS</v>
          </cell>
          <cell r="K402">
            <v>1716119415</v>
          </cell>
          <cell r="L402" t="str">
            <v>HOURLY</v>
          </cell>
          <cell r="M402" t="str">
            <v>INDEFINIDO</v>
          </cell>
          <cell r="N402" t="str">
            <v>INDIRECTA</v>
          </cell>
          <cell r="O402" t="str">
            <v>2DO</v>
          </cell>
          <cell r="P402">
            <v>28</v>
          </cell>
          <cell r="Q402">
            <v>10</v>
          </cell>
          <cell r="R402">
            <v>6</v>
          </cell>
          <cell r="S402">
            <v>14</v>
          </cell>
          <cell r="T402" t="str">
            <v>CONTR</v>
          </cell>
          <cell r="U402">
            <v>1716119415</v>
          </cell>
        </row>
        <row r="403">
          <cell r="A403">
            <v>6246656</v>
          </cell>
          <cell r="B403" t="str">
            <v>OBB</v>
          </cell>
          <cell r="C403">
            <v>36000</v>
          </cell>
          <cell r="D403">
            <v>36000200</v>
          </cell>
          <cell r="E403" t="str">
            <v>ENSAMBLE CHASIS</v>
          </cell>
          <cell r="F403">
            <v>6246656</v>
          </cell>
          <cell r="G403" t="str">
            <v>06246656</v>
          </cell>
          <cell r="H403">
            <v>894419822</v>
          </cell>
          <cell r="I403" t="str">
            <v>MEJIA ANGULO ISMAEL YVAN</v>
          </cell>
          <cell r="J403" t="str">
            <v>OPERARIO PRODUCCION</v>
          </cell>
          <cell r="K403">
            <v>802950014</v>
          </cell>
          <cell r="L403" t="str">
            <v>HOURLY</v>
          </cell>
          <cell r="M403" t="str">
            <v>INDEFINIDO</v>
          </cell>
          <cell r="N403" t="str">
            <v>DIRECTA</v>
          </cell>
          <cell r="O403" t="str">
            <v>2DO</v>
          </cell>
          <cell r="P403">
            <v>28</v>
          </cell>
          <cell r="Q403">
            <v>10</v>
          </cell>
          <cell r="R403">
            <v>6</v>
          </cell>
          <cell r="S403">
            <v>14</v>
          </cell>
          <cell r="T403" t="str">
            <v>MET</v>
          </cell>
          <cell r="U403">
            <v>6</v>
          </cell>
        </row>
        <row r="404">
          <cell r="A404">
            <v>6246659</v>
          </cell>
          <cell r="B404" t="str">
            <v>OBB</v>
          </cell>
          <cell r="C404">
            <v>34000</v>
          </cell>
          <cell r="D404">
            <v>34000200</v>
          </cell>
          <cell r="E404" t="str">
            <v>SUELDA COMERCI.</v>
          </cell>
          <cell r="F404">
            <v>6246659</v>
          </cell>
          <cell r="G404" t="str">
            <v>06246659</v>
          </cell>
          <cell r="H404">
            <v>176086596</v>
          </cell>
          <cell r="I404" t="str">
            <v>QUILLIGANA COLLAGUAZ EDISON OSWALDO</v>
          </cell>
          <cell r="J404" t="str">
            <v>OPERARIO DE SUELDA</v>
          </cell>
          <cell r="K404">
            <v>1716454846</v>
          </cell>
          <cell r="L404" t="str">
            <v>HOURLY</v>
          </cell>
          <cell r="M404" t="str">
            <v>INDEFINIDO</v>
          </cell>
          <cell r="N404" t="str">
            <v>DIRECTA</v>
          </cell>
          <cell r="O404" t="str">
            <v>1ERO</v>
          </cell>
          <cell r="P404">
            <v>3</v>
          </cell>
          <cell r="Q404">
            <v>10</v>
          </cell>
          <cell r="R404">
            <v>6</v>
          </cell>
          <cell r="S404">
            <v>14</v>
          </cell>
          <cell r="T404" t="str">
            <v>MET</v>
          </cell>
          <cell r="U404">
            <v>1716454846</v>
          </cell>
        </row>
        <row r="405">
          <cell r="A405">
            <v>6246663</v>
          </cell>
          <cell r="B405" t="str">
            <v>OBB</v>
          </cell>
          <cell r="C405">
            <v>36000</v>
          </cell>
          <cell r="D405">
            <v>36000300</v>
          </cell>
          <cell r="E405" t="str">
            <v>TRIM COMERCIAL</v>
          </cell>
          <cell r="F405">
            <v>6246663</v>
          </cell>
          <cell r="G405" t="str">
            <v>06246663</v>
          </cell>
          <cell r="H405">
            <v>672763188</v>
          </cell>
          <cell r="I405" t="str">
            <v>LOPEZ VASQUEZ DIEGO ORLANDO</v>
          </cell>
          <cell r="J405" t="str">
            <v>OPERARIO PRODUCCION</v>
          </cell>
          <cell r="K405">
            <v>1720105202</v>
          </cell>
          <cell r="L405" t="str">
            <v>HOURLY</v>
          </cell>
          <cell r="M405" t="str">
            <v>INDEFINIDO</v>
          </cell>
          <cell r="N405" t="str">
            <v>DIRECTA</v>
          </cell>
          <cell r="O405" t="str">
            <v>1ERO</v>
          </cell>
          <cell r="P405">
            <v>3</v>
          </cell>
          <cell r="Q405">
            <v>10</v>
          </cell>
          <cell r="R405">
            <v>6</v>
          </cell>
          <cell r="S405">
            <v>14</v>
          </cell>
          <cell r="T405" t="str">
            <v>MET</v>
          </cell>
          <cell r="U405">
            <v>6</v>
          </cell>
        </row>
        <row r="406">
          <cell r="A406">
            <v>6246666</v>
          </cell>
          <cell r="B406" t="str">
            <v>OBB</v>
          </cell>
          <cell r="C406">
            <v>37000</v>
          </cell>
          <cell r="D406">
            <v>37000500</v>
          </cell>
          <cell r="E406" t="str">
            <v>PASAJEROS</v>
          </cell>
          <cell r="F406">
            <v>6246666</v>
          </cell>
          <cell r="G406" t="str">
            <v>06246666</v>
          </cell>
          <cell r="H406">
            <v>250639891</v>
          </cell>
          <cell r="I406" t="str">
            <v>BORJA CADENA ANDREA PAULINA</v>
          </cell>
          <cell r="J406" t="str">
            <v>OPERARIO MATERIALES</v>
          </cell>
          <cell r="K406">
            <v>1715990261</v>
          </cell>
          <cell r="L406" t="str">
            <v>HOURLY</v>
          </cell>
          <cell r="M406" t="str">
            <v>INDEFINIDO</v>
          </cell>
          <cell r="N406" t="str">
            <v>INDIRECTA</v>
          </cell>
          <cell r="O406" t="e">
            <v>#REF!</v>
          </cell>
          <cell r="P406">
            <v>3</v>
          </cell>
          <cell r="Q406">
            <v>10</v>
          </cell>
          <cell r="R406">
            <v>6</v>
          </cell>
          <cell r="S406">
            <v>14</v>
          </cell>
          <cell r="T406" t="str">
            <v>MET</v>
          </cell>
          <cell r="U406" t="e">
            <v>#REF!</v>
          </cell>
        </row>
        <row r="407">
          <cell r="A407">
            <v>6242244</v>
          </cell>
          <cell r="B407" t="str">
            <v>OBB</v>
          </cell>
          <cell r="C407">
            <v>37000</v>
          </cell>
          <cell r="D407">
            <v>37000110</v>
          </cell>
          <cell r="E407" t="str">
            <v>LEAN MATERIAL</v>
          </cell>
          <cell r="F407">
            <v>6242244</v>
          </cell>
          <cell r="G407" t="str">
            <v>06242244</v>
          </cell>
          <cell r="H407">
            <v>433568781</v>
          </cell>
          <cell r="I407" t="str">
            <v>LARA RAMOS JOAN GABRIEL</v>
          </cell>
          <cell r="J407" t="str">
            <v>OPERARIO MATERIALES</v>
          </cell>
          <cell r="K407">
            <v>1715435085</v>
          </cell>
          <cell r="L407" t="str">
            <v>HOURLY</v>
          </cell>
          <cell r="M407" t="str">
            <v>INDEFINIDO</v>
          </cell>
          <cell r="N407" t="str">
            <v>INDIRECTA</v>
          </cell>
          <cell r="O407" t="e">
            <v>#REF!</v>
          </cell>
          <cell r="P407">
            <v>3</v>
          </cell>
          <cell r="Q407">
            <v>10</v>
          </cell>
          <cell r="R407">
            <v>3</v>
          </cell>
          <cell r="S407">
            <v>22</v>
          </cell>
          <cell r="T407" t="str">
            <v>MET</v>
          </cell>
          <cell r="U407" t="e">
            <v>#REF!</v>
          </cell>
        </row>
        <row r="408">
          <cell r="A408">
            <v>6242245</v>
          </cell>
          <cell r="B408" t="str">
            <v>OBB</v>
          </cell>
          <cell r="C408">
            <v>37000</v>
          </cell>
          <cell r="D408">
            <v>37000600</v>
          </cell>
          <cell r="E408" t="str">
            <v>PATIOS CKD</v>
          </cell>
          <cell r="F408">
            <v>6242245</v>
          </cell>
          <cell r="G408" t="str">
            <v>06242245</v>
          </cell>
          <cell r="H408">
            <v>546975991</v>
          </cell>
          <cell r="I408" t="str">
            <v>BOADA LAGOS SANTIAGO LUIS</v>
          </cell>
          <cell r="J408" t="str">
            <v>OPERARIO MAQ. PESADA</v>
          </cell>
          <cell r="K408">
            <v>1713851234</v>
          </cell>
          <cell r="L408" t="str">
            <v>HOURLY</v>
          </cell>
          <cell r="M408" t="str">
            <v>INDEFINIDO</v>
          </cell>
          <cell r="N408" t="str">
            <v>INDIRECTA</v>
          </cell>
          <cell r="O408" t="e">
            <v>#REF!</v>
          </cell>
          <cell r="P408">
            <v>28</v>
          </cell>
          <cell r="Q408">
            <v>10</v>
          </cell>
          <cell r="R408">
            <v>3</v>
          </cell>
          <cell r="S408">
            <v>22</v>
          </cell>
          <cell r="T408" t="str">
            <v>MET</v>
          </cell>
          <cell r="U408" t="e">
            <v>#REF!</v>
          </cell>
        </row>
        <row r="409">
          <cell r="A409">
            <v>6242263</v>
          </cell>
          <cell r="B409" t="str">
            <v>OBB</v>
          </cell>
          <cell r="C409">
            <v>37000</v>
          </cell>
          <cell r="D409">
            <v>37000110</v>
          </cell>
          <cell r="E409" t="str">
            <v>LEAN MATERIAL</v>
          </cell>
          <cell r="F409">
            <v>6242263</v>
          </cell>
          <cell r="G409" t="str">
            <v>06242263</v>
          </cell>
          <cell r="H409">
            <v>735778725</v>
          </cell>
          <cell r="I409" t="str">
            <v>ORDONEZ TOSCANO ETELVINA ELIZABETH</v>
          </cell>
          <cell r="J409" t="str">
            <v>OPERARIO MATERIALES</v>
          </cell>
          <cell r="K409">
            <v>1714369392</v>
          </cell>
          <cell r="L409" t="str">
            <v>HOURLY</v>
          </cell>
          <cell r="M409" t="str">
            <v>INDEFINIDO</v>
          </cell>
          <cell r="N409" t="str">
            <v>INDIRECTA</v>
          </cell>
          <cell r="O409" t="e">
            <v>#REF!</v>
          </cell>
          <cell r="P409">
            <v>3</v>
          </cell>
          <cell r="Q409">
            <v>10</v>
          </cell>
          <cell r="R409">
            <v>3</v>
          </cell>
          <cell r="S409">
            <v>22</v>
          </cell>
          <cell r="T409" t="str">
            <v>MET</v>
          </cell>
          <cell r="U409" t="e">
            <v>#REF!</v>
          </cell>
        </row>
        <row r="410">
          <cell r="A410">
            <v>6242266</v>
          </cell>
          <cell r="B410" t="str">
            <v>OBB</v>
          </cell>
          <cell r="C410">
            <v>37000</v>
          </cell>
          <cell r="D410">
            <v>37000110</v>
          </cell>
          <cell r="E410" t="str">
            <v>LEAN MATERIAL</v>
          </cell>
          <cell r="F410">
            <v>6242266</v>
          </cell>
          <cell r="G410" t="str">
            <v>06242266</v>
          </cell>
          <cell r="H410">
            <v>684308074</v>
          </cell>
          <cell r="I410" t="str">
            <v>PITA CHELE DANNY RENE</v>
          </cell>
          <cell r="J410" t="str">
            <v>OPERARIO MATERIALES</v>
          </cell>
          <cell r="K410">
            <v>924480445</v>
          </cell>
          <cell r="L410" t="str">
            <v>HOURLY</v>
          </cell>
          <cell r="M410" t="str">
            <v>INDEFINIDO</v>
          </cell>
          <cell r="N410" t="str">
            <v>INDIRECTA</v>
          </cell>
          <cell r="O410" t="e">
            <v>#REF!</v>
          </cell>
          <cell r="P410">
            <v>28</v>
          </cell>
          <cell r="Q410">
            <v>10</v>
          </cell>
          <cell r="R410">
            <v>3</v>
          </cell>
          <cell r="S410">
            <v>22</v>
          </cell>
          <cell r="T410" t="str">
            <v>MET</v>
          </cell>
          <cell r="U410" t="e">
            <v>#REF!</v>
          </cell>
        </row>
        <row r="411">
          <cell r="A411">
            <v>6242271</v>
          </cell>
          <cell r="B411" t="str">
            <v>OBB</v>
          </cell>
          <cell r="C411">
            <v>37000</v>
          </cell>
          <cell r="D411">
            <v>37000110</v>
          </cell>
          <cell r="E411" t="str">
            <v>LEAN MATERIAL</v>
          </cell>
          <cell r="F411">
            <v>6242271</v>
          </cell>
          <cell r="G411" t="str">
            <v>06242271</v>
          </cell>
          <cell r="H411">
            <v>629832019</v>
          </cell>
          <cell r="I411" t="str">
            <v>PEREZ MOLINA CHRISTIAN PATRICIO</v>
          </cell>
          <cell r="J411" t="str">
            <v>OPERARIO MATERIALES</v>
          </cell>
          <cell r="K411">
            <v>1714561915</v>
          </cell>
          <cell r="L411" t="str">
            <v>HOURLY</v>
          </cell>
          <cell r="M411" t="str">
            <v>INDEFINIDO</v>
          </cell>
          <cell r="N411" t="str">
            <v>INDIRECTA</v>
          </cell>
          <cell r="O411" t="e">
            <v>#REF!</v>
          </cell>
          <cell r="P411">
            <v>28</v>
          </cell>
          <cell r="Q411">
            <v>10</v>
          </cell>
          <cell r="R411">
            <v>3</v>
          </cell>
          <cell r="S411">
            <v>22</v>
          </cell>
          <cell r="T411" t="str">
            <v>MET</v>
          </cell>
          <cell r="U411" t="e">
            <v>#REF!</v>
          </cell>
        </row>
        <row r="412">
          <cell r="A412">
            <v>6242288</v>
          </cell>
          <cell r="B412" t="str">
            <v>OBB</v>
          </cell>
          <cell r="C412">
            <v>35010</v>
          </cell>
          <cell r="D412">
            <v>35010500</v>
          </cell>
          <cell r="E412" t="str">
            <v>PINTURA PLASTIC</v>
          </cell>
          <cell r="F412">
            <v>6242288</v>
          </cell>
          <cell r="G412" t="str">
            <v>06242288</v>
          </cell>
          <cell r="H412">
            <v>778210522</v>
          </cell>
          <cell r="I412" t="str">
            <v>SANGOQUIZA TIPAN LUIS OLMEDO</v>
          </cell>
          <cell r="J412" t="str">
            <v>PINTOR</v>
          </cell>
          <cell r="K412">
            <v>502739626</v>
          </cell>
          <cell r="L412" t="str">
            <v>HOURLY</v>
          </cell>
          <cell r="M412" t="str">
            <v>INDEFINIDO</v>
          </cell>
          <cell r="N412" t="str">
            <v>DIRECTA</v>
          </cell>
          <cell r="O412" t="str">
            <v>1ERO</v>
          </cell>
          <cell r="P412">
            <v>2</v>
          </cell>
          <cell r="Q412">
            <v>10</v>
          </cell>
          <cell r="R412">
            <v>3</v>
          </cell>
          <cell r="S412">
            <v>22</v>
          </cell>
          <cell r="T412" t="str">
            <v>MET</v>
          </cell>
          <cell r="U412" t="str">
            <v>PINTURA  PLASTICOS 1T</v>
          </cell>
        </row>
        <row r="413">
          <cell r="A413">
            <v>6242289</v>
          </cell>
          <cell r="B413" t="str">
            <v>OBB</v>
          </cell>
          <cell r="C413">
            <v>37000</v>
          </cell>
          <cell r="D413">
            <v>37000110</v>
          </cell>
          <cell r="E413" t="str">
            <v>LEAN MATERIAL</v>
          </cell>
          <cell r="F413">
            <v>6242289</v>
          </cell>
          <cell r="G413" t="str">
            <v>06242289</v>
          </cell>
          <cell r="H413">
            <v>197805487</v>
          </cell>
          <cell r="I413" t="str">
            <v>CARDENAS CARDENAS FRANCISCO JAVIER</v>
          </cell>
          <cell r="J413" t="str">
            <v>OPERARIO MATERIALES</v>
          </cell>
          <cell r="K413">
            <v>1720107588</v>
          </cell>
          <cell r="L413" t="str">
            <v>HOURLY</v>
          </cell>
          <cell r="M413" t="str">
            <v>INDEFINIDO</v>
          </cell>
          <cell r="N413" t="str">
            <v>INDIRECTA</v>
          </cell>
          <cell r="O413" t="e">
            <v>#N/A</v>
          </cell>
          <cell r="P413">
            <v>28</v>
          </cell>
          <cell r="Q413">
            <v>10</v>
          </cell>
          <cell r="R413">
            <v>3</v>
          </cell>
          <cell r="S413">
            <v>22</v>
          </cell>
          <cell r="T413" t="e">
            <v>#N/A</v>
          </cell>
          <cell r="U413" t="e">
            <v>#N/A</v>
          </cell>
        </row>
        <row r="414">
          <cell r="A414">
            <v>6240845</v>
          </cell>
          <cell r="B414" t="str">
            <v>OBB</v>
          </cell>
          <cell r="C414">
            <v>34000</v>
          </cell>
          <cell r="D414">
            <v>34000500</v>
          </cell>
          <cell r="E414" t="str">
            <v>ACABADO METAL.</v>
          </cell>
          <cell r="F414">
            <v>6240845</v>
          </cell>
          <cell r="G414" t="str">
            <v>06240845</v>
          </cell>
          <cell r="H414">
            <v>876592009</v>
          </cell>
          <cell r="I414" t="str">
            <v>PISUNA QUINCHIMBLA NELSON JAVIER</v>
          </cell>
          <cell r="J414" t="str">
            <v>OPERARIO DE SUELDA</v>
          </cell>
          <cell r="K414">
            <v>1719651919</v>
          </cell>
          <cell r="L414" t="str">
            <v>HOURLY</v>
          </cell>
          <cell r="M414" t="str">
            <v>INDEFINIDO</v>
          </cell>
          <cell r="N414" t="str">
            <v>DIRECTA</v>
          </cell>
          <cell r="O414" t="str">
            <v>2DO</v>
          </cell>
          <cell r="P414">
            <v>28</v>
          </cell>
          <cell r="Q414">
            <v>10</v>
          </cell>
          <cell r="R414">
            <v>1</v>
          </cell>
          <cell r="S414">
            <v>25</v>
          </cell>
          <cell r="T414" t="str">
            <v>MET</v>
          </cell>
          <cell r="U414">
            <v>1719651919</v>
          </cell>
        </row>
        <row r="415">
          <cell r="A415">
            <v>6240849</v>
          </cell>
          <cell r="B415" t="str">
            <v>OBB</v>
          </cell>
          <cell r="C415">
            <v>35000</v>
          </cell>
          <cell r="D415">
            <v>35000300</v>
          </cell>
          <cell r="E415" t="str">
            <v>PINTURA PRIMER</v>
          </cell>
          <cell r="F415">
            <v>6240849</v>
          </cell>
          <cell r="G415" t="str">
            <v>06240849</v>
          </cell>
          <cell r="H415">
            <v>702918256</v>
          </cell>
          <cell r="I415" t="str">
            <v>HERRERA PINTO JACOBO ALEJANDRO</v>
          </cell>
          <cell r="J415" t="str">
            <v>PINTOR</v>
          </cell>
          <cell r="K415">
            <v>1721200010</v>
          </cell>
          <cell r="L415" t="str">
            <v>HOURLY</v>
          </cell>
          <cell r="M415" t="str">
            <v>INDEFINIDO</v>
          </cell>
          <cell r="N415" t="str">
            <v>DIRECTA</v>
          </cell>
          <cell r="O415" t="str">
            <v>2DO</v>
          </cell>
          <cell r="P415">
            <v>4</v>
          </cell>
          <cell r="Q415">
            <v>10</v>
          </cell>
          <cell r="R415">
            <v>1</v>
          </cell>
          <cell r="S415">
            <v>25</v>
          </cell>
          <cell r="T415" t="str">
            <v>MET</v>
          </cell>
          <cell r="U415" t="str">
            <v>PINTURA CABINAS 2T</v>
          </cell>
        </row>
        <row r="416">
          <cell r="A416">
            <v>6240852</v>
          </cell>
          <cell r="B416" t="str">
            <v>OBB</v>
          </cell>
          <cell r="C416">
            <v>42000</v>
          </cell>
          <cell r="D416">
            <v>42000120</v>
          </cell>
          <cell r="E416" t="str">
            <v>IMPORTA/LOGIST</v>
          </cell>
          <cell r="F416">
            <v>6240852</v>
          </cell>
          <cell r="G416" t="str">
            <v>06240852</v>
          </cell>
          <cell r="H416">
            <v>869155059</v>
          </cell>
          <cell r="I416" t="str">
            <v>VELA QUEVEDO CARLOS FRANCISCO</v>
          </cell>
          <cell r="J416" t="str">
            <v>COMP.SERV.LOGISTICOS</v>
          </cell>
          <cell r="K416">
            <v>1713248340</v>
          </cell>
          <cell r="L416" t="str">
            <v>SALARY</v>
          </cell>
          <cell r="M416" t="str">
            <v>INDEFINIDO</v>
          </cell>
          <cell r="N416" t="str">
            <v>INDIRECTA</v>
          </cell>
          <cell r="O416" t="str">
            <v>1ERO</v>
          </cell>
          <cell r="P416">
            <v>3</v>
          </cell>
          <cell r="Q416">
            <v>10</v>
          </cell>
          <cell r="R416">
            <v>1</v>
          </cell>
          <cell r="S416">
            <v>25</v>
          </cell>
          <cell r="T416" t="str">
            <v>adm</v>
          </cell>
        </row>
        <row r="417">
          <cell r="A417">
            <v>6240476</v>
          </cell>
          <cell r="B417" t="str">
            <v>OBB</v>
          </cell>
          <cell r="C417">
            <v>36000</v>
          </cell>
          <cell r="D417">
            <v>36000500</v>
          </cell>
          <cell r="E417" t="str">
            <v>TRIM AUTOMOVIL</v>
          </cell>
          <cell r="F417">
            <v>6240476</v>
          </cell>
          <cell r="G417" t="str">
            <v>06240476</v>
          </cell>
          <cell r="H417">
            <v>455746521</v>
          </cell>
          <cell r="I417" t="str">
            <v>TIPANTA CHICAIZA MILTON OMAR</v>
          </cell>
          <cell r="J417" t="str">
            <v>OPERARIO PRODUCCION</v>
          </cell>
          <cell r="K417">
            <v>1713552022</v>
          </cell>
          <cell r="L417" t="str">
            <v>HOURLY</v>
          </cell>
          <cell r="M417" t="str">
            <v>INDEFINIDO</v>
          </cell>
          <cell r="N417" t="str">
            <v>DIRECTA</v>
          </cell>
          <cell r="O417" t="str">
            <v>1ERO</v>
          </cell>
          <cell r="P417">
            <v>3</v>
          </cell>
          <cell r="Q417">
            <v>10</v>
          </cell>
          <cell r="R417">
            <v>1</v>
          </cell>
          <cell r="S417">
            <v>6</v>
          </cell>
          <cell r="T417" t="str">
            <v>MET</v>
          </cell>
          <cell r="U417">
            <v>1</v>
          </cell>
        </row>
        <row r="418">
          <cell r="A418">
            <v>6240479</v>
          </cell>
          <cell r="B418" t="str">
            <v>OBB</v>
          </cell>
          <cell r="C418">
            <v>35000</v>
          </cell>
          <cell r="D418">
            <v>35000500</v>
          </cell>
          <cell r="E418" t="str">
            <v>PINTURA PLASTIC</v>
          </cell>
          <cell r="F418">
            <v>6240479</v>
          </cell>
          <cell r="G418" t="str">
            <v>06240479</v>
          </cell>
          <cell r="H418">
            <v>358315446</v>
          </cell>
          <cell r="I418" t="str">
            <v>SACA RIVAS DANILO DAVID</v>
          </cell>
          <cell r="J418" t="str">
            <v>OPERARIO DE PINTURA</v>
          </cell>
          <cell r="K418">
            <v>1724579097</v>
          </cell>
          <cell r="L418" t="str">
            <v>HOURLY</v>
          </cell>
          <cell r="M418" t="str">
            <v>INDEFINIDO</v>
          </cell>
          <cell r="N418" t="str">
            <v>DIRECTA</v>
          </cell>
          <cell r="O418" t="str">
            <v>SALIO CIA</v>
          </cell>
          <cell r="P418">
            <v>22</v>
          </cell>
          <cell r="Q418">
            <v>10</v>
          </cell>
          <cell r="R418">
            <v>1</v>
          </cell>
          <cell r="S418">
            <v>6</v>
          </cell>
          <cell r="T418" t="e">
            <v>#N/A</v>
          </cell>
        </row>
        <row r="419">
          <cell r="A419">
            <v>6240729</v>
          </cell>
          <cell r="B419" t="str">
            <v>OBB</v>
          </cell>
          <cell r="C419">
            <v>41000</v>
          </cell>
          <cell r="D419">
            <v>41000220</v>
          </cell>
          <cell r="E419" t="str">
            <v>COMP.MAT.INDIRE</v>
          </cell>
          <cell r="F419">
            <v>6240729</v>
          </cell>
          <cell r="G419" t="str">
            <v>06240729</v>
          </cell>
          <cell r="H419">
            <v>847472345</v>
          </cell>
          <cell r="I419" t="str">
            <v>MAZA MONTENEGRO FAUSTO JAVIER</v>
          </cell>
          <cell r="J419" t="str">
            <v>COMP. MAT INDIRECTO</v>
          </cell>
          <cell r="K419">
            <v>1719876045</v>
          </cell>
          <cell r="L419" t="str">
            <v>SALARY</v>
          </cell>
          <cell r="M419" t="str">
            <v>INDEFINIDO</v>
          </cell>
          <cell r="N419" t="str">
            <v>INDIRECTA</v>
          </cell>
          <cell r="O419" t="str">
            <v>1ERO</v>
          </cell>
          <cell r="P419">
            <v>1</v>
          </cell>
          <cell r="Q419">
            <v>10</v>
          </cell>
          <cell r="R419">
            <v>1</v>
          </cell>
          <cell r="S419">
            <v>18</v>
          </cell>
          <cell r="T419" t="str">
            <v>adm</v>
          </cell>
        </row>
        <row r="420">
          <cell r="A420">
            <v>6240737</v>
          </cell>
          <cell r="B420" t="str">
            <v>OBB</v>
          </cell>
          <cell r="C420">
            <v>42000</v>
          </cell>
          <cell r="D420">
            <v>42000120</v>
          </cell>
          <cell r="E420" t="str">
            <v>IMPORTA/LOGIST</v>
          </cell>
          <cell r="F420">
            <v>6240737</v>
          </cell>
          <cell r="G420" t="str">
            <v>06240737</v>
          </cell>
          <cell r="H420">
            <v>905071209</v>
          </cell>
          <cell r="I420" t="str">
            <v>ANDRADE SALCEDO LUIS ALBERTO</v>
          </cell>
          <cell r="J420" t="str">
            <v>ANAL.RECUPER.DANOS</v>
          </cell>
          <cell r="K420">
            <v>1715291207</v>
          </cell>
          <cell r="L420" t="str">
            <v>SALARY</v>
          </cell>
          <cell r="M420" t="str">
            <v>INDEFINIDO</v>
          </cell>
          <cell r="N420" t="str">
            <v>INDIRECTA</v>
          </cell>
          <cell r="O420" t="str">
            <v>1ERO</v>
          </cell>
          <cell r="P420">
            <v>1</v>
          </cell>
          <cell r="Q420">
            <v>10</v>
          </cell>
          <cell r="R420">
            <v>1</v>
          </cell>
          <cell r="S420">
            <v>18</v>
          </cell>
          <cell r="T420" t="str">
            <v>adm</v>
          </cell>
        </row>
        <row r="421">
          <cell r="A421">
            <v>6243229</v>
          </cell>
          <cell r="B421" t="str">
            <v>OBB</v>
          </cell>
          <cell r="C421">
            <v>33000</v>
          </cell>
          <cell r="D421">
            <v>33000100</v>
          </cell>
          <cell r="E421" t="str">
            <v>WFG P&amp;A</v>
          </cell>
          <cell r="F421">
            <v>6243229</v>
          </cell>
          <cell r="G421" t="str">
            <v>06243229</v>
          </cell>
          <cell r="H421">
            <v>960798308</v>
          </cell>
          <cell r="I421" t="str">
            <v>PORRAS CRESPO MARCO RAUL</v>
          </cell>
          <cell r="J421" t="str">
            <v>MIEMB.EQUIP.ESP.MTTO</v>
          </cell>
          <cell r="K421">
            <v>1715112379</v>
          </cell>
          <cell r="L421" t="str">
            <v>HOURLY</v>
          </cell>
          <cell r="M421" t="str">
            <v>INDEFINIDO</v>
          </cell>
          <cell r="N421" t="str">
            <v>INDIRECTA</v>
          </cell>
          <cell r="O421" t="str">
            <v>2DO</v>
          </cell>
          <cell r="P421">
            <v>4</v>
          </cell>
          <cell r="Q421">
            <v>10</v>
          </cell>
          <cell r="R421">
            <v>4</v>
          </cell>
          <cell r="S421">
            <v>5</v>
          </cell>
          <cell r="T421" t="str">
            <v>adm</v>
          </cell>
        </row>
        <row r="422">
          <cell r="A422">
            <v>6243477</v>
          </cell>
          <cell r="B422" t="str">
            <v>OBB</v>
          </cell>
          <cell r="C422">
            <v>52000</v>
          </cell>
          <cell r="D422">
            <v>52000520</v>
          </cell>
          <cell r="E422" t="str">
            <v>EST.VERIFICAC.</v>
          </cell>
          <cell r="F422">
            <v>6243477</v>
          </cell>
          <cell r="G422" t="str">
            <v>06243477</v>
          </cell>
          <cell r="H422">
            <v>220762149</v>
          </cell>
          <cell r="I422" t="str">
            <v>ALVAREZ COLUMBA PAOLO ROBERTO</v>
          </cell>
          <cell r="J422" t="str">
            <v>MIEMBRO EQUIPO CALID</v>
          </cell>
          <cell r="K422">
            <v>1719778530</v>
          </cell>
          <cell r="L422" t="str">
            <v>HOURLY</v>
          </cell>
          <cell r="M422" t="str">
            <v>INDEFINIDO</v>
          </cell>
          <cell r="N422" t="str">
            <v>DIRECTA</v>
          </cell>
          <cell r="O422" t="str">
            <v>2DO</v>
          </cell>
          <cell r="P422">
            <v>28</v>
          </cell>
          <cell r="Q422">
            <v>10</v>
          </cell>
          <cell r="R422">
            <v>4</v>
          </cell>
          <cell r="S422">
            <v>15</v>
          </cell>
          <cell r="T422" t="str">
            <v>LET</v>
          </cell>
          <cell r="U422" t="e">
            <v>#REF!</v>
          </cell>
        </row>
        <row r="423">
          <cell r="A423">
            <v>6243479</v>
          </cell>
          <cell r="B423" t="str">
            <v>OBB</v>
          </cell>
          <cell r="C423">
            <v>52020</v>
          </cell>
          <cell r="D423">
            <v>52020200</v>
          </cell>
          <cell r="E423" t="str">
            <v>CONFIABILIDAD</v>
          </cell>
          <cell r="F423">
            <v>6243479</v>
          </cell>
          <cell r="G423" t="str">
            <v>06243479</v>
          </cell>
          <cell r="H423">
            <v>521970542</v>
          </cell>
          <cell r="I423" t="str">
            <v>NAVARRETE NAVARRO PAUL ERNESTO</v>
          </cell>
          <cell r="J423" t="str">
            <v>AUDITOR DE CALIDAD</v>
          </cell>
          <cell r="K423">
            <v>1714818901</v>
          </cell>
          <cell r="L423" t="str">
            <v>HOURLY</v>
          </cell>
          <cell r="M423" t="str">
            <v>INDEFINIDO</v>
          </cell>
          <cell r="N423" t="str">
            <v>INDIRECTA</v>
          </cell>
          <cell r="O423" t="str">
            <v>1ERO</v>
          </cell>
          <cell r="P423">
            <v>3</v>
          </cell>
          <cell r="Q423">
            <v>10</v>
          </cell>
          <cell r="R423">
            <v>4</v>
          </cell>
          <cell r="S423">
            <v>15</v>
          </cell>
          <cell r="T423" t="str">
            <v>adm</v>
          </cell>
        </row>
        <row r="424">
          <cell r="A424">
            <v>6243482</v>
          </cell>
          <cell r="B424" t="str">
            <v>OBB</v>
          </cell>
          <cell r="C424">
            <v>34000</v>
          </cell>
          <cell r="D424">
            <v>34000500</v>
          </cell>
          <cell r="E424" t="str">
            <v>ACABADO METAL.</v>
          </cell>
          <cell r="F424">
            <v>6243482</v>
          </cell>
          <cell r="G424" t="str">
            <v>06243482</v>
          </cell>
          <cell r="H424">
            <v>710376674</v>
          </cell>
          <cell r="I424" t="str">
            <v>PEREZ CASTELLANO SANTIAGO JAVIER</v>
          </cell>
          <cell r="J424" t="str">
            <v>OPERARIO DE SUELDA</v>
          </cell>
          <cell r="K424">
            <v>1721820551</v>
          </cell>
          <cell r="L424" t="str">
            <v>HOURLY</v>
          </cell>
          <cell r="M424" t="str">
            <v>INDEFINIDO</v>
          </cell>
          <cell r="N424" t="str">
            <v>DIRECTA</v>
          </cell>
          <cell r="O424" t="str">
            <v>2DO</v>
          </cell>
          <cell r="P424">
            <v>28</v>
          </cell>
          <cell r="Q424">
            <v>10</v>
          </cell>
          <cell r="R424">
            <v>4</v>
          </cell>
          <cell r="S424">
            <v>15</v>
          </cell>
          <cell r="T424" t="str">
            <v>MET</v>
          </cell>
          <cell r="U424">
            <v>1721820551</v>
          </cell>
        </row>
        <row r="425">
          <cell r="A425">
            <v>6243484</v>
          </cell>
          <cell r="B425" t="str">
            <v>OBB</v>
          </cell>
          <cell r="C425">
            <v>52000</v>
          </cell>
          <cell r="D425">
            <v>52000520</v>
          </cell>
          <cell r="E425" t="str">
            <v>EST.VERIFICAC.</v>
          </cell>
          <cell r="F425">
            <v>6243484</v>
          </cell>
          <cell r="G425" t="str">
            <v>06243484</v>
          </cell>
          <cell r="H425">
            <v>658184243</v>
          </cell>
          <cell r="I425" t="str">
            <v>ARAGUILLIN CALVA BYRON ALFREDO</v>
          </cell>
          <cell r="J425" t="str">
            <v>MIEMBRO EQUIPO CALID</v>
          </cell>
          <cell r="K425">
            <v>1716914740</v>
          </cell>
          <cell r="L425" t="str">
            <v>HOURLY</v>
          </cell>
          <cell r="M425" t="str">
            <v>INDEFINIDO</v>
          </cell>
          <cell r="N425" t="str">
            <v>DIRECTA</v>
          </cell>
          <cell r="O425" t="str">
            <v>1ERO</v>
          </cell>
          <cell r="P425">
            <v>3</v>
          </cell>
          <cell r="Q425">
            <v>10</v>
          </cell>
          <cell r="R425">
            <v>4</v>
          </cell>
          <cell r="S425">
            <v>15</v>
          </cell>
          <cell r="T425" t="str">
            <v>ASISTENTE</v>
          </cell>
          <cell r="U425" t="e">
            <v>#REF!</v>
          </cell>
        </row>
        <row r="426">
          <cell r="A426">
            <v>6243485</v>
          </cell>
          <cell r="B426" t="str">
            <v>OBB</v>
          </cell>
          <cell r="C426">
            <v>34000</v>
          </cell>
          <cell r="D426">
            <v>34000200</v>
          </cell>
          <cell r="E426" t="str">
            <v>SUELDA COMERCI.</v>
          </cell>
          <cell r="F426">
            <v>6243485</v>
          </cell>
          <cell r="G426" t="str">
            <v>06243485</v>
          </cell>
          <cell r="H426">
            <v>383495253</v>
          </cell>
          <cell r="I426" t="str">
            <v>COLLAGUAZO USIHINA LUIS ALCIDES</v>
          </cell>
          <cell r="J426" t="str">
            <v>OPERARIO DE SUELDA</v>
          </cell>
          <cell r="K426">
            <v>1713849519</v>
          </cell>
          <cell r="L426" t="str">
            <v>HOURLY</v>
          </cell>
          <cell r="M426" t="str">
            <v>INDEFINIDO</v>
          </cell>
          <cell r="N426" t="str">
            <v>DIRECTA</v>
          </cell>
          <cell r="O426" t="str">
            <v>1ERO</v>
          </cell>
          <cell r="P426">
            <v>3</v>
          </cell>
          <cell r="Q426">
            <v>10</v>
          </cell>
          <cell r="R426">
            <v>4</v>
          </cell>
          <cell r="S426">
            <v>15</v>
          </cell>
          <cell r="T426" t="str">
            <v>MET</v>
          </cell>
          <cell r="U426">
            <v>1713849519</v>
          </cell>
        </row>
        <row r="427">
          <cell r="A427">
            <v>6243487</v>
          </cell>
          <cell r="B427" t="str">
            <v>OBB</v>
          </cell>
          <cell r="C427">
            <v>35010</v>
          </cell>
          <cell r="D427">
            <v>35010500</v>
          </cell>
          <cell r="E427" t="str">
            <v>PINTURA PLASTIC</v>
          </cell>
          <cell r="F427">
            <v>6243487</v>
          </cell>
          <cell r="G427" t="str">
            <v>06243487</v>
          </cell>
          <cell r="H427">
            <v>659902489</v>
          </cell>
          <cell r="I427" t="str">
            <v>LOPEZ ESPIN DARIO JAVIER</v>
          </cell>
          <cell r="J427" t="str">
            <v>PINTOR</v>
          </cell>
          <cell r="K427">
            <v>1717089567</v>
          </cell>
          <cell r="L427" t="str">
            <v>HOURLY</v>
          </cell>
          <cell r="M427" t="str">
            <v>INDEFINIDO</v>
          </cell>
          <cell r="N427" t="str">
            <v>DIRECTA</v>
          </cell>
          <cell r="O427" t="str">
            <v>SALIO CIA</v>
          </cell>
          <cell r="P427">
            <v>22</v>
          </cell>
          <cell r="Q427">
            <v>10</v>
          </cell>
          <cell r="R427">
            <v>4</v>
          </cell>
          <cell r="S427">
            <v>15</v>
          </cell>
          <cell r="T427" t="e">
            <v>#N/A</v>
          </cell>
        </row>
        <row r="428">
          <cell r="A428">
            <v>6243492</v>
          </cell>
          <cell r="B428" t="str">
            <v>OBB</v>
          </cell>
          <cell r="C428">
            <v>50000</v>
          </cell>
          <cell r="D428">
            <v>50000320</v>
          </cell>
          <cell r="E428" t="str">
            <v>PRUEB/CARRETERA</v>
          </cell>
          <cell r="F428">
            <v>6243492</v>
          </cell>
          <cell r="G428" t="str">
            <v>06243492</v>
          </cell>
          <cell r="H428">
            <v>179610305</v>
          </cell>
          <cell r="I428" t="str">
            <v>CACERES PAEZ CESAR DAVID</v>
          </cell>
          <cell r="J428" t="str">
            <v>TEC.PRUEBAS.CARRETER</v>
          </cell>
          <cell r="K428">
            <v>1715945935</v>
          </cell>
          <cell r="L428" t="str">
            <v>HOURLY</v>
          </cell>
          <cell r="M428" t="str">
            <v>INDEFINIDO</v>
          </cell>
          <cell r="N428" t="str">
            <v>INDIRECTA</v>
          </cell>
          <cell r="O428" t="str">
            <v>1ERO</v>
          </cell>
          <cell r="P428">
            <v>3</v>
          </cell>
          <cell r="Q428">
            <v>10</v>
          </cell>
          <cell r="R428">
            <v>4</v>
          </cell>
          <cell r="S428">
            <v>15</v>
          </cell>
          <cell r="T428" t="str">
            <v>adm</v>
          </cell>
        </row>
        <row r="429">
          <cell r="A429">
            <v>6243495</v>
          </cell>
          <cell r="B429" t="str">
            <v>OBB</v>
          </cell>
          <cell r="C429">
            <v>35000</v>
          </cell>
          <cell r="D429">
            <v>35000300</v>
          </cell>
          <cell r="E429" t="str">
            <v>PINTURA PRIMER</v>
          </cell>
          <cell r="F429">
            <v>6243495</v>
          </cell>
          <cell r="G429" t="str">
            <v>06243495</v>
          </cell>
          <cell r="H429">
            <v>727591930</v>
          </cell>
          <cell r="I429" t="str">
            <v>ROMAN VILLACRES PABLO DANIEL</v>
          </cell>
          <cell r="J429" t="str">
            <v>PINTOR</v>
          </cell>
          <cell r="K429">
            <v>1718258294</v>
          </cell>
          <cell r="L429" t="str">
            <v>HOURLY</v>
          </cell>
          <cell r="M429" t="str">
            <v>INDEFINIDO</v>
          </cell>
          <cell r="N429" t="str">
            <v>DIRECTA</v>
          </cell>
          <cell r="O429" t="str">
            <v>3ERO</v>
          </cell>
          <cell r="P429">
            <v>22</v>
          </cell>
          <cell r="Q429">
            <v>10</v>
          </cell>
          <cell r="R429">
            <v>4</v>
          </cell>
          <cell r="S429">
            <v>15</v>
          </cell>
          <cell r="T429" t="str">
            <v>LET</v>
          </cell>
          <cell r="U429" t="str">
            <v>PINTURA ELPO 2T</v>
          </cell>
        </row>
        <row r="430">
          <cell r="A430">
            <v>6243496</v>
          </cell>
          <cell r="B430" t="str">
            <v>OBB</v>
          </cell>
          <cell r="C430">
            <v>34000</v>
          </cell>
          <cell r="D430">
            <v>34000500</v>
          </cell>
          <cell r="E430" t="str">
            <v>ACABADO METAL.</v>
          </cell>
          <cell r="F430">
            <v>6243496</v>
          </cell>
          <cell r="G430" t="str">
            <v>06243496</v>
          </cell>
          <cell r="H430">
            <v>297478080</v>
          </cell>
          <cell r="I430" t="str">
            <v>RIVILLA CHAMBA ANDRES SALVADOR</v>
          </cell>
          <cell r="J430" t="str">
            <v>ENDEREZADOR</v>
          </cell>
          <cell r="K430">
            <v>1716112295</v>
          </cell>
          <cell r="L430" t="str">
            <v>HOURLY</v>
          </cell>
          <cell r="M430" t="str">
            <v>INDEFINIDO</v>
          </cell>
          <cell r="N430" t="str">
            <v>DIRECTA</v>
          </cell>
          <cell r="O430" t="str">
            <v>1ERO</v>
          </cell>
          <cell r="P430">
            <v>3</v>
          </cell>
          <cell r="Q430">
            <v>10</v>
          </cell>
          <cell r="R430">
            <v>4</v>
          </cell>
          <cell r="S430">
            <v>15</v>
          </cell>
          <cell r="T430" t="str">
            <v>MET</v>
          </cell>
          <cell r="U430">
            <v>1716112295</v>
          </cell>
        </row>
        <row r="431">
          <cell r="A431">
            <v>6243499</v>
          </cell>
          <cell r="B431" t="str">
            <v>OBB</v>
          </cell>
          <cell r="C431">
            <v>52000</v>
          </cell>
          <cell r="D431">
            <v>52000520</v>
          </cell>
          <cell r="E431" t="str">
            <v>EST.VERIFICAC.</v>
          </cell>
          <cell r="F431">
            <v>6243499</v>
          </cell>
          <cell r="G431" t="str">
            <v>06243499</v>
          </cell>
          <cell r="H431">
            <v>487676290</v>
          </cell>
          <cell r="I431" t="str">
            <v>CACHAGO VILANA JAIME ROBERTO</v>
          </cell>
          <cell r="J431" t="str">
            <v>MIEMBRO EQUIPO CALID</v>
          </cell>
          <cell r="K431">
            <v>1713495180</v>
          </cell>
          <cell r="L431" t="str">
            <v>HOURLY</v>
          </cell>
          <cell r="M431" t="str">
            <v>INDEFINIDO</v>
          </cell>
          <cell r="N431" t="str">
            <v>DIRECTA</v>
          </cell>
          <cell r="O431" t="str">
            <v>SALIO CIA</v>
          </cell>
          <cell r="P431">
            <v>28</v>
          </cell>
          <cell r="Q431">
            <v>10</v>
          </cell>
          <cell r="R431">
            <v>4</v>
          </cell>
          <cell r="S431">
            <v>15</v>
          </cell>
          <cell r="T431" t="e">
            <v>#N/A</v>
          </cell>
          <cell r="U431" t="e">
            <v>#N/A</v>
          </cell>
        </row>
        <row r="432">
          <cell r="A432">
            <v>6243500</v>
          </cell>
          <cell r="B432" t="str">
            <v>OBB</v>
          </cell>
          <cell r="C432">
            <v>34000</v>
          </cell>
          <cell r="D432">
            <v>34000200</v>
          </cell>
          <cell r="E432" t="str">
            <v>SUELDA COMERCI.</v>
          </cell>
          <cell r="F432">
            <v>6243500</v>
          </cell>
          <cell r="G432" t="str">
            <v>06243500</v>
          </cell>
          <cell r="H432">
            <v>962433529</v>
          </cell>
          <cell r="I432" t="str">
            <v>CHIPANTASIG TITUANA JORGE ANIBAL</v>
          </cell>
          <cell r="J432" t="str">
            <v>OPERARIO DE SUELDA</v>
          </cell>
          <cell r="K432">
            <v>1714573852</v>
          </cell>
          <cell r="L432" t="str">
            <v>HOURLY</v>
          </cell>
          <cell r="M432" t="str">
            <v>INDEFINIDO</v>
          </cell>
          <cell r="N432" t="str">
            <v>DIRECTA</v>
          </cell>
          <cell r="O432" t="str">
            <v>2DO</v>
          </cell>
          <cell r="P432">
            <v>28</v>
          </cell>
          <cell r="Q432">
            <v>10</v>
          </cell>
          <cell r="R432">
            <v>4</v>
          </cell>
          <cell r="S432">
            <v>15</v>
          </cell>
          <cell r="T432" t="str">
            <v>MET</v>
          </cell>
          <cell r="U432">
            <v>1714573852</v>
          </cell>
        </row>
        <row r="433">
          <cell r="A433">
            <v>6243501</v>
          </cell>
          <cell r="B433" t="str">
            <v>OBB</v>
          </cell>
          <cell r="C433">
            <v>35000</v>
          </cell>
          <cell r="D433">
            <v>35000300</v>
          </cell>
          <cell r="E433" t="str">
            <v>PINTURA PRIMER</v>
          </cell>
          <cell r="F433">
            <v>6243501</v>
          </cell>
          <cell r="G433" t="str">
            <v>06243501</v>
          </cell>
          <cell r="H433">
            <v>115374988</v>
          </cell>
          <cell r="I433" t="str">
            <v>GUAICO TACO WILSON EDUARDO</v>
          </cell>
          <cell r="J433" t="str">
            <v>PINTOR</v>
          </cell>
          <cell r="K433">
            <v>1719875674</v>
          </cell>
          <cell r="L433" t="str">
            <v>HOURLY</v>
          </cell>
          <cell r="M433" t="str">
            <v>INDEFINIDO</v>
          </cell>
          <cell r="N433" t="str">
            <v>DIRECTA</v>
          </cell>
          <cell r="O433" t="str">
            <v>2DO</v>
          </cell>
          <cell r="P433">
            <v>4</v>
          </cell>
          <cell r="Q433">
            <v>10</v>
          </cell>
          <cell r="R433">
            <v>4</v>
          </cell>
          <cell r="S433">
            <v>15</v>
          </cell>
          <cell r="T433" t="str">
            <v>MET</v>
          </cell>
          <cell r="U433" t="str">
            <v>PINTURA CABINAS 2T</v>
          </cell>
        </row>
        <row r="434">
          <cell r="A434">
            <v>6243502</v>
          </cell>
          <cell r="B434" t="str">
            <v>OBB</v>
          </cell>
          <cell r="C434">
            <v>52000</v>
          </cell>
          <cell r="D434">
            <v>52000520</v>
          </cell>
          <cell r="E434" t="str">
            <v>EST.VERIFICAC.</v>
          </cell>
          <cell r="F434">
            <v>6243502</v>
          </cell>
          <cell r="G434" t="str">
            <v>06243502</v>
          </cell>
          <cell r="H434">
            <v>126830186</v>
          </cell>
          <cell r="I434" t="str">
            <v>ALARCON ALMENDARIZ PATRICIO FERNANDO</v>
          </cell>
          <cell r="J434" t="str">
            <v>MIEMBRO EQUIPO CALID</v>
          </cell>
          <cell r="K434">
            <v>1720806676</v>
          </cell>
          <cell r="L434" t="str">
            <v>HOURLY</v>
          </cell>
          <cell r="M434" t="str">
            <v>INDEFINIDO</v>
          </cell>
          <cell r="N434" t="str">
            <v>DIRECTA</v>
          </cell>
          <cell r="O434" t="str">
            <v>1ERO</v>
          </cell>
          <cell r="P434">
            <v>3</v>
          </cell>
          <cell r="Q434">
            <v>10</v>
          </cell>
          <cell r="R434">
            <v>4</v>
          </cell>
          <cell r="S434">
            <v>15</v>
          </cell>
          <cell r="T434" t="str">
            <v>MET</v>
          </cell>
          <cell r="U434" t="e">
            <v>#REF!</v>
          </cell>
        </row>
        <row r="435">
          <cell r="A435">
            <v>6243503</v>
          </cell>
          <cell r="B435" t="str">
            <v>OBB</v>
          </cell>
          <cell r="C435">
            <v>36000</v>
          </cell>
          <cell r="D435">
            <v>36000500</v>
          </cell>
          <cell r="E435" t="str">
            <v>TRIM AUTOMOVIL</v>
          </cell>
          <cell r="F435">
            <v>6243503</v>
          </cell>
          <cell r="G435" t="str">
            <v>06243503</v>
          </cell>
          <cell r="H435">
            <v>356699757</v>
          </cell>
          <cell r="I435" t="str">
            <v>CALERO TORRES JONATHAN MAGDONAL</v>
          </cell>
          <cell r="J435" t="str">
            <v>OPERARIO PRODUCCION</v>
          </cell>
          <cell r="K435">
            <v>1723856249</v>
          </cell>
          <cell r="L435" t="str">
            <v>HOURLY</v>
          </cell>
          <cell r="M435" t="str">
            <v>INDEFINIDO</v>
          </cell>
          <cell r="N435" t="str">
            <v>DIRECTA</v>
          </cell>
          <cell r="O435" t="str">
            <v>2DO</v>
          </cell>
          <cell r="P435">
            <v>28</v>
          </cell>
          <cell r="Q435">
            <v>10</v>
          </cell>
          <cell r="R435">
            <v>4</v>
          </cell>
          <cell r="S435">
            <v>15</v>
          </cell>
          <cell r="T435" t="str">
            <v>MET</v>
          </cell>
          <cell r="U435">
            <v>4</v>
          </cell>
        </row>
        <row r="436">
          <cell r="A436">
            <v>6243504</v>
          </cell>
          <cell r="B436" t="str">
            <v>OBB</v>
          </cell>
          <cell r="C436">
            <v>35010</v>
          </cell>
          <cell r="D436">
            <v>35010500</v>
          </cell>
          <cell r="E436" t="str">
            <v>PINTURA PLASTIC</v>
          </cell>
          <cell r="F436">
            <v>6243504</v>
          </cell>
          <cell r="G436" t="str">
            <v>06243504</v>
          </cell>
          <cell r="H436">
            <v>808784655</v>
          </cell>
          <cell r="I436" t="str">
            <v>VILLAMARIN CANAVERAL MIGUEL ANGEL</v>
          </cell>
          <cell r="J436" t="str">
            <v>PINTOR</v>
          </cell>
          <cell r="K436">
            <v>1713734216</v>
          </cell>
          <cell r="L436" t="str">
            <v>HOURLY</v>
          </cell>
          <cell r="M436" t="str">
            <v>INDEFINIDO</v>
          </cell>
          <cell r="N436" t="str">
            <v>DIRECTA</v>
          </cell>
          <cell r="O436" t="str">
            <v>2DO</v>
          </cell>
          <cell r="P436">
            <v>4</v>
          </cell>
          <cell r="Q436">
            <v>10</v>
          </cell>
          <cell r="R436">
            <v>4</v>
          </cell>
          <cell r="S436">
            <v>15</v>
          </cell>
          <cell r="T436" t="str">
            <v>MET</v>
          </cell>
          <cell r="U436" t="str">
            <v>PINTURA PLAST 2T</v>
          </cell>
        </row>
        <row r="437">
          <cell r="A437">
            <v>6243506</v>
          </cell>
          <cell r="B437" t="str">
            <v>OBB</v>
          </cell>
          <cell r="C437">
            <v>36000</v>
          </cell>
          <cell r="D437">
            <v>36000300</v>
          </cell>
          <cell r="E437" t="str">
            <v>TRIM COMERCIAL</v>
          </cell>
          <cell r="F437">
            <v>6243506</v>
          </cell>
          <cell r="G437" t="str">
            <v>06243506</v>
          </cell>
          <cell r="H437">
            <v>339341368</v>
          </cell>
          <cell r="I437" t="str">
            <v>PAZMINO MIRANDA JAIRON FABIAN</v>
          </cell>
          <cell r="J437" t="str">
            <v>OPERARIO PRODUCCION</v>
          </cell>
          <cell r="K437">
            <v>1206146282</v>
          </cell>
          <cell r="L437" t="str">
            <v>HOURLY</v>
          </cell>
          <cell r="M437" t="str">
            <v>INDEFINIDO</v>
          </cell>
          <cell r="N437" t="str">
            <v>DIRECTA</v>
          </cell>
          <cell r="O437" t="str">
            <v>1ERO</v>
          </cell>
          <cell r="P437">
            <v>3</v>
          </cell>
          <cell r="Q437">
            <v>10</v>
          </cell>
          <cell r="R437">
            <v>4</v>
          </cell>
          <cell r="S437">
            <v>15</v>
          </cell>
          <cell r="T437" t="str">
            <v>MET</v>
          </cell>
          <cell r="U437">
            <v>4</v>
          </cell>
        </row>
        <row r="438">
          <cell r="A438">
            <v>6243514</v>
          </cell>
          <cell r="B438" t="str">
            <v>OBB</v>
          </cell>
          <cell r="C438">
            <v>36000</v>
          </cell>
          <cell r="D438">
            <v>36000200</v>
          </cell>
          <cell r="E438" t="str">
            <v>ENSAMBLE CHASIS</v>
          </cell>
          <cell r="F438">
            <v>6243514</v>
          </cell>
          <cell r="G438" t="str">
            <v>06243514</v>
          </cell>
          <cell r="H438">
            <v>766291565</v>
          </cell>
          <cell r="I438" t="str">
            <v>SALAZAR DELGADO JONNY MILTON</v>
          </cell>
          <cell r="J438" t="str">
            <v>OPERARIO PRODUCCION</v>
          </cell>
          <cell r="K438">
            <v>1311126039</v>
          </cell>
          <cell r="L438" t="str">
            <v>HOURLY</v>
          </cell>
          <cell r="M438" t="str">
            <v>INDEFINIDO</v>
          </cell>
          <cell r="N438" t="str">
            <v>DIRECTA</v>
          </cell>
          <cell r="O438" t="str">
            <v>2DO</v>
          </cell>
          <cell r="P438">
            <v>28</v>
          </cell>
          <cell r="Q438">
            <v>10</v>
          </cell>
          <cell r="R438">
            <v>4</v>
          </cell>
          <cell r="S438">
            <v>15</v>
          </cell>
          <cell r="T438" t="str">
            <v>MET</v>
          </cell>
          <cell r="U438">
            <v>4</v>
          </cell>
        </row>
        <row r="439">
          <cell r="A439">
            <v>6243517</v>
          </cell>
          <cell r="B439" t="str">
            <v>OBB</v>
          </cell>
          <cell r="C439">
            <v>36000</v>
          </cell>
          <cell r="D439">
            <v>36000300</v>
          </cell>
          <cell r="E439" t="str">
            <v>TRIM COMERCIAL</v>
          </cell>
          <cell r="F439">
            <v>6243517</v>
          </cell>
          <cell r="G439" t="str">
            <v>06243517</v>
          </cell>
          <cell r="H439">
            <v>889263508</v>
          </cell>
          <cell r="I439" t="str">
            <v>QUILLIGANA CANDO WILSON GUILLERMO</v>
          </cell>
          <cell r="J439" t="str">
            <v>OPERARIO PRODUCCION</v>
          </cell>
          <cell r="K439">
            <v>201304219</v>
          </cell>
          <cell r="L439" t="str">
            <v>HOURLY</v>
          </cell>
          <cell r="M439" t="str">
            <v>INDEFINIDO</v>
          </cell>
          <cell r="N439" t="str">
            <v>DIRECTA</v>
          </cell>
          <cell r="O439" t="str">
            <v>1ERO</v>
          </cell>
          <cell r="P439">
            <v>3</v>
          </cell>
          <cell r="Q439">
            <v>10</v>
          </cell>
          <cell r="R439">
            <v>4</v>
          </cell>
          <cell r="S439">
            <v>15</v>
          </cell>
          <cell r="T439" t="str">
            <v>MET</v>
          </cell>
          <cell r="U439">
            <v>4</v>
          </cell>
        </row>
        <row r="440">
          <cell r="A440">
            <v>6243518</v>
          </cell>
          <cell r="B440" t="str">
            <v>OBB</v>
          </cell>
          <cell r="C440">
            <v>36000</v>
          </cell>
          <cell r="D440">
            <v>36000500</v>
          </cell>
          <cell r="E440" t="str">
            <v>TRIM AUTOMOVIL</v>
          </cell>
          <cell r="F440">
            <v>6243518</v>
          </cell>
          <cell r="G440" t="str">
            <v>06243518</v>
          </cell>
          <cell r="H440">
            <v>169858649</v>
          </cell>
          <cell r="I440" t="str">
            <v>CALLE GUZMAN JORGE ANDRES</v>
          </cell>
          <cell r="J440" t="str">
            <v>OPERARIO PRODUCCION</v>
          </cell>
          <cell r="K440">
            <v>1722403936</v>
          </cell>
          <cell r="L440" t="str">
            <v>HOURLY</v>
          </cell>
          <cell r="M440" t="str">
            <v>INDEFINIDO</v>
          </cell>
          <cell r="N440" t="str">
            <v>DIRECTA</v>
          </cell>
          <cell r="O440" t="str">
            <v>2DO</v>
          </cell>
          <cell r="P440">
            <v>28</v>
          </cell>
          <cell r="Q440">
            <v>10</v>
          </cell>
          <cell r="R440">
            <v>4</v>
          </cell>
          <cell r="S440">
            <v>15</v>
          </cell>
          <cell r="T440" t="str">
            <v>MET</v>
          </cell>
          <cell r="U440">
            <v>4</v>
          </cell>
        </row>
        <row r="441">
          <cell r="A441">
            <v>6243522</v>
          </cell>
          <cell r="B441" t="str">
            <v>OBB</v>
          </cell>
          <cell r="C441">
            <v>35010</v>
          </cell>
          <cell r="D441">
            <v>35010500</v>
          </cell>
          <cell r="E441" t="str">
            <v>PINTURA PLASTIC</v>
          </cell>
          <cell r="F441">
            <v>6243522</v>
          </cell>
          <cell r="G441" t="str">
            <v>06243522</v>
          </cell>
          <cell r="H441">
            <v>653955176</v>
          </cell>
          <cell r="I441" t="str">
            <v>GUALA PAREDES ROBERTO PAUL</v>
          </cell>
          <cell r="J441" t="str">
            <v>PINTOR</v>
          </cell>
          <cell r="K441">
            <v>1717830622</v>
          </cell>
          <cell r="L441" t="str">
            <v>HOURLY</v>
          </cell>
          <cell r="M441" t="str">
            <v>INDEFINIDO</v>
          </cell>
          <cell r="N441" t="str">
            <v>DIRECTA</v>
          </cell>
          <cell r="O441" t="str">
            <v>2DO</v>
          </cell>
          <cell r="P441">
            <v>4</v>
          </cell>
          <cell r="Q441">
            <v>10</v>
          </cell>
          <cell r="R441">
            <v>4</v>
          </cell>
          <cell r="S441">
            <v>15</v>
          </cell>
          <cell r="T441" t="str">
            <v>MET</v>
          </cell>
          <cell r="U441" t="str">
            <v>PINTURA PLAST 2T</v>
          </cell>
        </row>
        <row r="442">
          <cell r="A442">
            <v>6244189</v>
          </cell>
          <cell r="B442" t="str">
            <v>OBB</v>
          </cell>
          <cell r="C442">
            <v>36000</v>
          </cell>
          <cell r="D442">
            <v>36000500</v>
          </cell>
          <cell r="E442" t="str">
            <v>TRIM AUTOMOVIL</v>
          </cell>
          <cell r="F442">
            <v>6244189</v>
          </cell>
          <cell r="G442" t="str">
            <v>06244189</v>
          </cell>
          <cell r="H442">
            <v>797649038</v>
          </cell>
          <cell r="I442" t="str">
            <v>QUINATOA CAIZA DIEGO XAVIER</v>
          </cell>
          <cell r="J442" t="str">
            <v>OPERARIO PRODUCCION</v>
          </cell>
          <cell r="K442">
            <v>1719877456</v>
          </cell>
          <cell r="L442" t="str">
            <v>HOURLY</v>
          </cell>
          <cell r="M442" t="str">
            <v>INDEFINIDO</v>
          </cell>
          <cell r="N442" t="str">
            <v>DIRECTA</v>
          </cell>
          <cell r="O442" t="str">
            <v>SALIO CIA</v>
          </cell>
          <cell r="P442">
            <v>28</v>
          </cell>
          <cell r="Q442">
            <v>10</v>
          </cell>
          <cell r="R442">
            <v>4</v>
          </cell>
          <cell r="S442">
            <v>26</v>
          </cell>
          <cell r="T442" t="e">
            <v>#N/A</v>
          </cell>
          <cell r="U442" t="e">
            <v>#N/A</v>
          </cell>
        </row>
        <row r="443">
          <cell r="A443">
            <v>6244190</v>
          </cell>
          <cell r="B443" t="str">
            <v>OBB</v>
          </cell>
          <cell r="C443">
            <v>36000</v>
          </cell>
          <cell r="D443">
            <v>36000300</v>
          </cell>
          <cell r="E443" t="str">
            <v>TRIM COMERCIAL</v>
          </cell>
          <cell r="F443">
            <v>6244190</v>
          </cell>
          <cell r="G443" t="str">
            <v>06244190</v>
          </cell>
          <cell r="H443">
            <v>595459358</v>
          </cell>
          <cell r="I443" t="str">
            <v>CAJAMARCA YANDUN JOSE ARMANDO</v>
          </cell>
          <cell r="J443" t="str">
            <v>OPERARIO PRODUCCION</v>
          </cell>
          <cell r="K443">
            <v>1717741126</v>
          </cell>
          <cell r="L443" t="str">
            <v>HOURLY</v>
          </cell>
          <cell r="M443" t="str">
            <v>INDEFINIDO</v>
          </cell>
          <cell r="N443" t="str">
            <v>DIRECTA</v>
          </cell>
          <cell r="O443" t="str">
            <v>1ERO</v>
          </cell>
          <cell r="P443">
            <v>3</v>
          </cell>
          <cell r="Q443">
            <v>10</v>
          </cell>
          <cell r="R443">
            <v>4</v>
          </cell>
          <cell r="S443">
            <v>26</v>
          </cell>
          <cell r="T443" t="str">
            <v>MET</v>
          </cell>
          <cell r="U443">
            <v>4</v>
          </cell>
        </row>
        <row r="444">
          <cell r="A444">
            <v>6244197</v>
          </cell>
          <cell r="B444" t="str">
            <v>OBB</v>
          </cell>
          <cell r="C444">
            <v>36000</v>
          </cell>
          <cell r="D444">
            <v>36000500</v>
          </cell>
          <cell r="E444" t="str">
            <v>TRIM AUTOMOVIL</v>
          </cell>
          <cell r="F444">
            <v>6244197</v>
          </cell>
          <cell r="G444" t="str">
            <v>06244197</v>
          </cell>
          <cell r="H444">
            <v>741301187</v>
          </cell>
          <cell r="I444" t="str">
            <v>AMAGUANA AMAGUANA CRISTIAN PATRICIO</v>
          </cell>
          <cell r="J444" t="str">
            <v>OPERARIO PRODUCCION</v>
          </cell>
          <cell r="K444">
            <v>1722636147</v>
          </cell>
          <cell r="L444" t="str">
            <v>HOURLY</v>
          </cell>
          <cell r="M444" t="str">
            <v>INDEFINIDO</v>
          </cell>
          <cell r="N444" t="str">
            <v>DIRECTA</v>
          </cell>
          <cell r="O444" t="str">
            <v>2DO</v>
          </cell>
          <cell r="P444">
            <v>28</v>
          </cell>
          <cell r="Q444">
            <v>10</v>
          </cell>
          <cell r="R444">
            <v>4</v>
          </cell>
          <cell r="S444">
            <v>26</v>
          </cell>
          <cell r="T444" t="str">
            <v>MET</v>
          </cell>
          <cell r="U444">
            <v>4</v>
          </cell>
        </row>
        <row r="445">
          <cell r="A445">
            <v>6244217</v>
          </cell>
          <cell r="B445" t="str">
            <v>OBB</v>
          </cell>
          <cell r="C445">
            <v>36000</v>
          </cell>
          <cell r="D445">
            <v>36000110</v>
          </cell>
          <cell r="E445" t="str">
            <v>MANTEN ENSAMBLE</v>
          </cell>
          <cell r="F445">
            <v>6244217</v>
          </cell>
          <cell r="G445" t="str">
            <v>06244217</v>
          </cell>
          <cell r="H445">
            <v>203737648</v>
          </cell>
          <cell r="I445" t="str">
            <v>TORRES VICUNA KLEBER SANTIAGO</v>
          </cell>
          <cell r="J445" t="str">
            <v>MIEMB.EQUIP.ESP.MTTO</v>
          </cell>
          <cell r="K445">
            <v>1712476603</v>
          </cell>
          <cell r="L445" t="str">
            <v>HOURLY</v>
          </cell>
          <cell r="M445" t="str">
            <v>INDEFINIDO</v>
          </cell>
          <cell r="N445" t="str">
            <v>INDIRECTA</v>
          </cell>
          <cell r="O445" t="str">
            <v>1ERO</v>
          </cell>
          <cell r="P445">
            <v>3</v>
          </cell>
          <cell r="Q445">
            <v>10</v>
          </cell>
          <cell r="R445">
            <v>4</v>
          </cell>
          <cell r="S445">
            <v>26</v>
          </cell>
          <cell r="T445" t="str">
            <v>MET</v>
          </cell>
          <cell r="U445">
            <v>4</v>
          </cell>
        </row>
        <row r="446">
          <cell r="A446">
            <v>6244220</v>
          </cell>
          <cell r="B446" t="str">
            <v>OBB</v>
          </cell>
          <cell r="C446">
            <v>52000</v>
          </cell>
          <cell r="D446">
            <v>52000520</v>
          </cell>
          <cell r="E446" t="str">
            <v>EST.VERIFICAC.</v>
          </cell>
          <cell r="F446">
            <v>6244220</v>
          </cell>
          <cell r="G446" t="str">
            <v>06244220</v>
          </cell>
          <cell r="H446">
            <v>602692467</v>
          </cell>
          <cell r="I446" t="str">
            <v>ZUNA LEMA DIEGO MAURICIO</v>
          </cell>
          <cell r="J446" t="str">
            <v>MIEMBRO EQUIPO CALID</v>
          </cell>
          <cell r="K446">
            <v>1717525412</v>
          </cell>
          <cell r="L446" t="str">
            <v>HOURLY</v>
          </cell>
          <cell r="M446" t="str">
            <v>INDEFINIDO</v>
          </cell>
          <cell r="N446" t="str">
            <v>DIRECTA</v>
          </cell>
          <cell r="O446" t="str">
            <v>2DO</v>
          </cell>
          <cell r="P446">
            <v>28</v>
          </cell>
          <cell r="Q446">
            <v>10</v>
          </cell>
          <cell r="R446">
            <v>4</v>
          </cell>
          <cell r="S446">
            <v>26</v>
          </cell>
          <cell r="T446" t="str">
            <v>MET</v>
          </cell>
          <cell r="U446" t="e">
            <v>#REF!</v>
          </cell>
        </row>
        <row r="447">
          <cell r="A447">
            <v>6244224</v>
          </cell>
          <cell r="B447" t="str">
            <v>OBB</v>
          </cell>
          <cell r="C447">
            <v>52000</v>
          </cell>
          <cell r="D447">
            <v>52000520</v>
          </cell>
          <cell r="E447" t="str">
            <v>EST.VERIFICAC.</v>
          </cell>
          <cell r="F447">
            <v>6244224</v>
          </cell>
          <cell r="G447" t="str">
            <v>06244224</v>
          </cell>
          <cell r="H447">
            <v>247015503</v>
          </cell>
          <cell r="I447" t="str">
            <v>RODRIGUEZ CALLE FREDI ALBERTO</v>
          </cell>
          <cell r="J447" t="str">
            <v>MIEMBRO EQUIPO CALID</v>
          </cell>
          <cell r="K447">
            <v>301713723</v>
          </cell>
          <cell r="L447" t="str">
            <v>HOURLY</v>
          </cell>
          <cell r="M447" t="str">
            <v>INDEFINIDO</v>
          </cell>
          <cell r="N447" t="str">
            <v>DIRECTA</v>
          </cell>
          <cell r="O447" t="str">
            <v>2DO</v>
          </cell>
          <cell r="P447">
            <v>4</v>
          </cell>
          <cell r="Q447">
            <v>10</v>
          </cell>
          <cell r="R447">
            <v>4</v>
          </cell>
          <cell r="S447">
            <v>26</v>
          </cell>
          <cell r="T447" t="str">
            <v>MET</v>
          </cell>
          <cell r="U447" t="e">
            <v>#REF!</v>
          </cell>
        </row>
        <row r="448">
          <cell r="A448">
            <v>6244230</v>
          </cell>
          <cell r="B448" t="str">
            <v>OBB</v>
          </cell>
          <cell r="C448">
            <v>52010</v>
          </cell>
          <cell r="D448">
            <v>52010440</v>
          </cell>
          <cell r="E448" t="str">
            <v>CONFIAB. PLANTA</v>
          </cell>
          <cell r="F448">
            <v>6244230</v>
          </cell>
          <cell r="G448" t="str">
            <v>06244230</v>
          </cell>
          <cell r="H448">
            <v>366117198</v>
          </cell>
          <cell r="I448" t="str">
            <v>TOAPANTA PONCE MARIO JOSE</v>
          </cell>
          <cell r="J448" t="str">
            <v>AUDITOR QCOS</v>
          </cell>
          <cell r="K448">
            <v>1719738658</v>
          </cell>
          <cell r="L448" t="str">
            <v>HOURLY</v>
          </cell>
          <cell r="M448" t="str">
            <v>INDEFINIDO</v>
          </cell>
          <cell r="N448" t="str">
            <v>INDIRECTA</v>
          </cell>
          <cell r="O448" t="str">
            <v>2DO</v>
          </cell>
          <cell r="P448">
            <v>28</v>
          </cell>
          <cell r="Q448">
            <v>10</v>
          </cell>
          <cell r="R448">
            <v>4</v>
          </cell>
          <cell r="S448">
            <v>26</v>
          </cell>
          <cell r="T448" t="str">
            <v>ASISTENTE</v>
          </cell>
          <cell r="U448" t="e">
            <v>#REF!</v>
          </cell>
        </row>
        <row r="449">
          <cell r="A449">
            <v>6244239</v>
          </cell>
          <cell r="B449" t="str">
            <v>OBB</v>
          </cell>
          <cell r="C449">
            <v>52000</v>
          </cell>
          <cell r="D449">
            <v>52000520</v>
          </cell>
          <cell r="E449" t="str">
            <v>EST.VERIFICAC.</v>
          </cell>
          <cell r="F449">
            <v>6244239</v>
          </cell>
          <cell r="G449" t="str">
            <v>06244239</v>
          </cell>
          <cell r="H449">
            <v>565017553</v>
          </cell>
          <cell r="I449" t="str">
            <v>POGO DIAZ WILSON OSWALDO</v>
          </cell>
          <cell r="J449" t="str">
            <v>MIEMBRO EQUIPO CALID</v>
          </cell>
          <cell r="K449">
            <v>1716089485</v>
          </cell>
          <cell r="L449" t="str">
            <v>HOURLY</v>
          </cell>
          <cell r="M449" t="str">
            <v>INDEFINIDO</v>
          </cell>
          <cell r="N449" t="str">
            <v>DIRECTA</v>
          </cell>
          <cell r="O449" t="str">
            <v>2DO</v>
          </cell>
          <cell r="P449">
            <v>28</v>
          </cell>
          <cell r="Q449">
            <v>10</v>
          </cell>
          <cell r="R449">
            <v>4</v>
          </cell>
          <cell r="S449">
            <v>26</v>
          </cell>
          <cell r="T449" t="str">
            <v>MET</v>
          </cell>
          <cell r="U449" t="e">
            <v>#REF!</v>
          </cell>
        </row>
        <row r="450">
          <cell r="A450">
            <v>6244325</v>
          </cell>
          <cell r="B450" t="str">
            <v>OBB</v>
          </cell>
          <cell r="C450">
            <v>34000</v>
          </cell>
          <cell r="D450">
            <v>34000300</v>
          </cell>
          <cell r="E450" t="str">
            <v>SUELDA AUTOMOV.</v>
          </cell>
          <cell r="F450">
            <v>6244325</v>
          </cell>
          <cell r="G450" t="str">
            <v>06244325</v>
          </cell>
          <cell r="H450">
            <v>304724508</v>
          </cell>
          <cell r="I450" t="str">
            <v>CANDELEJO PROANO JOFFRE MARCELO</v>
          </cell>
          <cell r="J450" t="str">
            <v>OPERARIO DE SUELDA</v>
          </cell>
          <cell r="K450">
            <v>1803661758</v>
          </cell>
          <cell r="L450" t="str">
            <v>HOURLY</v>
          </cell>
          <cell r="M450" t="str">
            <v>INDEFINIDO</v>
          </cell>
          <cell r="N450" t="str">
            <v>DIRECTA</v>
          </cell>
          <cell r="O450" t="str">
            <v>2DO</v>
          </cell>
          <cell r="P450">
            <v>28</v>
          </cell>
          <cell r="Q450">
            <v>10</v>
          </cell>
          <cell r="R450">
            <v>4</v>
          </cell>
          <cell r="S450">
            <v>26</v>
          </cell>
          <cell r="T450" t="str">
            <v>MET</v>
          </cell>
          <cell r="U450">
            <v>1803661758</v>
          </cell>
        </row>
        <row r="451">
          <cell r="A451">
            <v>6244338</v>
          </cell>
          <cell r="B451" t="str">
            <v>OBB</v>
          </cell>
          <cell r="C451">
            <v>34000</v>
          </cell>
          <cell r="D451">
            <v>34000400</v>
          </cell>
          <cell r="E451" t="str">
            <v>LINEA REMATE</v>
          </cell>
          <cell r="F451">
            <v>6244338</v>
          </cell>
          <cell r="G451" t="str">
            <v>06244338</v>
          </cell>
          <cell r="H451">
            <v>140896026</v>
          </cell>
          <cell r="I451" t="str">
            <v>PUJOTA ZAMBRANO EDISON ROLANDO</v>
          </cell>
          <cell r="J451" t="str">
            <v>OPERARIO DE SUELDA</v>
          </cell>
          <cell r="K451">
            <v>1719396077</v>
          </cell>
          <cell r="L451" t="str">
            <v>HOURLY</v>
          </cell>
          <cell r="M451" t="str">
            <v>INDEFINIDO</v>
          </cell>
          <cell r="N451" t="str">
            <v>DIRECTA</v>
          </cell>
          <cell r="O451" t="str">
            <v>2DO</v>
          </cell>
          <cell r="P451">
            <v>28</v>
          </cell>
          <cell r="Q451">
            <v>10</v>
          </cell>
          <cell r="R451">
            <v>4</v>
          </cell>
          <cell r="S451">
            <v>26</v>
          </cell>
          <cell r="T451" t="str">
            <v>MET</v>
          </cell>
          <cell r="U451">
            <v>1719396077</v>
          </cell>
        </row>
        <row r="452">
          <cell r="A452">
            <v>6244365</v>
          </cell>
          <cell r="B452" t="str">
            <v>OBB</v>
          </cell>
          <cell r="C452">
            <v>34000</v>
          </cell>
          <cell r="D452">
            <v>34000400</v>
          </cell>
          <cell r="E452" t="str">
            <v>LINEA REMATE</v>
          </cell>
          <cell r="F452">
            <v>6244365</v>
          </cell>
          <cell r="G452" t="str">
            <v>06244365</v>
          </cell>
          <cell r="H452">
            <v>216762048</v>
          </cell>
          <cell r="I452" t="str">
            <v>CABEZAS FUENMAYOR DARWIN ADRIAN</v>
          </cell>
          <cell r="J452" t="str">
            <v>OPERARIO DE SUELDA</v>
          </cell>
          <cell r="K452">
            <v>1722503081</v>
          </cell>
          <cell r="L452" t="str">
            <v>HOURLY</v>
          </cell>
          <cell r="M452" t="str">
            <v>INDEFINIDO</v>
          </cell>
          <cell r="N452" t="str">
            <v>DIRECTA</v>
          </cell>
          <cell r="O452" t="str">
            <v>2DO</v>
          </cell>
          <cell r="P452">
            <v>28</v>
          </cell>
          <cell r="Q452">
            <v>10</v>
          </cell>
          <cell r="R452">
            <v>4</v>
          </cell>
          <cell r="S452">
            <v>26</v>
          </cell>
          <cell r="T452" t="str">
            <v>MET</v>
          </cell>
          <cell r="U452">
            <v>1722503081</v>
          </cell>
        </row>
        <row r="453">
          <cell r="A453">
            <v>6244368</v>
          </cell>
          <cell r="B453" t="str">
            <v>OBB</v>
          </cell>
          <cell r="C453">
            <v>52000</v>
          </cell>
          <cell r="D453">
            <v>52000520</v>
          </cell>
          <cell r="E453" t="str">
            <v>EST.VERIFICAC.</v>
          </cell>
          <cell r="F453">
            <v>6244368</v>
          </cell>
          <cell r="G453" t="str">
            <v>06244368</v>
          </cell>
          <cell r="H453">
            <v>421730173</v>
          </cell>
          <cell r="I453" t="str">
            <v>SALCEDO VARGAS SANTIAGO MAURICIO</v>
          </cell>
          <cell r="J453" t="str">
            <v>MIEMBRO EQUIPO CALID</v>
          </cell>
          <cell r="K453">
            <v>1717422974</v>
          </cell>
          <cell r="L453" t="str">
            <v>HOURLY</v>
          </cell>
          <cell r="M453" t="str">
            <v>INDEFINIDO</v>
          </cell>
          <cell r="N453" t="str">
            <v>DIRECTA</v>
          </cell>
          <cell r="O453" t="str">
            <v>2DO</v>
          </cell>
          <cell r="P453">
            <v>28</v>
          </cell>
          <cell r="Q453">
            <v>10</v>
          </cell>
          <cell r="R453">
            <v>4</v>
          </cell>
          <cell r="S453">
            <v>26</v>
          </cell>
          <cell r="T453" t="str">
            <v>LET</v>
          </cell>
          <cell r="U453" t="e">
            <v>#REF!</v>
          </cell>
        </row>
        <row r="454">
          <cell r="A454">
            <v>6244371</v>
          </cell>
          <cell r="B454" t="str">
            <v>OBB</v>
          </cell>
          <cell r="C454">
            <v>52000</v>
          </cell>
          <cell r="D454">
            <v>52000520</v>
          </cell>
          <cell r="E454" t="str">
            <v>EST.VERIFICAC.</v>
          </cell>
          <cell r="F454">
            <v>6244371</v>
          </cell>
          <cell r="G454" t="str">
            <v>06244371</v>
          </cell>
          <cell r="H454">
            <v>731634509</v>
          </cell>
          <cell r="I454" t="str">
            <v>COLLAGUAZO CARRERA LUIS DANIEL</v>
          </cell>
          <cell r="J454" t="str">
            <v>MIEMBRO EQUIPO CALID</v>
          </cell>
          <cell r="K454">
            <v>1717053217</v>
          </cell>
          <cell r="L454" t="str">
            <v>HOURLY</v>
          </cell>
          <cell r="M454" t="str">
            <v>INDEFINIDO</v>
          </cell>
          <cell r="N454" t="str">
            <v>DIRECTA</v>
          </cell>
          <cell r="O454" t="str">
            <v>2DO</v>
          </cell>
          <cell r="P454">
            <v>28</v>
          </cell>
          <cell r="Q454">
            <v>10</v>
          </cell>
          <cell r="R454">
            <v>4</v>
          </cell>
          <cell r="S454">
            <v>26</v>
          </cell>
          <cell r="T454" t="str">
            <v>MET</v>
          </cell>
          <cell r="U454" t="e">
            <v>#REF!</v>
          </cell>
        </row>
        <row r="455">
          <cell r="A455">
            <v>6244390</v>
          </cell>
          <cell r="B455" t="str">
            <v>OBB</v>
          </cell>
          <cell r="C455">
            <v>35000</v>
          </cell>
          <cell r="D455">
            <v>35000400</v>
          </cell>
          <cell r="E455" t="str">
            <v>PINTURA ESMALTE</v>
          </cell>
          <cell r="F455">
            <v>6244390</v>
          </cell>
          <cell r="G455" t="str">
            <v>06244390</v>
          </cell>
          <cell r="H455">
            <v>347702531</v>
          </cell>
          <cell r="I455" t="str">
            <v>TIPAN PILAQUINGA DANIEL MAURICIO</v>
          </cell>
          <cell r="J455" t="str">
            <v>OPERARIO DE PINTURA</v>
          </cell>
          <cell r="K455">
            <v>1721006664</v>
          </cell>
          <cell r="L455" t="str">
            <v>HOURLY</v>
          </cell>
          <cell r="M455" t="str">
            <v>INDEFINIDO</v>
          </cell>
          <cell r="N455" t="str">
            <v>DIRECTA</v>
          </cell>
          <cell r="O455" t="str">
            <v>2DO</v>
          </cell>
          <cell r="P455">
            <v>4</v>
          </cell>
          <cell r="Q455">
            <v>10</v>
          </cell>
          <cell r="R455">
            <v>4</v>
          </cell>
          <cell r="S455">
            <v>26</v>
          </cell>
          <cell r="T455" t="str">
            <v>MET</v>
          </cell>
          <cell r="U455" t="str">
            <v>PINTURA ESM 2T</v>
          </cell>
        </row>
        <row r="456">
          <cell r="A456">
            <v>6244538</v>
          </cell>
          <cell r="B456" t="str">
            <v>OBB</v>
          </cell>
          <cell r="C456">
            <v>64000</v>
          </cell>
          <cell r="D456">
            <v>64000100</v>
          </cell>
          <cell r="E456" t="str">
            <v>DEP. MEDICO</v>
          </cell>
          <cell r="F456">
            <v>6244538</v>
          </cell>
          <cell r="G456" t="str">
            <v>06244538</v>
          </cell>
          <cell r="H456">
            <v>318588053</v>
          </cell>
          <cell r="I456" t="str">
            <v>FIGUEROA ANDRADE SENEIDA DEL ROSARIO</v>
          </cell>
          <cell r="J456" t="str">
            <v>ODONTOLOGA</v>
          </cell>
          <cell r="K456">
            <v>1723493910</v>
          </cell>
          <cell r="L456" t="str">
            <v>SALARY</v>
          </cell>
          <cell r="M456" t="str">
            <v>INDEFINIDO</v>
          </cell>
          <cell r="N456" t="str">
            <v>INDIRECTA</v>
          </cell>
          <cell r="O456" t="str">
            <v>2DO</v>
          </cell>
          <cell r="P456">
            <v>5</v>
          </cell>
          <cell r="Q456">
            <v>10</v>
          </cell>
          <cell r="R456">
            <v>5</v>
          </cell>
          <cell r="S456">
            <v>3</v>
          </cell>
          <cell r="T456" t="str">
            <v>adm</v>
          </cell>
        </row>
        <row r="457">
          <cell r="A457">
            <v>6244541</v>
          </cell>
          <cell r="B457" t="str">
            <v>OBB</v>
          </cell>
          <cell r="C457">
            <v>35000</v>
          </cell>
          <cell r="D457">
            <v>35000500</v>
          </cell>
          <cell r="E457" t="str">
            <v>PINTURA PLASTIC</v>
          </cell>
          <cell r="F457">
            <v>6244541</v>
          </cell>
          <cell r="G457" t="str">
            <v>06244541</v>
          </cell>
          <cell r="H457">
            <v>651376314</v>
          </cell>
          <cell r="I457" t="str">
            <v>GUASGUA SANCHEZ JORGE OSWALDO</v>
          </cell>
          <cell r="J457" t="str">
            <v>PINTOR</v>
          </cell>
          <cell r="K457">
            <v>1715137020</v>
          </cell>
          <cell r="L457" t="str">
            <v>HOURLY</v>
          </cell>
          <cell r="M457" t="str">
            <v>INDEFINIDO</v>
          </cell>
          <cell r="N457" t="str">
            <v>DIRECTA</v>
          </cell>
          <cell r="O457" t="str">
            <v>3ERO</v>
          </cell>
          <cell r="P457">
            <v>22</v>
          </cell>
          <cell r="Q457">
            <v>10</v>
          </cell>
          <cell r="R457">
            <v>4</v>
          </cell>
          <cell r="S457">
            <v>26</v>
          </cell>
          <cell r="T457" t="str">
            <v>MET</v>
          </cell>
          <cell r="U457" t="str">
            <v>PINTURA ELPO 1T</v>
          </cell>
        </row>
        <row r="458">
          <cell r="A458">
            <v>6244546</v>
          </cell>
          <cell r="B458" t="str">
            <v>OBB</v>
          </cell>
          <cell r="C458">
            <v>36000</v>
          </cell>
          <cell r="D458">
            <v>36000200</v>
          </cell>
          <cell r="E458" t="str">
            <v>ENSAMBLE CHASIS</v>
          </cell>
          <cell r="F458">
            <v>6244546</v>
          </cell>
          <cell r="G458" t="str">
            <v>06244546</v>
          </cell>
          <cell r="H458">
            <v>386771755</v>
          </cell>
          <cell r="I458" t="str">
            <v>LOPEZ AMAGUA LUIS EDUARDO</v>
          </cell>
          <cell r="J458" t="str">
            <v>OPERARIO PRODUCCION</v>
          </cell>
          <cell r="K458">
            <v>1719850198</v>
          </cell>
          <cell r="L458" t="str">
            <v>HOURLY</v>
          </cell>
          <cell r="M458" t="str">
            <v>INDEFINIDO</v>
          </cell>
          <cell r="N458" t="str">
            <v>DIRECTA</v>
          </cell>
          <cell r="O458" t="str">
            <v>2DO</v>
          </cell>
          <cell r="P458">
            <v>28</v>
          </cell>
          <cell r="Q458">
            <v>10</v>
          </cell>
          <cell r="R458">
            <v>4</v>
          </cell>
          <cell r="S458">
            <v>26</v>
          </cell>
          <cell r="T458" t="str">
            <v>MET</v>
          </cell>
          <cell r="U458">
            <v>4</v>
          </cell>
        </row>
        <row r="459">
          <cell r="A459">
            <v>6244554</v>
          </cell>
          <cell r="B459" t="str">
            <v>OBB</v>
          </cell>
          <cell r="C459">
            <v>35000</v>
          </cell>
          <cell r="D459">
            <v>35000400</v>
          </cell>
          <cell r="E459" t="str">
            <v>PINTURA ESMALTE</v>
          </cell>
          <cell r="F459">
            <v>6244554</v>
          </cell>
          <cell r="G459" t="str">
            <v>06244554</v>
          </cell>
          <cell r="H459">
            <v>861755392</v>
          </cell>
          <cell r="I459" t="str">
            <v>CANCHIGNA TIPAN FERNANDO XAVIER</v>
          </cell>
          <cell r="J459" t="str">
            <v>PINTOR</v>
          </cell>
          <cell r="K459">
            <v>1719930313</v>
          </cell>
          <cell r="L459" t="str">
            <v>HOURLY</v>
          </cell>
          <cell r="M459" t="str">
            <v>INDEFINIDO</v>
          </cell>
          <cell r="N459" t="str">
            <v>DIRECTA</v>
          </cell>
          <cell r="O459" t="str">
            <v>3ERO</v>
          </cell>
          <cell r="P459">
            <v>22</v>
          </cell>
          <cell r="Q459">
            <v>10</v>
          </cell>
          <cell r="R459">
            <v>4</v>
          </cell>
          <cell r="S459">
            <v>26</v>
          </cell>
          <cell r="T459" t="str">
            <v>MET</v>
          </cell>
          <cell r="U459" t="str">
            <v>PINTURA ELPO 2T</v>
          </cell>
        </row>
        <row r="460">
          <cell r="A460">
            <v>6244556</v>
          </cell>
          <cell r="B460" t="str">
            <v>OBB</v>
          </cell>
          <cell r="C460">
            <v>36000</v>
          </cell>
          <cell r="D460">
            <v>36000200</v>
          </cell>
          <cell r="E460" t="str">
            <v>ENSAMBLE CHASIS</v>
          </cell>
          <cell r="F460">
            <v>6244556</v>
          </cell>
          <cell r="G460" t="str">
            <v>06244556</v>
          </cell>
          <cell r="H460">
            <v>281434655</v>
          </cell>
          <cell r="I460" t="str">
            <v>IBANEZ CHIPANTASI DIEGO BRAULIO</v>
          </cell>
          <cell r="J460" t="str">
            <v>OPERARIO PRODUCCION</v>
          </cell>
          <cell r="K460">
            <v>1718089616</v>
          </cell>
          <cell r="L460" t="str">
            <v>HOURLY</v>
          </cell>
          <cell r="M460" t="str">
            <v>INDEFINIDO</v>
          </cell>
          <cell r="N460" t="str">
            <v>DIRECTA</v>
          </cell>
          <cell r="O460" t="str">
            <v>SALIO CIA</v>
          </cell>
          <cell r="P460">
            <v>28</v>
          </cell>
          <cell r="Q460">
            <v>10</v>
          </cell>
          <cell r="R460">
            <v>4</v>
          </cell>
          <cell r="S460">
            <v>26</v>
          </cell>
          <cell r="T460" t="e">
            <v>#N/A</v>
          </cell>
          <cell r="U460" t="e">
            <v>#N/A</v>
          </cell>
        </row>
        <row r="461">
          <cell r="A461">
            <v>6244557</v>
          </cell>
          <cell r="B461" t="str">
            <v>OBB</v>
          </cell>
          <cell r="C461">
            <v>35010</v>
          </cell>
          <cell r="D461">
            <v>35010500</v>
          </cell>
          <cell r="E461" t="str">
            <v>PINTURA PLASTIC</v>
          </cell>
          <cell r="F461">
            <v>6244557</v>
          </cell>
          <cell r="G461" t="str">
            <v>06244557</v>
          </cell>
          <cell r="H461">
            <v>626520254</v>
          </cell>
          <cell r="I461" t="str">
            <v>CARDENAS LASTRA CARLOS FREDDY</v>
          </cell>
          <cell r="J461" t="str">
            <v>PINTOR</v>
          </cell>
          <cell r="K461">
            <v>1713471637</v>
          </cell>
          <cell r="L461" t="str">
            <v>HOURLY</v>
          </cell>
          <cell r="M461" t="str">
            <v>INDEFINIDO</v>
          </cell>
          <cell r="N461" t="str">
            <v>DIRECTA</v>
          </cell>
          <cell r="O461" t="str">
            <v>2DO</v>
          </cell>
          <cell r="P461">
            <v>4</v>
          </cell>
          <cell r="Q461">
            <v>10</v>
          </cell>
          <cell r="R461">
            <v>4</v>
          </cell>
          <cell r="S461">
            <v>26</v>
          </cell>
          <cell r="T461" t="str">
            <v>MET</v>
          </cell>
          <cell r="U461" t="str">
            <v>PINTURA PLAST 2T</v>
          </cell>
        </row>
        <row r="462">
          <cell r="A462">
            <v>6244558</v>
          </cell>
          <cell r="B462" t="str">
            <v>OBB</v>
          </cell>
          <cell r="C462">
            <v>35010</v>
          </cell>
          <cell r="D462">
            <v>35010500</v>
          </cell>
          <cell r="E462" t="str">
            <v>PINTURA PLASTIC</v>
          </cell>
          <cell r="F462">
            <v>6244558</v>
          </cell>
          <cell r="G462" t="str">
            <v>06244558</v>
          </cell>
          <cell r="H462">
            <v>891302625</v>
          </cell>
          <cell r="I462" t="str">
            <v>LOPEZ ESPINOSA SEGUNDO MIGUEL</v>
          </cell>
          <cell r="J462" t="str">
            <v>PINTOR</v>
          </cell>
          <cell r="K462">
            <v>1717266082</v>
          </cell>
          <cell r="L462" t="str">
            <v>HOURLY</v>
          </cell>
          <cell r="M462" t="str">
            <v>INDEFINIDO</v>
          </cell>
          <cell r="N462" t="str">
            <v>DIRECTA</v>
          </cell>
          <cell r="O462" t="str">
            <v>3ERO</v>
          </cell>
          <cell r="P462">
            <v>22</v>
          </cell>
          <cell r="Q462">
            <v>10</v>
          </cell>
          <cell r="R462">
            <v>4</v>
          </cell>
          <cell r="S462">
            <v>26</v>
          </cell>
          <cell r="T462" t="str">
            <v>MET</v>
          </cell>
          <cell r="U462" t="str">
            <v>PINTURA ESM 2T</v>
          </cell>
        </row>
        <row r="463">
          <cell r="A463">
            <v>6244585</v>
          </cell>
          <cell r="B463" t="str">
            <v>OBB</v>
          </cell>
          <cell r="C463">
            <v>64000</v>
          </cell>
          <cell r="D463">
            <v>64000100</v>
          </cell>
          <cell r="E463" t="str">
            <v>DEP. MEDICO</v>
          </cell>
          <cell r="F463">
            <v>6244585</v>
          </cell>
          <cell r="G463" t="str">
            <v>06244585</v>
          </cell>
          <cell r="H463">
            <v>591450546</v>
          </cell>
          <cell r="I463" t="str">
            <v>MOLINA SEGOVIA MARIA CECILIA</v>
          </cell>
          <cell r="J463" t="str">
            <v>FISIOTERAPISTA</v>
          </cell>
          <cell r="K463">
            <v>1716569247</v>
          </cell>
          <cell r="L463" t="str">
            <v>SALARY</v>
          </cell>
          <cell r="M463" t="str">
            <v>INDEFINIDO</v>
          </cell>
          <cell r="N463" t="str">
            <v>INDIRECTA</v>
          </cell>
          <cell r="O463" t="str">
            <v>2DO</v>
          </cell>
          <cell r="P463">
            <v>5</v>
          </cell>
          <cell r="Q463">
            <v>10</v>
          </cell>
          <cell r="R463">
            <v>5</v>
          </cell>
          <cell r="S463">
            <v>3</v>
          </cell>
          <cell r="T463" t="str">
            <v>adm</v>
          </cell>
        </row>
        <row r="464">
          <cell r="A464">
            <v>6244586</v>
          </cell>
          <cell r="B464" t="str">
            <v>OBB</v>
          </cell>
          <cell r="C464">
            <v>35000</v>
          </cell>
          <cell r="D464">
            <v>35000200</v>
          </cell>
          <cell r="E464" t="str">
            <v>PINTURA ELPO</v>
          </cell>
          <cell r="F464">
            <v>6244586</v>
          </cell>
          <cell r="G464" t="str">
            <v>06244586</v>
          </cell>
          <cell r="H464">
            <v>477401558</v>
          </cell>
          <cell r="I464" t="str">
            <v>VERGARA NAVARRETE VICTOR DIEGO</v>
          </cell>
          <cell r="J464" t="str">
            <v>OPERARIO DE PINTURA</v>
          </cell>
          <cell r="K464">
            <v>1723793491</v>
          </cell>
          <cell r="L464" t="str">
            <v>HOURLY</v>
          </cell>
          <cell r="M464" t="str">
            <v>INDEFINIDO</v>
          </cell>
          <cell r="N464" t="str">
            <v>DIRECTA</v>
          </cell>
          <cell r="O464" t="str">
            <v>SALIO CIA</v>
          </cell>
          <cell r="P464">
            <v>22</v>
          </cell>
          <cell r="Q464">
            <v>10</v>
          </cell>
          <cell r="R464">
            <v>4</v>
          </cell>
          <cell r="S464">
            <v>26</v>
          </cell>
          <cell r="T464" t="e">
            <v>#N/A</v>
          </cell>
        </row>
        <row r="465">
          <cell r="A465">
            <v>6244588</v>
          </cell>
          <cell r="B465" t="str">
            <v>OBB</v>
          </cell>
          <cell r="C465">
            <v>34000</v>
          </cell>
          <cell r="D465">
            <v>34000110</v>
          </cell>
          <cell r="E465" t="str">
            <v>MANTEN. SUELDA</v>
          </cell>
          <cell r="F465">
            <v>6244588</v>
          </cell>
          <cell r="G465" t="str">
            <v>06244588</v>
          </cell>
          <cell r="H465">
            <v>107398566</v>
          </cell>
          <cell r="I465" t="str">
            <v>GARCIA COELLO FREDDY MAURICIO</v>
          </cell>
          <cell r="J465" t="str">
            <v>MIEMB.EQUIP.ESP.MTTO</v>
          </cell>
          <cell r="K465">
            <v>502449598</v>
          </cell>
          <cell r="L465" t="str">
            <v>HOURLY</v>
          </cell>
          <cell r="M465" t="str">
            <v>INDEFINIDO</v>
          </cell>
          <cell r="N465" t="str">
            <v>INDIRECTA</v>
          </cell>
          <cell r="O465" t="str">
            <v>1ERO</v>
          </cell>
          <cell r="P465">
            <v>3</v>
          </cell>
          <cell r="Q465">
            <v>10</v>
          </cell>
          <cell r="R465">
            <v>5</v>
          </cell>
          <cell r="S465">
            <v>3</v>
          </cell>
          <cell r="T465" t="str">
            <v>MET</v>
          </cell>
          <cell r="U465">
            <v>502449598</v>
          </cell>
        </row>
        <row r="466">
          <cell r="A466">
            <v>6244590</v>
          </cell>
          <cell r="B466" t="str">
            <v>OBB</v>
          </cell>
          <cell r="C466">
            <v>35000</v>
          </cell>
          <cell r="D466">
            <v>35000300</v>
          </cell>
          <cell r="E466" t="str">
            <v>PINTURA PRIMER</v>
          </cell>
          <cell r="F466">
            <v>6244590</v>
          </cell>
          <cell r="G466" t="str">
            <v>06244590</v>
          </cell>
          <cell r="H466">
            <v>606451610</v>
          </cell>
          <cell r="I466" t="str">
            <v>ZAMBRANO NARANJO DARWIN ALBERTO</v>
          </cell>
          <cell r="J466" t="str">
            <v>OPERARIO DE PINTURA</v>
          </cell>
          <cell r="K466">
            <v>1723442784</v>
          </cell>
          <cell r="L466" t="str">
            <v>HOURLY</v>
          </cell>
          <cell r="M466" t="str">
            <v>INDEFINIDO</v>
          </cell>
          <cell r="N466" t="str">
            <v>DIRECTA</v>
          </cell>
          <cell r="O466" t="str">
            <v>3ERO</v>
          </cell>
          <cell r="P466">
            <v>22</v>
          </cell>
          <cell r="Q466">
            <v>10</v>
          </cell>
          <cell r="R466">
            <v>4</v>
          </cell>
          <cell r="S466">
            <v>26</v>
          </cell>
          <cell r="T466" t="str">
            <v>MET</v>
          </cell>
          <cell r="U466" t="str">
            <v>PINTURA ELPO 2T</v>
          </cell>
        </row>
        <row r="467">
          <cell r="A467">
            <v>6244591</v>
          </cell>
          <cell r="B467" t="str">
            <v>OBB</v>
          </cell>
          <cell r="C467">
            <v>35000</v>
          </cell>
          <cell r="D467">
            <v>35000200</v>
          </cell>
          <cell r="E467" t="str">
            <v>PINTURA ELPO</v>
          </cell>
          <cell r="F467">
            <v>6244591</v>
          </cell>
          <cell r="G467" t="str">
            <v>06244591</v>
          </cell>
          <cell r="H467">
            <v>868873901</v>
          </cell>
          <cell r="I467" t="str">
            <v>CHIMBO UGUNA ANGEL PATRICIO</v>
          </cell>
          <cell r="J467" t="str">
            <v>OPERARIO DE PINTURA</v>
          </cell>
          <cell r="K467">
            <v>1719811455</v>
          </cell>
          <cell r="L467" t="str">
            <v>HOURLY</v>
          </cell>
          <cell r="M467" t="str">
            <v>INDEFINIDO</v>
          </cell>
          <cell r="N467" t="str">
            <v>DIRECTA</v>
          </cell>
          <cell r="O467" t="str">
            <v>SALIO CIA</v>
          </cell>
          <cell r="P467">
            <v>22</v>
          </cell>
          <cell r="Q467">
            <v>10</v>
          </cell>
          <cell r="R467">
            <v>4</v>
          </cell>
          <cell r="S467">
            <v>26</v>
          </cell>
          <cell r="T467" t="e">
            <v>#N/A</v>
          </cell>
        </row>
        <row r="468">
          <cell r="A468">
            <v>6244593</v>
          </cell>
          <cell r="B468" t="str">
            <v>OBB</v>
          </cell>
          <cell r="C468">
            <v>35000</v>
          </cell>
          <cell r="D468">
            <v>35000200</v>
          </cell>
          <cell r="E468" t="str">
            <v>PINTURA ELPO</v>
          </cell>
          <cell r="F468">
            <v>6244593</v>
          </cell>
          <cell r="G468" t="str">
            <v>06244593</v>
          </cell>
          <cell r="H468">
            <v>933533939</v>
          </cell>
          <cell r="I468" t="str">
            <v>TORRES VILLA HUGO GUSTAVO</v>
          </cell>
          <cell r="J468" t="str">
            <v>OPERARIO DE PINTURA</v>
          </cell>
          <cell r="K468">
            <v>1721356101</v>
          </cell>
          <cell r="L468" t="str">
            <v>HOURLY</v>
          </cell>
          <cell r="M468" t="str">
            <v>INDEFINIDO</v>
          </cell>
          <cell r="N468" t="str">
            <v>DIRECTA</v>
          </cell>
          <cell r="O468" t="str">
            <v>3ERO</v>
          </cell>
          <cell r="P468">
            <v>22</v>
          </cell>
          <cell r="Q468">
            <v>10</v>
          </cell>
          <cell r="R468">
            <v>4</v>
          </cell>
          <cell r="S468">
            <v>26</v>
          </cell>
          <cell r="T468" t="str">
            <v>MET</v>
          </cell>
          <cell r="U468" t="str">
            <v>PINTURA ELPO 2T</v>
          </cell>
        </row>
        <row r="469">
          <cell r="A469">
            <v>6244594</v>
          </cell>
          <cell r="B469" t="str">
            <v>OBB</v>
          </cell>
          <cell r="C469">
            <v>35000</v>
          </cell>
          <cell r="D469">
            <v>35000200</v>
          </cell>
          <cell r="E469" t="str">
            <v>PINTURA ELPO</v>
          </cell>
          <cell r="F469">
            <v>6244594</v>
          </cell>
          <cell r="G469" t="str">
            <v>06244594</v>
          </cell>
          <cell r="H469">
            <v>569870094</v>
          </cell>
          <cell r="I469" t="str">
            <v>LOBATON ZAMBRANO LUIS ANTONIO</v>
          </cell>
          <cell r="J469" t="str">
            <v>OPERARIO DE PINTURA</v>
          </cell>
          <cell r="K469">
            <v>1718809963</v>
          </cell>
          <cell r="L469" t="str">
            <v>HOURLY</v>
          </cell>
          <cell r="M469" t="str">
            <v>INDEFINIDO</v>
          </cell>
          <cell r="N469" t="str">
            <v>DIRECTA</v>
          </cell>
          <cell r="O469" t="str">
            <v>SALIO CIA</v>
          </cell>
          <cell r="P469">
            <v>22</v>
          </cell>
          <cell r="Q469">
            <v>10</v>
          </cell>
          <cell r="R469">
            <v>4</v>
          </cell>
          <cell r="S469">
            <v>26</v>
          </cell>
          <cell r="T469" t="e">
            <v>#N/A</v>
          </cell>
        </row>
        <row r="470">
          <cell r="A470">
            <v>6245185</v>
          </cell>
          <cell r="B470" t="str">
            <v>OBB</v>
          </cell>
          <cell r="C470">
            <v>36000</v>
          </cell>
          <cell r="D470">
            <v>36000300</v>
          </cell>
          <cell r="E470" t="str">
            <v>TRIM COMERCIAL</v>
          </cell>
          <cell r="F470">
            <v>6245185</v>
          </cell>
          <cell r="G470" t="str">
            <v>06245185</v>
          </cell>
          <cell r="H470">
            <v>321693440</v>
          </cell>
          <cell r="I470" t="str">
            <v>FLORES MELO HECTOR WLADIMIR</v>
          </cell>
          <cell r="J470" t="str">
            <v>OPERARIO PRODUCCION</v>
          </cell>
          <cell r="K470">
            <v>1715562425</v>
          </cell>
          <cell r="L470" t="str">
            <v>HOURLY</v>
          </cell>
          <cell r="M470" t="str">
            <v>INDEFINIDO</v>
          </cell>
          <cell r="N470" t="str">
            <v>DIRECTA</v>
          </cell>
          <cell r="O470" t="str">
            <v>SALIO CIA</v>
          </cell>
          <cell r="P470">
            <v>28</v>
          </cell>
          <cell r="Q470">
            <v>10</v>
          </cell>
          <cell r="R470">
            <v>5</v>
          </cell>
          <cell r="S470">
            <v>17</v>
          </cell>
          <cell r="T470" t="e">
            <v>#N/A</v>
          </cell>
          <cell r="U470" t="e">
            <v>#N/A</v>
          </cell>
        </row>
        <row r="471">
          <cell r="A471">
            <v>6245190</v>
          </cell>
          <cell r="B471" t="str">
            <v>OBB</v>
          </cell>
          <cell r="C471">
            <v>36000</v>
          </cell>
          <cell r="D471">
            <v>36000200</v>
          </cell>
          <cell r="E471" t="str">
            <v>ENSAMBLE CHASIS</v>
          </cell>
          <cell r="F471">
            <v>6245190</v>
          </cell>
          <cell r="G471" t="str">
            <v>06245190</v>
          </cell>
          <cell r="H471">
            <v>737112345</v>
          </cell>
          <cell r="I471" t="str">
            <v>SOLARTE CHANGO JUAN ALEJANDRO</v>
          </cell>
          <cell r="J471" t="str">
            <v>OPERARIO PRODUCCION</v>
          </cell>
          <cell r="K471">
            <v>1722979778</v>
          </cell>
          <cell r="L471" t="str">
            <v>HOURLY</v>
          </cell>
          <cell r="M471" t="str">
            <v>INDEFINIDO</v>
          </cell>
          <cell r="N471" t="str">
            <v>DIRECTA</v>
          </cell>
          <cell r="O471" t="str">
            <v>2DO</v>
          </cell>
          <cell r="P471">
            <v>28</v>
          </cell>
          <cell r="Q471">
            <v>10</v>
          </cell>
          <cell r="R471">
            <v>5</v>
          </cell>
          <cell r="S471">
            <v>17</v>
          </cell>
          <cell r="T471" t="str">
            <v>MET</v>
          </cell>
          <cell r="U471">
            <v>5</v>
          </cell>
        </row>
        <row r="472">
          <cell r="A472">
            <v>6245192</v>
          </cell>
          <cell r="B472" t="str">
            <v>OBB</v>
          </cell>
          <cell r="C472">
            <v>36000</v>
          </cell>
          <cell r="D472">
            <v>36000200</v>
          </cell>
          <cell r="E472" t="str">
            <v>ENSAMBLE CHASIS</v>
          </cell>
          <cell r="F472">
            <v>6245192</v>
          </cell>
          <cell r="G472" t="str">
            <v>06245192</v>
          </cell>
          <cell r="H472">
            <v>715156351</v>
          </cell>
          <cell r="I472" t="str">
            <v>PALLO GOMEZ CRISTIAN ALONSO</v>
          </cell>
          <cell r="J472" t="str">
            <v>OPERARIO PRODUCCION</v>
          </cell>
          <cell r="K472">
            <v>1720527512</v>
          </cell>
          <cell r="L472" t="str">
            <v>HOURLY</v>
          </cell>
          <cell r="M472" t="str">
            <v>INDEFINIDO</v>
          </cell>
          <cell r="N472" t="str">
            <v>DIRECTA</v>
          </cell>
          <cell r="O472" t="str">
            <v>2DO</v>
          </cell>
          <cell r="P472">
            <v>28</v>
          </cell>
          <cell r="Q472">
            <v>10</v>
          </cell>
          <cell r="R472">
            <v>5</v>
          </cell>
          <cell r="S472">
            <v>17</v>
          </cell>
          <cell r="T472" t="str">
            <v>MET</v>
          </cell>
          <cell r="U472">
            <v>5</v>
          </cell>
        </row>
        <row r="473">
          <cell r="A473">
            <v>6245195</v>
          </cell>
          <cell r="B473" t="str">
            <v>OBB</v>
          </cell>
          <cell r="C473">
            <v>34000</v>
          </cell>
          <cell r="D473">
            <v>34000400</v>
          </cell>
          <cell r="E473" t="str">
            <v>LINEA REMATE</v>
          </cell>
          <cell r="F473">
            <v>6245195</v>
          </cell>
          <cell r="G473" t="str">
            <v>06245195</v>
          </cell>
          <cell r="H473">
            <v>426029129</v>
          </cell>
          <cell r="I473" t="str">
            <v>CARRILLO CARRILLO BYRON FERNANDO</v>
          </cell>
          <cell r="J473" t="str">
            <v>OPERARIO DE SUELDA</v>
          </cell>
          <cell r="K473">
            <v>1715205538</v>
          </cell>
          <cell r="L473" t="str">
            <v>HOURLY</v>
          </cell>
          <cell r="M473" t="str">
            <v>INDEFINIDO</v>
          </cell>
          <cell r="N473" t="str">
            <v>DIRECTA</v>
          </cell>
          <cell r="O473" t="str">
            <v>2DO</v>
          </cell>
          <cell r="P473">
            <v>28</v>
          </cell>
          <cell r="Q473">
            <v>10</v>
          </cell>
          <cell r="R473">
            <v>5</v>
          </cell>
          <cell r="S473">
            <v>17</v>
          </cell>
          <cell r="T473" t="str">
            <v>MET</v>
          </cell>
          <cell r="U473">
            <v>1715205538</v>
          </cell>
        </row>
        <row r="474">
          <cell r="A474">
            <v>6245196</v>
          </cell>
          <cell r="B474" t="str">
            <v>OBB</v>
          </cell>
          <cell r="C474">
            <v>36000</v>
          </cell>
          <cell r="D474">
            <v>36000300</v>
          </cell>
          <cell r="E474" t="str">
            <v>TRIM COMERCIAL</v>
          </cell>
          <cell r="F474">
            <v>6245196</v>
          </cell>
          <cell r="G474" t="str">
            <v>06245196</v>
          </cell>
          <cell r="H474">
            <v>105123189</v>
          </cell>
          <cell r="I474" t="str">
            <v>GUACHO GARZON PABLO DARIO</v>
          </cell>
          <cell r="J474" t="str">
            <v>OPERARIO PRODUCCION</v>
          </cell>
          <cell r="K474">
            <v>1721188868</v>
          </cell>
          <cell r="L474" t="str">
            <v>HOURLY</v>
          </cell>
          <cell r="M474" t="str">
            <v>INDEFINIDO</v>
          </cell>
          <cell r="N474" t="str">
            <v>DIRECTA</v>
          </cell>
          <cell r="O474" t="str">
            <v>2DO</v>
          </cell>
          <cell r="P474">
            <v>28</v>
          </cell>
          <cell r="Q474">
            <v>10</v>
          </cell>
          <cell r="R474">
            <v>5</v>
          </cell>
          <cell r="S474">
            <v>17</v>
          </cell>
          <cell r="T474" t="str">
            <v>MET</v>
          </cell>
          <cell r="U474">
            <v>5</v>
          </cell>
        </row>
        <row r="475">
          <cell r="A475">
            <v>6245199</v>
          </cell>
          <cell r="B475" t="str">
            <v>OBB</v>
          </cell>
          <cell r="C475">
            <v>34000</v>
          </cell>
          <cell r="D475">
            <v>34000200</v>
          </cell>
          <cell r="E475" t="str">
            <v>SUELDA COMERCI.</v>
          </cell>
          <cell r="F475">
            <v>6245199</v>
          </cell>
          <cell r="G475" t="str">
            <v>06245199</v>
          </cell>
          <cell r="H475">
            <v>752541184</v>
          </cell>
          <cell r="I475" t="str">
            <v>ANDRANGO YOGATO JAIME ROBERTO</v>
          </cell>
          <cell r="J475" t="str">
            <v>OPERARIO DE SUELDA</v>
          </cell>
          <cell r="K475">
            <v>1718093550</v>
          </cell>
          <cell r="L475" t="str">
            <v>HOURLY</v>
          </cell>
          <cell r="M475" t="str">
            <v>INDEFINIDO</v>
          </cell>
          <cell r="N475" t="str">
            <v>DIRECTA</v>
          </cell>
          <cell r="O475" t="str">
            <v>1ERO</v>
          </cell>
          <cell r="P475">
            <v>3</v>
          </cell>
          <cell r="Q475">
            <v>10</v>
          </cell>
          <cell r="R475">
            <v>5</v>
          </cell>
          <cell r="S475">
            <v>17</v>
          </cell>
          <cell r="T475" t="str">
            <v>MET</v>
          </cell>
          <cell r="U475">
            <v>1718093550</v>
          </cell>
        </row>
        <row r="476">
          <cell r="A476">
            <v>6245201</v>
          </cell>
          <cell r="B476" t="str">
            <v>OBB</v>
          </cell>
          <cell r="C476">
            <v>36000</v>
          </cell>
          <cell r="D476">
            <v>36000300</v>
          </cell>
          <cell r="E476" t="str">
            <v>TRIM COMERCIAL</v>
          </cell>
          <cell r="F476">
            <v>6245201</v>
          </cell>
          <cell r="G476" t="str">
            <v>06245201</v>
          </cell>
          <cell r="H476">
            <v>306559096</v>
          </cell>
          <cell r="I476" t="str">
            <v>CHAMORRO GARCIA MIGUEL ANGEL</v>
          </cell>
          <cell r="J476" t="str">
            <v>OPERARIO PRODUCCION</v>
          </cell>
          <cell r="K476">
            <v>1712366648</v>
          </cell>
          <cell r="L476" t="str">
            <v>HOURLY</v>
          </cell>
          <cell r="M476" t="str">
            <v>INDEFINIDO</v>
          </cell>
          <cell r="N476" t="str">
            <v>DIRECTA</v>
          </cell>
          <cell r="O476" t="str">
            <v>2DO</v>
          </cell>
          <cell r="P476">
            <v>28</v>
          </cell>
          <cell r="Q476">
            <v>10</v>
          </cell>
          <cell r="R476">
            <v>5</v>
          </cell>
          <cell r="S476">
            <v>17</v>
          </cell>
          <cell r="T476" t="str">
            <v>MET</v>
          </cell>
          <cell r="U476">
            <v>5</v>
          </cell>
        </row>
        <row r="477">
          <cell r="A477">
            <v>6245204</v>
          </cell>
          <cell r="B477" t="str">
            <v>OBB</v>
          </cell>
          <cell r="C477">
            <v>36000</v>
          </cell>
          <cell r="D477">
            <v>36000300</v>
          </cell>
          <cell r="E477" t="str">
            <v>TRIM COMERCIAL</v>
          </cell>
          <cell r="F477">
            <v>6245204</v>
          </cell>
          <cell r="G477" t="str">
            <v>06245204</v>
          </cell>
          <cell r="H477">
            <v>752895916</v>
          </cell>
          <cell r="I477" t="str">
            <v>SUAREZ CARRION RUBEN ANIBAL</v>
          </cell>
          <cell r="J477" t="str">
            <v>OPERARIO PRODUCCION</v>
          </cell>
          <cell r="K477">
            <v>1718396417</v>
          </cell>
          <cell r="L477" t="str">
            <v>HOURLY</v>
          </cell>
          <cell r="M477" t="str">
            <v>INDEFINIDO</v>
          </cell>
          <cell r="N477" t="str">
            <v>DIRECTA</v>
          </cell>
          <cell r="O477" t="str">
            <v>2DO</v>
          </cell>
          <cell r="P477">
            <v>28</v>
          </cell>
          <cell r="Q477">
            <v>10</v>
          </cell>
          <cell r="R477">
            <v>5</v>
          </cell>
          <cell r="S477">
            <v>17</v>
          </cell>
          <cell r="T477" t="str">
            <v>MET</v>
          </cell>
          <cell r="U477">
            <v>5</v>
          </cell>
        </row>
        <row r="478">
          <cell r="A478">
            <v>6245205</v>
          </cell>
          <cell r="B478" t="str">
            <v>OBB</v>
          </cell>
          <cell r="C478">
            <v>37000</v>
          </cell>
          <cell r="D478">
            <v>37000300</v>
          </cell>
          <cell r="E478" t="str">
            <v>CTROL MAT NOCKD</v>
          </cell>
          <cell r="F478">
            <v>6245205</v>
          </cell>
          <cell r="G478" t="str">
            <v>06245205</v>
          </cell>
          <cell r="H478">
            <v>740187095</v>
          </cell>
          <cell r="I478" t="str">
            <v>SANCHEZ JIMENEZ VICTOR GABRIEL</v>
          </cell>
          <cell r="J478" t="str">
            <v>OPERARIO MATERIALES</v>
          </cell>
          <cell r="K478">
            <v>1715561575</v>
          </cell>
          <cell r="L478" t="str">
            <v>HOURLY</v>
          </cell>
          <cell r="M478" t="str">
            <v>INDEFINIDO</v>
          </cell>
          <cell r="N478" t="str">
            <v>INDIRECTA</v>
          </cell>
          <cell r="O478" t="e">
            <v>#N/A</v>
          </cell>
          <cell r="P478">
            <v>5</v>
          </cell>
          <cell r="Q478">
            <v>10</v>
          </cell>
          <cell r="R478">
            <v>5</v>
          </cell>
          <cell r="S478">
            <v>17</v>
          </cell>
          <cell r="T478" t="e">
            <v>#N/A</v>
          </cell>
          <cell r="U478" t="e">
            <v>#N/A</v>
          </cell>
        </row>
        <row r="479">
          <cell r="A479">
            <v>6245208</v>
          </cell>
          <cell r="B479" t="str">
            <v>OBB</v>
          </cell>
          <cell r="C479">
            <v>36000</v>
          </cell>
          <cell r="D479">
            <v>36000300</v>
          </cell>
          <cell r="E479" t="str">
            <v>TRIM COMERCIAL</v>
          </cell>
          <cell r="F479">
            <v>6245208</v>
          </cell>
          <cell r="G479" t="str">
            <v>06245208</v>
          </cell>
          <cell r="H479">
            <v>984094502</v>
          </cell>
          <cell r="I479" t="str">
            <v>SUNTAXI PAUCAR EDWIN FRANCISCO</v>
          </cell>
          <cell r="J479" t="str">
            <v>OPERARIO PRODUCCION</v>
          </cell>
          <cell r="K479">
            <v>1719255802</v>
          </cell>
          <cell r="L479" t="str">
            <v>HOURLY</v>
          </cell>
          <cell r="M479" t="str">
            <v>INDEFINIDO</v>
          </cell>
          <cell r="N479" t="str">
            <v>DIRECTA</v>
          </cell>
          <cell r="O479" t="str">
            <v>2DO</v>
          </cell>
          <cell r="P479">
            <v>28</v>
          </cell>
          <cell r="Q479">
            <v>10</v>
          </cell>
          <cell r="R479">
            <v>5</v>
          </cell>
          <cell r="S479">
            <v>17</v>
          </cell>
          <cell r="T479" t="str">
            <v>MET</v>
          </cell>
          <cell r="U479">
            <v>5</v>
          </cell>
        </row>
        <row r="480">
          <cell r="A480">
            <v>6245212</v>
          </cell>
          <cell r="B480" t="str">
            <v>OBB</v>
          </cell>
          <cell r="C480">
            <v>36000</v>
          </cell>
          <cell r="D480">
            <v>36000200</v>
          </cell>
          <cell r="E480" t="str">
            <v>ENSAMBLE CHASIS</v>
          </cell>
          <cell r="F480">
            <v>6245212</v>
          </cell>
          <cell r="G480" t="str">
            <v>06245212</v>
          </cell>
          <cell r="H480">
            <v>311979082</v>
          </cell>
          <cell r="I480" t="str">
            <v>VINUEZA CHICAIZA MARIO ALEJANDRO</v>
          </cell>
          <cell r="J480" t="str">
            <v>OPERARIO PRODUCCION</v>
          </cell>
          <cell r="K480">
            <v>1721835948</v>
          </cell>
          <cell r="L480" t="str">
            <v>HOURLY</v>
          </cell>
          <cell r="M480" t="str">
            <v>INDEFINIDO</v>
          </cell>
          <cell r="N480" t="str">
            <v>DIRECTA</v>
          </cell>
          <cell r="O480" t="str">
            <v>SALIO CIA</v>
          </cell>
          <cell r="P480">
            <v>28</v>
          </cell>
          <cell r="Q480">
            <v>10</v>
          </cell>
          <cell r="R480">
            <v>5</v>
          </cell>
          <cell r="S480">
            <v>17</v>
          </cell>
          <cell r="T480" t="e">
            <v>#N/A</v>
          </cell>
          <cell r="U480" t="e">
            <v>#N/A</v>
          </cell>
        </row>
        <row r="481">
          <cell r="A481">
            <v>6245215</v>
          </cell>
          <cell r="B481" t="str">
            <v>OBB</v>
          </cell>
          <cell r="C481">
            <v>36000</v>
          </cell>
          <cell r="D481">
            <v>36000200</v>
          </cell>
          <cell r="E481" t="str">
            <v>ENSAMBLE CHASIS</v>
          </cell>
          <cell r="F481">
            <v>6245215</v>
          </cell>
          <cell r="G481" t="str">
            <v>06245215</v>
          </cell>
          <cell r="H481">
            <v>660968753</v>
          </cell>
          <cell r="I481" t="str">
            <v>MORALES PILATUNA FRANKLIN ROLANDO</v>
          </cell>
          <cell r="J481" t="str">
            <v>OPERARIO PRODUCCION</v>
          </cell>
          <cell r="K481">
            <v>1720648128</v>
          </cell>
          <cell r="L481" t="str">
            <v>HOURLY</v>
          </cell>
          <cell r="M481" t="str">
            <v>INDEFINIDO</v>
          </cell>
          <cell r="N481" t="str">
            <v>DIRECTA</v>
          </cell>
          <cell r="O481" t="str">
            <v>2DO</v>
          </cell>
          <cell r="P481">
            <v>28</v>
          </cell>
          <cell r="Q481">
            <v>10</v>
          </cell>
          <cell r="R481">
            <v>5</v>
          </cell>
          <cell r="S481">
            <v>17</v>
          </cell>
          <cell r="T481" t="str">
            <v>MET</v>
          </cell>
          <cell r="U481">
            <v>5</v>
          </cell>
        </row>
        <row r="482">
          <cell r="A482">
            <v>6245217</v>
          </cell>
          <cell r="B482" t="str">
            <v>OBB</v>
          </cell>
          <cell r="C482">
            <v>36000</v>
          </cell>
          <cell r="D482">
            <v>36000300</v>
          </cell>
          <cell r="E482" t="str">
            <v>TRIM COMERCIAL</v>
          </cell>
          <cell r="F482">
            <v>6245217</v>
          </cell>
          <cell r="G482" t="str">
            <v>06245217</v>
          </cell>
          <cell r="H482">
            <v>495163048</v>
          </cell>
          <cell r="I482" t="str">
            <v>LASSO NOTE LUIS ANTONIO</v>
          </cell>
          <cell r="J482" t="str">
            <v>OPERARIO PRODUCCION</v>
          </cell>
          <cell r="K482">
            <v>1713622965</v>
          </cell>
          <cell r="L482" t="str">
            <v>HOURLY</v>
          </cell>
          <cell r="M482" t="str">
            <v>INDEFINIDO</v>
          </cell>
          <cell r="N482" t="str">
            <v>DIRECTA</v>
          </cell>
          <cell r="O482" t="str">
            <v>2DO</v>
          </cell>
          <cell r="P482">
            <v>28</v>
          </cell>
          <cell r="Q482">
            <v>10</v>
          </cell>
          <cell r="R482">
            <v>5</v>
          </cell>
          <cell r="S482">
            <v>17</v>
          </cell>
          <cell r="T482" t="str">
            <v>MET</v>
          </cell>
          <cell r="U482">
            <v>5</v>
          </cell>
        </row>
        <row r="483">
          <cell r="A483">
            <v>6245218</v>
          </cell>
          <cell r="B483" t="str">
            <v>OBB</v>
          </cell>
          <cell r="C483">
            <v>36000</v>
          </cell>
          <cell r="D483">
            <v>36000200</v>
          </cell>
          <cell r="E483" t="str">
            <v>ENSAMBLE CHASIS</v>
          </cell>
          <cell r="F483">
            <v>6245218</v>
          </cell>
          <cell r="G483" t="str">
            <v>06245218</v>
          </cell>
          <cell r="H483">
            <v>360961655</v>
          </cell>
          <cell r="I483" t="str">
            <v>CHABLAY HIDALGO EDISON FERNANDO</v>
          </cell>
          <cell r="J483" t="str">
            <v>OPERARIO PRODUCCION</v>
          </cell>
          <cell r="K483">
            <v>1717443830</v>
          </cell>
          <cell r="L483" t="str">
            <v>HOURLY</v>
          </cell>
          <cell r="M483" t="str">
            <v>INDEFINIDO</v>
          </cell>
          <cell r="N483" t="str">
            <v>DIRECTA</v>
          </cell>
          <cell r="O483" t="str">
            <v>1ERO</v>
          </cell>
          <cell r="P483">
            <v>3</v>
          </cell>
          <cell r="Q483">
            <v>10</v>
          </cell>
          <cell r="R483">
            <v>5</v>
          </cell>
          <cell r="S483">
            <v>17</v>
          </cell>
          <cell r="T483" t="str">
            <v>MET</v>
          </cell>
          <cell r="U483">
            <v>5</v>
          </cell>
        </row>
        <row r="484">
          <cell r="A484">
            <v>6245220</v>
          </cell>
          <cell r="B484" t="str">
            <v>OBB</v>
          </cell>
          <cell r="C484">
            <v>36000</v>
          </cell>
          <cell r="D484">
            <v>36000300</v>
          </cell>
          <cell r="E484" t="str">
            <v>TRIM COMERCIAL</v>
          </cell>
          <cell r="F484">
            <v>6245220</v>
          </cell>
          <cell r="G484" t="str">
            <v>06245220</v>
          </cell>
          <cell r="H484">
            <v>300982712</v>
          </cell>
          <cell r="I484" t="str">
            <v>ALMACHI SIMBANA DIEGO DAVID</v>
          </cell>
          <cell r="J484" t="str">
            <v>OPERARIO PRODUCCION</v>
          </cell>
          <cell r="K484">
            <v>1721819165</v>
          </cell>
          <cell r="L484" t="str">
            <v>HOURLY</v>
          </cell>
          <cell r="M484" t="str">
            <v>INDEFINIDO</v>
          </cell>
          <cell r="N484" t="str">
            <v>DIRECTA</v>
          </cell>
          <cell r="O484" t="str">
            <v>1ERO</v>
          </cell>
          <cell r="P484">
            <v>3</v>
          </cell>
          <cell r="Q484">
            <v>10</v>
          </cell>
          <cell r="R484">
            <v>5</v>
          </cell>
          <cell r="S484">
            <v>17</v>
          </cell>
          <cell r="T484" t="str">
            <v>MET</v>
          </cell>
          <cell r="U484">
            <v>5</v>
          </cell>
        </row>
        <row r="485">
          <cell r="A485">
            <v>6245221</v>
          </cell>
          <cell r="B485" t="str">
            <v>OBB</v>
          </cell>
          <cell r="C485">
            <v>37000</v>
          </cell>
          <cell r="D485">
            <v>37000300</v>
          </cell>
          <cell r="E485" t="str">
            <v>CTROL MAT NOCKD</v>
          </cell>
          <cell r="F485">
            <v>6245221</v>
          </cell>
          <cell r="G485" t="str">
            <v>06245221</v>
          </cell>
          <cell r="H485">
            <v>282273556</v>
          </cell>
          <cell r="I485" t="str">
            <v>CASTILLO CAICEDO LEONARDO ANDRES</v>
          </cell>
          <cell r="J485" t="str">
            <v>OPERARIO MATERIALES</v>
          </cell>
          <cell r="K485">
            <v>1714765672</v>
          </cell>
          <cell r="L485" t="str">
            <v>HOURLY</v>
          </cell>
          <cell r="M485" t="str">
            <v>INDEFINIDO</v>
          </cell>
          <cell r="N485" t="str">
            <v>INDIRECTA</v>
          </cell>
          <cell r="O485" t="e">
            <v>#REF!</v>
          </cell>
          <cell r="P485">
            <v>28</v>
          </cell>
          <cell r="Q485">
            <v>10</v>
          </cell>
          <cell r="R485">
            <v>5</v>
          </cell>
          <cell r="S485">
            <v>17</v>
          </cell>
          <cell r="T485" t="str">
            <v>MET</v>
          </cell>
          <cell r="U485" t="e">
            <v>#REF!</v>
          </cell>
        </row>
        <row r="486">
          <cell r="A486">
            <v>6245222</v>
          </cell>
          <cell r="B486" t="str">
            <v>OBB</v>
          </cell>
          <cell r="C486">
            <v>35010</v>
          </cell>
          <cell r="D486">
            <v>35010500</v>
          </cell>
          <cell r="E486" t="str">
            <v>PINTURA PLASTIC</v>
          </cell>
          <cell r="F486">
            <v>6245222</v>
          </cell>
          <cell r="G486" t="str">
            <v>06245222</v>
          </cell>
          <cell r="H486">
            <v>608960028</v>
          </cell>
          <cell r="I486" t="str">
            <v>LAINES INGUILAN KLEBER MANUEL</v>
          </cell>
          <cell r="J486" t="str">
            <v>OPERARIO MATERIALES</v>
          </cell>
          <cell r="K486">
            <v>1719042754</v>
          </cell>
          <cell r="L486" t="str">
            <v>HOURLY</v>
          </cell>
          <cell r="M486" t="str">
            <v>INDEFINIDO</v>
          </cell>
          <cell r="N486" t="str">
            <v>DIRECTA</v>
          </cell>
          <cell r="O486" t="str">
            <v>2DO</v>
          </cell>
          <cell r="P486">
            <v>28</v>
          </cell>
          <cell r="Q486">
            <v>10</v>
          </cell>
          <cell r="R486">
            <v>5</v>
          </cell>
          <cell r="S486">
            <v>17</v>
          </cell>
          <cell r="T486" t="str">
            <v>MET</v>
          </cell>
          <cell r="U486" t="str">
            <v>PINTURA PLAST 2T</v>
          </cell>
        </row>
        <row r="487">
          <cell r="A487">
            <v>6245223</v>
          </cell>
          <cell r="B487" t="str">
            <v>OBB</v>
          </cell>
          <cell r="C487">
            <v>36000</v>
          </cell>
          <cell r="D487">
            <v>36000300</v>
          </cell>
          <cell r="E487" t="str">
            <v>TRIM COMERCIAL</v>
          </cell>
          <cell r="F487">
            <v>6245223</v>
          </cell>
          <cell r="G487" t="str">
            <v>06245223</v>
          </cell>
          <cell r="H487">
            <v>979032711</v>
          </cell>
          <cell r="I487" t="str">
            <v>QUISHPE LEON JUAN DIEGO</v>
          </cell>
          <cell r="J487" t="str">
            <v>OPERARIO PRODUCCION</v>
          </cell>
          <cell r="K487">
            <v>1720893773</v>
          </cell>
          <cell r="L487" t="str">
            <v>HOURLY</v>
          </cell>
          <cell r="M487" t="str">
            <v>INDEFINIDO</v>
          </cell>
          <cell r="N487" t="str">
            <v>DIRECTA</v>
          </cell>
          <cell r="O487" t="str">
            <v>SALIO CIA</v>
          </cell>
          <cell r="P487">
            <v>28</v>
          </cell>
          <cell r="Q487">
            <v>10</v>
          </cell>
          <cell r="R487">
            <v>5</v>
          </cell>
          <cell r="S487">
            <v>17</v>
          </cell>
          <cell r="T487" t="e">
            <v>#N/A</v>
          </cell>
          <cell r="U487" t="e">
            <v>#N/A</v>
          </cell>
        </row>
        <row r="488">
          <cell r="A488">
            <v>6245226</v>
          </cell>
          <cell r="B488" t="str">
            <v>OBB</v>
          </cell>
          <cell r="C488">
            <v>34000</v>
          </cell>
          <cell r="D488">
            <v>34000500</v>
          </cell>
          <cell r="E488" t="str">
            <v>ACABADO METAL.</v>
          </cell>
          <cell r="F488">
            <v>6245226</v>
          </cell>
          <cell r="G488" t="str">
            <v>06245226</v>
          </cell>
          <cell r="H488">
            <v>573476797</v>
          </cell>
          <cell r="I488" t="str">
            <v>BOLAGAY SALAZAR ANDRES DAVID</v>
          </cell>
          <cell r="J488" t="str">
            <v>OPERARIO DE SUELDA</v>
          </cell>
          <cell r="K488">
            <v>1723702930</v>
          </cell>
          <cell r="L488" t="str">
            <v>HOURLY</v>
          </cell>
          <cell r="M488" t="str">
            <v>INDEFINIDO</v>
          </cell>
          <cell r="N488" t="str">
            <v>DIRECTA</v>
          </cell>
          <cell r="O488" t="str">
            <v>2DO</v>
          </cell>
          <cell r="P488">
            <v>28</v>
          </cell>
          <cell r="Q488">
            <v>10</v>
          </cell>
          <cell r="R488">
            <v>5</v>
          </cell>
          <cell r="S488">
            <v>17</v>
          </cell>
          <cell r="T488" t="str">
            <v>MET</v>
          </cell>
          <cell r="U488">
            <v>1723702930</v>
          </cell>
        </row>
        <row r="489">
          <cell r="A489">
            <v>6245227</v>
          </cell>
          <cell r="B489" t="str">
            <v>OBB</v>
          </cell>
          <cell r="C489">
            <v>36000</v>
          </cell>
          <cell r="D489">
            <v>36000200</v>
          </cell>
          <cell r="E489" t="str">
            <v>ENSAMBLE CHASIS</v>
          </cell>
          <cell r="F489">
            <v>6245227</v>
          </cell>
          <cell r="G489" t="str">
            <v>06245227</v>
          </cell>
          <cell r="H489">
            <v>114066089</v>
          </cell>
          <cell r="I489" t="str">
            <v>TOAQUIZA CASA LUIS PATRICIO</v>
          </cell>
          <cell r="J489" t="str">
            <v>OPERARIO PRODUCCION</v>
          </cell>
          <cell r="K489">
            <v>1717675589</v>
          </cell>
          <cell r="L489" t="str">
            <v>HOURLY</v>
          </cell>
          <cell r="M489" t="str">
            <v>INDEFINIDO</v>
          </cell>
          <cell r="N489" t="str">
            <v>DIRECTA</v>
          </cell>
          <cell r="O489" t="str">
            <v>2DO</v>
          </cell>
          <cell r="P489">
            <v>28</v>
          </cell>
          <cell r="Q489">
            <v>10</v>
          </cell>
          <cell r="R489">
            <v>5</v>
          </cell>
          <cell r="S489">
            <v>17</v>
          </cell>
          <cell r="T489" t="str">
            <v>MET</v>
          </cell>
          <cell r="U489">
            <v>5</v>
          </cell>
        </row>
        <row r="490">
          <cell r="A490">
            <v>6245228</v>
          </cell>
          <cell r="B490" t="str">
            <v>OBB</v>
          </cell>
          <cell r="C490">
            <v>35010</v>
          </cell>
          <cell r="D490">
            <v>35010500</v>
          </cell>
          <cell r="E490" t="str">
            <v>PINTURA PLASTIC</v>
          </cell>
          <cell r="F490">
            <v>6245228</v>
          </cell>
          <cell r="G490" t="str">
            <v>06245228</v>
          </cell>
          <cell r="H490">
            <v>800649402</v>
          </cell>
          <cell r="I490" t="str">
            <v>GALLO VILLACIS DIEGO ISMAEL</v>
          </cell>
          <cell r="J490" t="str">
            <v>OPERARIO DE PINTURA</v>
          </cell>
          <cell r="K490">
            <v>502414600</v>
          </cell>
          <cell r="L490" t="str">
            <v>HOURLY</v>
          </cell>
          <cell r="M490" t="str">
            <v>INDEFINIDO</v>
          </cell>
          <cell r="N490" t="str">
            <v>DIRECTA</v>
          </cell>
          <cell r="O490" t="str">
            <v>2DO</v>
          </cell>
          <cell r="P490">
            <v>4</v>
          </cell>
          <cell r="Q490">
            <v>10</v>
          </cell>
          <cell r="R490">
            <v>5</v>
          </cell>
          <cell r="S490">
            <v>17</v>
          </cell>
          <cell r="T490" t="str">
            <v>MET</v>
          </cell>
          <cell r="U490" t="str">
            <v>PINTURA PLASTICOS 1T</v>
          </cell>
        </row>
        <row r="491">
          <cell r="A491">
            <v>6245229</v>
          </cell>
          <cell r="B491" t="str">
            <v>OBB</v>
          </cell>
          <cell r="C491">
            <v>36000</v>
          </cell>
          <cell r="D491">
            <v>36000200</v>
          </cell>
          <cell r="E491" t="str">
            <v>ENSAMBLE CHASIS</v>
          </cell>
          <cell r="F491">
            <v>6245229</v>
          </cell>
          <cell r="G491" t="str">
            <v>06245229</v>
          </cell>
          <cell r="H491">
            <v>532311606</v>
          </cell>
          <cell r="I491" t="str">
            <v>SALAZAR RAMIREZ JUAN GABRIEL</v>
          </cell>
          <cell r="J491" t="str">
            <v>OPERARIO PRODUCCION</v>
          </cell>
          <cell r="K491">
            <v>1718917295</v>
          </cell>
          <cell r="L491" t="str">
            <v>HOURLY</v>
          </cell>
          <cell r="M491" t="str">
            <v>INDEFINIDO</v>
          </cell>
          <cell r="N491" t="str">
            <v>DIRECTA</v>
          </cell>
          <cell r="O491" t="str">
            <v>2DO</v>
          </cell>
          <cell r="P491">
            <v>28</v>
          </cell>
          <cell r="Q491">
            <v>10</v>
          </cell>
          <cell r="R491">
            <v>5</v>
          </cell>
          <cell r="S491">
            <v>17</v>
          </cell>
          <cell r="T491" t="str">
            <v>MET</v>
          </cell>
          <cell r="U491">
            <v>5</v>
          </cell>
        </row>
        <row r="492">
          <cell r="A492">
            <v>6245238</v>
          </cell>
          <cell r="B492" t="str">
            <v>OBB</v>
          </cell>
          <cell r="C492">
            <v>36000</v>
          </cell>
          <cell r="D492">
            <v>36000300</v>
          </cell>
          <cell r="E492" t="str">
            <v>TRIM COMERCIAL</v>
          </cell>
          <cell r="F492">
            <v>6245238</v>
          </cell>
          <cell r="G492" t="str">
            <v>06245238</v>
          </cell>
          <cell r="H492">
            <v>682694460</v>
          </cell>
          <cell r="I492" t="str">
            <v>RUANO MERCHAN JONNATHAN PAUL</v>
          </cell>
          <cell r="J492" t="str">
            <v>OPERARIO PRODUCCION</v>
          </cell>
          <cell r="K492">
            <v>1720904349</v>
          </cell>
          <cell r="L492" t="str">
            <v>HOURLY</v>
          </cell>
          <cell r="M492" t="str">
            <v>INDEFINIDO</v>
          </cell>
          <cell r="N492" t="str">
            <v>DIRECTA</v>
          </cell>
          <cell r="O492" t="str">
            <v>SALIO CIA</v>
          </cell>
          <cell r="P492">
            <v>28</v>
          </cell>
          <cell r="Q492">
            <v>10</v>
          </cell>
          <cell r="R492">
            <v>5</v>
          </cell>
          <cell r="S492">
            <v>17</v>
          </cell>
          <cell r="T492" t="e">
            <v>#N/A</v>
          </cell>
          <cell r="U492" t="e">
            <v>#N/A</v>
          </cell>
        </row>
        <row r="493">
          <cell r="A493">
            <v>6245240</v>
          </cell>
          <cell r="B493" t="str">
            <v>OBB</v>
          </cell>
          <cell r="C493">
            <v>36000</v>
          </cell>
          <cell r="D493">
            <v>36000300</v>
          </cell>
          <cell r="E493" t="str">
            <v>TRIM COMERCIAL</v>
          </cell>
          <cell r="F493">
            <v>6245240</v>
          </cell>
          <cell r="G493" t="str">
            <v>06245240</v>
          </cell>
          <cell r="H493">
            <v>831686128</v>
          </cell>
          <cell r="I493" t="str">
            <v>LOACHAMIN GUALOTO WILMER ROLANDO</v>
          </cell>
          <cell r="J493" t="str">
            <v>OPERARIO PRODUCCION</v>
          </cell>
          <cell r="K493">
            <v>1714451141</v>
          </cell>
          <cell r="L493" t="str">
            <v>HOURLY</v>
          </cell>
          <cell r="M493" t="str">
            <v>INDEFINIDO</v>
          </cell>
          <cell r="N493" t="str">
            <v>DIRECTA</v>
          </cell>
          <cell r="O493" t="str">
            <v>1ERO</v>
          </cell>
          <cell r="P493">
            <v>3</v>
          </cell>
          <cell r="Q493">
            <v>10</v>
          </cell>
          <cell r="R493">
            <v>5</v>
          </cell>
          <cell r="S493">
            <v>17</v>
          </cell>
          <cell r="T493" t="str">
            <v>MET</v>
          </cell>
          <cell r="U493">
            <v>5</v>
          </cell>
        </row>
        <row r="494">
          <cell r="A494">
            <v>6245241</v>
          </cell>
          <cell r="B494" t="str">
            <v>OBB</v>
          </cell>
          <cell r="C494">
            <v>36000</v>
          </cell>
          <cell r="D494">
            <v>36000300</v>
          </cell>
          <cell r="E494" t="str">
            <v>TRIM COMERCIAL</v>
          </cell>
          <cell r="F494">
            <v>6245241</v>
          </cell>
          <cell r="G494" t="str">
            <v>06245241</v>
          </cell>
          <cell r="H494">
            <v>764488378</v>
          </cell>
          <cell r="I494" t="str">
            <v>LAMINA TUPIZA DIEGO GIOVANNY</v>
          </cell>
          <cell r="J494" t="str">
            <v>OPERARIO PRODUCCION</v>
          </cell>
          <cell r="K494">
            <v>1716584030</v>
          </cell>
          <cell r="L494" t="str">
            <v>HOURLY</v>
          </cell>
          <cell r="M494" t="str">
            <v>INDEFINIDO</v>
          </cell>
          <cell r="N494" t="str">
            <v>DIRECTA</v>
          </cell>
          <cell r="O494" t="str">
            <v>2DO</v>
          </cell>
          <cell r="P494">
            <v>28</v>
          </cell>
          <cell r="Q494">
            <v>10</v>
          </cell>
          <cell r="R494">
            <v>5</v>
          </cell>
          <cell r="S494">
            <v>17</v>
          </cell>
          <cell r="T494" t="str">
            <v>LET</v>
          </cell>
          <cell r="U494">
            <v>5</v>
          </cell>
        </row>
        <row r="495">
          <cell r="A495">
            <v>6245243</v>
          </cell>
          <cell r="B495" t="str">
            <v>OBB</v>
          </cell>
          <cell r="C495">
            <v>34000</v>
          </cell>
          <cell r="D495">
            <v>34000200</v>
          </cell>
          <cell r="E495" t="str">
            <v>SUELDA COMERCI.</v>
          </cell>
          <cell r="F495">
            <v>6245243</v>
          </cell>
          <cell r="G495" t="str">
            <v>06245243</v>
          </cell>
          <cell r="H495">
            <v>468117387</v>
          </cell>
          <cell r="I495" t="str">
            <v>ESPINOSA ULCO LUIS FERNANDO</v>
          </cell>
          <cell r="J495" t="str">
            <v>OPERARIO DE SUELDA</v>
          </cell>
          <cell r="K495">
            <v>1718654815</v>
          </cell>
          <cell r="L495" t="str">
            <v>HOURLY</v>
          </cell>
          <cell r="M495" t="str">
            <v>INDEFINIDO</v>
          </cell>
          <cell r="N495" t="str">
            <v>DIRECTA</v>
          </cell>
          <cell r="O495" t="str">
            <v>2DO</v>
          </cell>
          <cell r="P495">
            <v>28</v>
          </cell>
          <cell r="Q495">
            <v>10</v>
          </cell>
          <cell r="R495">
            <v>5</v>
          </cell>
          <cell r="S495">
            <v>17</v>
          </cell>
          <cell r="T495" t="str">
            <v>MET</v>
          </cell>
          <cell r="U495">
            <v>1718654815</v>
          </cell>
        </row>
        <row r="496">
          <cell r="A496">
            <v>6245245</v>
          </cell>
          <cell r="B496" t="str">
            <v>OBB</v>
          </cell>
          <cell r="C496">
            <v>36000</v>
          </cell>
          <cell r="D496">
            <v>36000200</v>
          </cell>
          <cell r="E496" t="str">
            <v>ENSAMBLE CHASIS</v>
          </cell>
          <cell r="F496">
            <v>6245245</v>
          </cell>
          <cell r="G496" t="str">
            <v>06245245</v>
          </cell>
          <cell r="H496">
            <v>500265270</v>
          </cell>
          <cell r="I496" t="str">
            <v>VEGA MORENO DIEGO SALOMON</v>
          </cell>
          <cell r="J496" t="str">
            <v>OPERARIO PRODUCCION</v>
          </cell>
          <cell r="K496">
            <v>1721933206</v>
          </cell>
          <cell r="L496" t="str">
            <v>HOURLY</v>
          </cell>
          <cell r="M496" t="str">
            <v>INDEFINIDO</v>
          </cell>
          <cell r="N496" t="str">
            <v>DIRECTA</v>
          </cell>
          <cell r="O496" t="str">
            <v>1ERO</v>
          </cell>
          <cell r="P496">
            <v>3</v>
          </cell>
          <cell r="Q496">
            <v>10</v>
          </cell>
          <cell r="R496">
            <v>5</v>
          </cell>
          <cell r="S496">
            <v>17</v>
          </cell>
          <cell r="T496" t="str">
            <v>MET</v>
          </cell>
          <cell r="U496">
            <v>5</v>
          </cell>
        </row>
        <row r="497">
          <cell r="A497">
            <v>6245247</v>
          </cell>
          <cell r="B497" t="str">
            <v>OBB</v>
          </cell>
          <cell r="C497">
            <v>36000</v>
          </cell>
          <cell r="D497">
            <v>36000200</v>
          </cell>
          <cell r="E497" t="str">
            <v>ENSAMBLE CHASIS</v>
          </cell>
          <cell r="F497">
            <v>6245247</v>
          </cell>
          <cell r="G497" t="str">
            <v>06245247</v>
          </cell>
          <cell r="H497">
            <v>231925435</v>
          </cell>
          <cell r="I497" t="str">
            <v>AMAGUAYA PACALLA EDISON ROLANDO</v>
          </cell>
          <cell r="J497" t="str">
            <v>OPERARIO PRODUCCION</v>
          </cell>
          <cell r="K497">
            <v>1721600490</v>
          </cell>
          <cell r="L497" t="str">
            <v>HOURLY</v>
          </cell>
          <cell r="M497" t="str">
            <v>INDEFINIDO</v>
          </cell>
          <cell r="N497" t="str">
            <v>DIRECTA</v>
          </cell>
          <cell r="O497" t="str">
            <v>2DO</v>
          </cell>
          <cell r="P497">
            <v>28</v>
          </cell>
          <cell r="Q497">
            <v>10</v>
          </cell>
          <cell r="R497">
            <v>5</v>
          </cell>
          <cell r="S497">
            <v>17</v>
          </cell>
          <cell r="T497" t="str">
            <v>MET</v>
          </cell>
          <cell r="U497">
            <v>5</v>
          </cell>
        </row>
        <row r="498">
          <cell r="A498">
            <v>6245248</v>
          </cell>
          <cell r="B498" t="str">
            <v>OBB</v>
          </cell>
          <cell r="C498">
            <v>34000</v>
          </cell>
          <cell r="D498">
            <v>34000400</v>
          </cell>
          <cell r="E498" t="str">
            <v>LINEA REMATE</v>
          </cell>
          <cell r="F498">
            <v>6245248</v>
          </cell>
          <cell r="G498" t="str">
            <v>06245248</v>
          </cell>
          <cell r="H498">
            <v>456032174</v>
          </cell>
          <cell r="I498" t="str">
            <v>CRIOLLO LOACHAMIN FRANCISCO JAVIER</v>
          </cell>
          <cell r="J498" t="str">
            <v>OPERARIO DE SUELDA</v>
          </cell>
          <cell r="K498">
            <v>1716423494</v>
          </cell>
          <cell r="L498" t="str">
            <v>HOURLY</v>
          </cell>
          <cell r="M498" t="str">
            <v>INDEFINIDO</v>
          </cell>
          <cell r="N498" t="str">
            <v>DIRECTA</v>
          </cell>
          <cell r="O498" t="str">
            <v>2DO</v>
          </cell>
          <cell r="P498">
            <v>28</v>
          </cell>
          <cell r="Q498">
            <v>10</v>
          </cell>
          <cell r="R498">
            <v>5</v>
          </cell>
          <cell r="S498">
            <v>17</v>
          </cell>
          <cell r="T498" t="str">
            <v>MET</v>
          </cell>
          <cell r="U498">
            <v>1716423494</v>
          </cell>
        </row>
        <row r="499">
          <cell r="A499">
            <v>6245251</v>
          </cell>
          <cell r="B499" t="str">
            <v>OBB</v>
          </cell>
          <cell r="C499">
            <v>36000</v>
          </cell>
          <cell r="D499">
            <v>36000300</v>
          </cell>
          <cell r="E499" t="str">
            <v>TRIM COMERCIAL</v>
          </cell>
          <cell r="F499">
            <v>6245251</v>
          </cell>
          <cell r="G499" t="str">
            <v>06245251</v>
          </cell>
          <cell r="H499">
            <v>610799059</v>
          </cell>
          <cell r="I499" t="str">
            <v>CAMANERO OBANDO JOSE LUIS</v>
          </cell>
          <cell r="J499" t="str">
            <v>OPERARIO PRODUCCION</v>
          </cell>
          <cell r="K499">
            <v>1722376124</v>
          </cell>
          <cell r="L499" t="str">
            <v>HOURLY</v>
          </cell>
          <cell r="M499" t="str">
            <v>INDEFINIDO</v>
          </cell>
          <cell r="N499" t="str">
            <v>DIRECTA</v>
          </cell>
          <cell r="O499" t="str">
            <v>2DO</v>
          </cell>
          <cell r="P499">
            <v>28</v>
          </cell>
          <cell r="Q499">
            <v>10</v>
          </cell>
          <cell r="R499">
            <v>5</v>
          </cell>
          <cell r="S499">
            <v>17</v>
          </cell>
          <cell r="T499" t="str">
            <v>MET</v>
          </cell>
          <cell r="U499">
            <v>5</v>
          </cell>
        </row>
        <row r="500">
          <cell r="A500">
            <v>6245254</v>
          </cell>
          <cell r="B500" t="str">
            <v>OBB</v>
          </cell>
          <cell r="C500">
            <v>34000</v>
          </cell>
          <cell r="D500">
            <v>34000300</v>
          </cell>
          <cell r="E500" t="str">
            <v>SUELDA AUTOMOV.</v>
          </cell>
          <cell r="F500">
            <v>6245254</v>
          </cell>
          <cell r="G500" t="str">
            <v>06245254</v>
          </cell>
          <cell r="H500">
            <v>828070253</v>
          </cell>
          <cell r="I500" t="str">
            <v>GUERRERO FLORES MARIO ANIBAL</v>
          </cell>
          <cell r="J500" t="str">
            <v>OPERARIO DE SUELDA</v>
          </cell>
          <cell r="K500">
            <v>1722253554</v>
          </cell>
          <cell r="L500" t="str">
            <v>HOURLY</v>
          </cell>
          <cell r="M500" t="str">
            <v>INDEFINIDO</v>
          </cell>
          <cell r="N500" t="str">
            <v>DIRECTA</v>
          </cell>
          <cell r="O500" t="str">
            <v>2DO</v>
          </cell>
          <cell r="P500">
            <v>28</v>
          </cell>
          <cell r="Q500">
            <v>10</v>
          </cell>
          <cell r="R500">
            <v>5</v>
          </cell>
          <cell r="S500">
            <v>17</v>
          </cell>
          <cell r="T500" t="str">
            <v>MET</v>
          </cell>
          <cell r="U500">
            <v>1722253554</v>
          </cell>
        </row>
        <row r="501">
          <cell r="A501">
            <v>6245256</v>
          </cell>
          <cell r="B501" t="str">
            <v>OBB</v>
          </cell>
          <cell r="C501">
            <v>36000</v>
          </cell>
          <cell r="D501">
            <v>36000600</v>
          </cell>
          <cell r="E501" t="str">
            <v>FINAL AUTOMOVIL</v>
          </cell>
          <cell r="F501">
            <v>6245256</v>
          </cell>
          <cell r="G501" t="str">
            <v>06245256</v>
          </cell>
          <cell r="H501">
            <v>147400245</v>
          </cell>
          <cell r="I501" t="str">
            <v>MACAS CHILIQUINGA DAVID RODRIGO</v>
          </cell>
          <cell r="J501" t="str">
            <v>OPERARIO PRODUCCION</v>
          </cell>
          <cell r="K501">
            <v>604108050</v>
          </cell>
          <cell r="L501" t="str">
            <v>HOURLY</v>
          </cell>
          <cell r="M501" t="str">
            <v>INDEFINIDO</v>
          </cell>
          <cell r="N501" t="str">
            <v>DIRECTA</v>
          </cell>
          <cell r="O501" t="str">
            <v>2DO</v>
          </cell>
          <cell r="P501">
            <v>28</v>
          </cell>
          <cell r="Q501">
            <v>10</v>
          </cell>
          <cell r="R501">
            <v>5</v>
          </cell>
          <cell r="S501">
            <v>17</v>
          </cell>
          <cell r="T501" t="str">
            <v>MET</v>
          </cell>
          <cell r="U501">
            <v>5</v>
          </cell>
        </row>
        <row r="502">
          <cell r="A502">
            <v>6245260</v>
          </cell>
          <cell r="B502" t="str">
            <v>OBB</v>
          </cell>
          <cell r="C502">
            <v>36000</v>
          </cell>
          <cell r="D502">
            <v>36000200</v>
          </cell>
          <cell r="E502" t="str">
            <v>ENSAMBLE CHASIS</v>
          </cell>
          <cell r="F502">
            <v>6245260</v>
          </cell>
          <cell r="G502" t="str">
            <v>06245260</v>
          </cell>
          <cell r="H502">
            <v>735648292</v>
          </cell>
          <cell r="I502" t="str">
            <v>VEGA TACO LUIS DARIO</v>
          </cell>
          <cell r="J502" t="str">
            <v>OPERARIO PRODUCCION</v>
          </cell>
          <cell r="K502">
            <v>1715784995</v>
          </cell>
          <cell r="L502" t="str">
            <v>HOURLY</v>
          </cell>
          <cell r="M502" t="str">
            <v>INDEFINIDO</v>
          </cell>
          <cell r="N502" t="str">
            <v>DIRECTA</v>
          </cell>
          <cell r="O502" t="str">
            <v>1ERO</v>
          </cell>
          <cell r="P502">
            <v>3</v>
          </cell>
          <cell r="Q502">
            <v>10</v>
          </cell>
          <cell r="R502">
            <v>5</v>
          </cell>
          <cell r="S502">
            <v>17</v>
          </cell>
          <cell r="T502" t="str">
            <v>MET</v>
          </cell>
          <cell r="U502">
            <v>5</v>
          </cell>
        </row>
        <row r="503">
          <cell r="A503">
            <v>6245261</v>
          </cell>
          <cell r="B503" t="str">
            <v>OBB</v>
          </cell>
          <cell r="C503">
            <v>37000</v>
          </cell>
          <cell r="D503">
            <v>37000300</v>
          </cell>
          <cell r="E503" t="str">
            <v>CTROL MAT NOCKD</v>
          </cell>
          <cell r="F503">
            <v>6245261</v>
          </cell>
          <cell r="G503" t="str">
            <v>06245261</v>
          </cell>
          <cell r="H503">
            <v>771562154</v>
          </cell>
          <cell r="I503" t="str">
            <v>SIMBANA LLAMATUMBI JOSE RICARDO</v>
          </cell>
          <cell r="J503" t="str">
            <v>OPERARIO MATERIALES</v>
          </cell>
          <cell r="K503">
            <v>1717273336</v>
          </cell>
          <cell r="L503" t="str">
            <v>HOURLY</v>
          </cell>
          <cell r="M503" t="str">
            <v>INDEFINIDO</v>
          </cell>
          <cell r="N503" t="str">
            <v>INDIRECTA</v>
          </cell>
          <cell r="O503" t="e">
            <v>#N/A</v>
          </cell>
          <cell r="P503">
            <v>28</v>
          </cell>
          <cell r="Q503">
            <v>10</v>
          </cell>
          <cell r="R503">
            <v>5</v>
          </cell>
          <cell r="S503">
            <v>17</v>
          </cell>
          <cell r="T503" t="e">
            <v>#N/A</v>
          </cell>
          <cell r="U503" t="e">
            <v>#N/A</v>
          </cell>
        </row>
        <row r="504">
          <cell r="A504">
            <v>6245262</v>
          </cell>
          <cell r="B504" t="str">
            <v>OBB</v>
          </cell>
          <cell r="C504">
            <v>36000</v>
          </cell>
          <cell r="D504">
            <v>36000200</v>
          </cell>
          <cell r="E504" t="str">
            <v>ENSAMBLE CHASIS</v>
          </cell>
          <cell r="F504">
            <v>6245262</v>
          </cell>
          <cell r="G504" t="str">
            <v>06245262</v>
          </cell>
          <cell r="H504">
            <v>327680464</v>
          </cell>
          <cell r="I504" t="str">
            <v>ALMEIDA CABRERA CESAR HUGO</v>
          </cell>
          <cell r="J504" t="str">
            <v>OPERARIO PRODUCCION</v>
          </cell>
          <cell r="K504">
            <v>1719431098</v>
          </cell>
          <cell r="L504" t="str">
            <v>HOURLY</v>
          </cell>
          <cell r="M504" t="str">
            <v>INDEFINIDO</v>
          </cell>
          <cell r="N504" t="str">
            <v>DIRECTA</v>
          </cell>
          <cell r="O504" t="str">
            <v>2DO</v>
          </cell>
          <cell r="P504">
            <v>28</v>
          </cell>
          <cell r="Q504">
            <v>10</v>
          </cell>
          <cell r="R504">
            <v>5</v>
          </cell>
          <cell r="S504">
            <v>17</v>
          </cell>
          <cell r="T504" t="str">
            <v>MET</v>
          </cell>
          <cell r="U504">
            <v>5</v>
          </cell>
        </row>
        <row r="505">
          <cell r="A505">
            <v>6245267</v>
          </cell>
          <cell r="B505" t="str">
            <v>OBB</v>
          </cell>
          <cell r="C505">
            <v>36000</v>
          </cell>
          <cell r="D505">
            <v>36000300</v>
          </cell>
          <cell r="E505" t="str">
            <v>TRIM COMERCIAL</v>
          </cell>
          <cell r="F505">
            <v>6245267</v>
          </cell>
          <cell r="G505" t="str">
            <v>06245267</v>
          </cell>
          <cell r="H505">
            <v>632055951</v>
          </cell>
          <cell r="I505" t="str">
            <v>VIZUETE LLIGUIN LUIS FRANCISCO</v>
          </cell>
          <cell r="J505" t="str">
            <v>OPERARIO PRODUCCION</v>
          </cell>
          <cell r="K505">
            <v>1716214232</v>
          </cell>
          <cell r="L505" t="str">
            <v>HOURLY</v>
          </cell>
          <cell r="M505" t="str">
            <v>INDEFINIDO</v>
          </cell>
          <cell r="N505" t="str">
            <v>DIRECTA</v>
          </cell>
          <cell r="O505" t="str">
            <v>2DO</v>
          </cell>
          <cell r="P505">
            <v>28</v>
          </cell>
          <cell r="Q505">
            <v>10</v>
          </cell>
          <cell r="R505">
            <v>5</v>
          </cell>
          <cell r="S505">
            <v>17</v>
          </cell>
          <cell r="T505" t="str">
            <v>MET</v>
          </cell>
          <cell r="U505">
            <v>5</v>
          </cell>
        </row>
        <row r="506">
          <cell r="A506">
            <v>6245271</v>
          </cell>
          <cell r="B506" t="str">
            <v>OBB</v>
          </cell>
          <cell r="C506">
            <v>37000</v>
          </cell>
          <cell r="D506">
            <v>37000300</v>
          </cell>
          <cell r="E506" t="str">
            <v>CTROL MAT NOCKD</v>
          </cell>
          <cell r="F506">
            <v>6245271</v>
          </cell>
          <cell r="G506" t="str">
            <v>06245271</v>
          </cell>
          <cell r="H506">
            <v>459957310</v>
          </cell>
          <cell r="I506" t="str">
            <v>BALDEON CASTANEDA ALEX DANIEL</v>
          </cell>
          <cell r="J506" t="str">
            <v>OPERARIO MATERIALES</v>
          </cell>
          <cell r="K506">
            <v>1715925184</v>
          </cell>
          <cell r="L506" t="str">
            <v>HOURLY</v>
          </cell>
          <cell r="M506" t="str">
            <v>INDEFINIDO</v>
          </cell>
          <cell r="N506" t="str">
            <v>INDIRECTA</v>
          </cell>
          <cell r="O506" t="e">
            <v>#REF!</v>
          </cell>
          <cell r="P506">
            <v>28</v>
          </cell>
          <cell r="Q506">
            <v>10</v>
          </cell>
          <cell r="R506">
            <v>5</v>
          </cell>
          <cell r="S506">
            <v>17</v>
          </cell>
          <cell r="T506" t="str">
            <v>MET</v>
          </cell>
          <cell r="U506" t="e">
            <v>#REF!</v>
          </cell>
        </row>
        <row r="507">
          <cell r="A507">
            <v>6245273</v>
          </cell>
          <cell r="B507" t="str">
            <v>OBB</v>
          </cell>
          <cell r="C507">
            <v>36000</v>
          </cell>
          <cell r="D507">
            <v>36000200</v>
          </cell>
          <cell r="E507" t="str">
            <v>ENSAMBLE CHASIS</v>
          </cell>
          <cell r="F507">
            <v>6245273</v>
          </cell>
          <cell r="G507" t="str">
            <v>06245273</v>
          </cell>
          <cell r="H507">
            <v>872389492</v>
          </cell>
          <cell r="I507" t="str">
            <v>GODOY TAMBA FRANCISCO EDISON</v>
          </cell>
          <cell r="J507" t="str">
            <v>OPERARIO PRODUCCION</v>
          </cell>
          <cell r="K507">
            <v>1717559015</v>
          </cell>
          <cell r="L507" t="str">
            <v>HOURLY</v>
          </cell>
          <cell r="M507" t="str">
            <v>INDEFINIDO</v>
          </cell>
          <cell r="N507" t="str">
            <v>DIRECTA</v>
          </cell>
          <cell r="O507" t="str">
            <v>SALIO CIA</v>
          </cell>
          <cell r="P507">
            <v>28</v>
          </cell>
          <cell r="Q507">
            <v>10</v>
          </cell>
          <cell r="R507">
            <v>5</v>
          </cell>
          <cell r="S507">
            <v>17</v>
          </cell>
          <cell r="T507" t="e">
            <v>#N/A</v>
          </cell>
          <cell r="U507" t="e">
            <v>#N/A</v>
          </cell>
        </row>
        <row r="508">
          <cell r="A508">
            <v>6245274</v>
          </cell>
          <cell r="B508" t="str">
            <v>OBB</v>
          </cell>
          <cell r="C508">
            <v>37000</v>
          </cell>
          <cell r="D508">
            <v>37000300</v>
          </cell>
          <cell r="E508" t="str">
            <v>CTROL MAT NOCKD</v>
          </cell>
          <cell r="F508">
            <v>6245274</v>
          </cell>
          <cell r="G508" t="str">
            <v>06245274</v>
          </cell>
          <cell r="H508">
            <v>349415479</v>
          </cell>
          <cell r="I508" t="str">
            <v>TATICUAN LEON FRANKLIN CARLOS</v>
          </cell>
          <cell r="J508" t="str">
            <v>OPERARIO MATERIALES</v>
          </cell>
          <cell r="K508">
            <v>1720339868</v>
          </cell>
          <cell r="L508" t="str">
            <v>HOURLY</v>
          </cell>
          <cell r="M508" t="str">
            <v>INDEFINIDO</v>
          </cell>
          <cell r="N508" t="str">
            <v>INDIRECTA</v>
          </cell>
          <cell r="O508" t="e">
            <v>#REF!</v>
          </cell>
          <cell r="P508">
            <v>28</v>
          </cell>
          <cell r="Q508">
            <v>10</v>
          </cell>
          <cell r="R508">
            <v>5</v>
          </cell>
          <cell r="S508">
            <v>17</v>
          </cell>
          <cell r="T508" t="str">
            <v>MET</v>
          </cell>
          <cell r="U508" t="e">
            <v>#REF!</v>
          </cell>
        </row>
        <row r="509">
          <cell r="A509">
            <v>6245277</v>
          </cell>
          <cell r="B509" t="str">
            <v>OBB</v>
          </cell>
          <cell r="C509">
            <v>37000</v>
          </cell>
          <cell r="D509">
            <v>37000300</v>
          </cell>
          <cell r="E509" t="str">
            <v>CTROL MAT NOCKD</v>
          </cell>
          <cell r="F509">
            <v>6245277</v>
          </cell>
          <cell r="G509" t="str">
            <v>06245277</v>
          </cell>
          <cell r="H509">
            <v>940728317</v>
          </cell>
          <cell r="I509" t="str">
            <v>PALLO GUACHAMIN CRISTIAN DAVID</v>
          </cell>
          <cell r="J509" t="str">
            <v>OPERARIO MATERIALES</v>
          </cell>
          <cell r="K509">
            <v>1721085098</v>
          </cell>
          <cell r="L509" t="str">
            <v>HOURLY</v>
          </cell>
          <cell r="M509" t="str">
            <v>INDEFINIDO</v>
          </cell>
          <cell r="N509" t="str">
            <v>INDIRECTA</v>
          </cell>
          <cell r="O509" t="e">
            <v>#REF!</v>
          </cell>
          <cell r="P509">
            <v>28</v>
          </cell>
          <cell r="Q509">
            <v>10</v>
          </cell>
          <cell r="R509">
            <v>5</v>
          </cell>
          <cell r="S509">
            <v>17</v>
          </cell>
          <cell r="T509" t="str">
            <v>MET</v>
          </cell>
          <cell r="U509" t="e">
            <v>#REF!</v>
          </cell>
        </row>
        <row r="510">
          <cell r="A510">
            <v>6245283</v>
          </cell>
          <cell r="B510" t="str">
            <v>OBB</v>
          </cell>
          <cell r="C510">
            <v>37000</v>
          </cell>
          <cell r="D510">
            <v>37000600</v>
          </cell>
          <cell r="E510" t="str">
            <v>PATIOS CKD</v>
          </cell>
          <cell r="F510">
            <v>6245283</v>
          </cell>
          <cell r="G510" t="str">
            <v>06245283</v>
          </cell>
          <cell r="H510">
            <v>249293710</v>
          </cell>
          <cell r="I510" t="str">
            <v>MINDA TADEO ALEXANDRO DAVID</v>
          </cell>
          <cell r="J510" t="str">
            <v>OPERARIO MAQ. PESADA</v>
          </cell>
          <cell r="K510">
            <v>1720166550</v>
          </cell>
          <cell r="L510" t="str">
            <v>HOURLY</v>
          </cell>
          <cell r="M510" t="str">
            <v>INDEFINIDO</v>
          </cell>
          <cell r="N510" t="str">
            <v>INDIRECTA</v>
          </cell>
          <cell r="O510" t="e">
            <v>#REF!</v>
          </cell>
          <cell r="P510">
            <v>28</v>
          </cell>
          <cell r="Q510">
            <v>10</v>
          </cell>
          <cell r="R510">
            <v>5</v>
          </cell>
          <cell r="S510">
            <v>17</v>
          </cell>
          <cell r="T510" t="str">
            <v>MET</v>
          </cell>
          <cell r="U510" t="e">
            <v>#REF!</v>
          </cell>
        </row>
        <row r="511">
          <cell r="A511">
            <v>6245296</v>
          </cell>
          <cell r="B511" t="str">
            <v>OBB</v>
          </cell>
          <cell r="C511">
            <v>34000</v>
          </cell>
          <cell r="D511">
            <v>34000200</v>
          </cell>
          <cell r="E511" t="str">
            <v>SUELDA COMERCI.</v>
          </cell>
          <cell r="F511">
            <v>6245296</v>
          </cell>
          <cell r="G511" t="str">
            <v>06245296</v>
          </cell>
          <cell r="H511">
            <v>254294057</v>
          </cell>
          <cell r="I511" t="str">
            <v>QUISHPE CHANATAXI GUIDO ARMANDO</v>
          </cell>
          <cell r="J511" t="str">
            <v>OPERARIO DE SUELDA</v>
          </cell>
          <cell r="K511">
            <v>1718095712</v>
          </cell>
          <cell r="L511" t="str">
            <v>HOURLY</v>
          </cell>
          <cell r="M511" t="str">
            <v>INDEFINIDO</v>
          </cell>
          <cell r="N511" t="str">
            <v>DIRECTA</v>
          </cell>
          <cell r="O511" t="str">
            <v>2DO</v>
          </cell>
          <cell r="P511">
            <v>28</v>
          </cell>
          <cell r="Q511">
            <v>10</v>
          </cell>
          <cell r="R511">
            <v>5</v>
          </cell>
          <cell r="S511">
            <v>17</v>
          </cell>
          <cell r="T511" t="str">
            <v>MET</v>
          </cell>
          <cell r="U511">
            <v>1718095712</v>
          </cell>
        </row>
        <row r="512">
          <cell r="A512">
            <v>6245298</v>
          </cell>
          <cell r="B512" t="str">
            <v>OBB</v>
          </cell>
          <cell r="C512">
            <v>34000</v>
          </cell>
          <cell r="D512">
            <v>34000500</v>
          </cell>
          <cell r="E512" t="str">
            <v>ACABADO METAL.</v>
          </cell>
          <cell r="F512">
            <v>6245298</v>
          </cell>
          <cell r="G512" t="str">
            <v>06245298</v>
          </cell>
          <cell r="H512">
            <v>216866971</v>
          </cell>
          <cell r="I512" t="str">
            <v>IBANEZ CAIZA ANGEL AUGUSTO</v>
          </cell>
          <cell r="J512" t="str">
            <v>OPERARIO DE SUELDA</v>
          </cell>
          <cell r="K512">
            <v>1721607131</v>
          </cell>
          <cell r="L512" t="str">
            <v>HOURLY</v>
          </cell>
          <cell r="M512" t="str">
            <v>INDEFINIDO</v>
          </cell>
          <cell r="N512" t="str">
            <v>DIRECTA</v>
          </cell>
          <cell r="O512" t="str">
            <v>2DO</v>
          </cell>
          <cell r="P512">
            <v>28</v>
          </cell>
          <cell r="Q512">
            <v>10</v>
          </cell>
          <cell r="R512">
            <v>5</v>
          </cell>
          <cell r="S512">
            <v>17</v>
          </cell>
          <cell r="T512" t="str">
            <v>MET</v>
          </cell>
          <cell r="U512">
            <v>1721607131</v>
          </cell>
        </row>
        <row r="513">
          <cell r="A513">
            <v>6245307</v>
          </cell>
          <cell r="B513" t="str">
            <v>OBB</v>
          </cell>
          <cell r="C513">
            <v>34000</v>
          </cell>
          <cell r="D513">
            <v>34000300</v>
          </cell>
          <cell r="E513" t="str">
            <v>SUELDA AUTOMOV.</v>
          </cell>
          <cell r="F513">
            <v>6245307</v>
          </cell>
          <cell r="G513" t="str">
            <v>06245307</v>
          </cell>
          <cell r="H513">
            <v>674243268</v>
          </cell>
          <cell r="I513" t="str">
            <v>VEGA MALES EDGAR RAMIRO</v>
          </cell>
          <cell r="J513" t="str">
            <v>OPERARIO DE SUELDA</v>
          </cell>
          <cell r="K513">
            <v>1715600738</v>
          </cell>
          <cell r="L513" t="str">
            <v>HOURLY</v>
          </cell>
          <cell r="M513" t="str">
            <v>INDEFINIDO</v>
          </cell>
          <cell r="N513" t="str">
            <v>DIRECTA</v>
          </cell>
          <cell r="O513" t="str">
            <v>2DO</v>
          </cell>
          <cell r="P513">
            <v>28</v>
          </cell>
          <cell r="Q513">
            <v>10</v>
          </cell>
          <cell r="R513">
            <v>5</v>
          </cell>
          <cell r="S513">
            <v>17</v>
          </cell>
          <cell r="T513" t="str">
            <v>LET</v>
          </cell>
          <cell r="U513">
            <v>1715600738</v>
          </cell>
        </row>
        <row r="514">
          <cell r="A514">
            <v>6245309</v>
          </cell>
          <cell r="B514" t="str">
            <v>OBB</v>
          </cell>
          <cell r="C514">
            <v>34000</v>
          </cell>
          <cell r="D514">
            <v>34000200</v>
          </cell>
          <cell r="E514" t="str">
            <v>SUELDA COMERCI.</v>
          </cell>
          <cell r="F514">
            <v>6245309</v>
          </cell>
          <cell r="G514" t="str">
            <v>06245309</v>
          </cell>
          <cell r="H514">
            <v>703775795</v>
          </cell>
          <cell r="I514" t="str">
            <v>GALEANO SAMPEDRO ANDRES PAUL</v>
          </cell>
          <cell r="J514" t="str">
            <v>OPERARIO DE SUELDA</v>
          </cell>
          <cell r="K514">
            <v>1724069701</v>
          </cell>
          <cell r="L514" t="str">
            <v>HOURLY</v>
          </cell>
          <cell r="M514" t="str">
            <v>INDEFINIDO</v>
          </cell>
          <cell r="N514" t="str">
            <v>DIRECTA</v>
          </cell>
          <cell r="O514" t="str">
            <v>1ERO</v>
          </cell>
          <cell r="P514">
            <v>3</v>
          </cell>
          <cell r="Q514">
            <v>10</v>
          </cell>
          <cell r="R514">
            <v>5</v>
          </cell>
          <cell r="S514">
            <v>17</v>
          </cell>
          <cell r="T514" t="str">
            <v>MET</v>
          </cell>
          <cell r="U514">
            <v>1724069701</v>
          </cell>
        </row>
        <row r="515">
          <cell r="A515">
            <v>6245315</v>
          </cell>
          <cell r="B515" t="str">
            <v>OBB</v>
          </cell>
          <cell r="C515">
            <v>35000</v>
          </cell>
          <cell r="D515">
            <v>35000400</v>
          </cell>
          <cell r="E515" t="str">
            <v>PINTURA ESMALTE</v>
          </cell>
          <cell r="F515">
            <v>6245315</v>
          </cell>
          <cell r="G515" t="str">
            <v>06245315</v>
          </cell>
          <cell r="H515">
            <v>309768646</v>
          </cell>
          <cell r="I515" t="str">
            <v>HERRERA TIPAN ELVIS DARIO</v>
          </cell>
          <cell r="J515" t="str">
            <v>OPERARIO DE PINTURA</v>
          </cell>
          <cell r="K515">
            <v>1724604408</v>
          </cell>
          <cell r="L515" t="str">
            <v>HOURLY</v>
          </cell>
          <cell r="M515" t="str">
            <v>INDEFINIDO</v>
          </cell>
          <cell r="N515" t="str">
            <v>DIRECTA</v>
          </cell>
          <cell r="O515" t="str">
            <v>2DO</v>
          </cell>
          <cell r="P515">
            <v>4</v>
          </cell>
          <cell r="Q515">
            <v>10</v>
          </cell>
          <cell r="R515">
            <v>5</v>
          </cell>
          <cell r="S515">
            <v>25</v>
          </cell>
          <cell r="T515" t="str">
            <v>MET</v>
          </cell>
          <cell r="U515" t="str">
            <v>PINTURA ESM 2T</v>
          </cell>
        </row>
        <row r="516">
          <cell r="A516">
            <v>6245339</v>
          </cell>
          <cell r="B516" t="str">
            <v>OBB</v>
          </cell>
          <cell r="C516">
            <v>35000</v>
          </cell>
          <cell r="D516">
            <v>35000300</v>
          </cell>
          <cell r="E516" t="str">
            <v>PINTURA PRIMER</v>
          </cell>
          <cell r="F516">
            <v>6245339</v>
          </cell>
          <cell r="G516" t="str">
            <v>06245339</v>
          </cell>
          <cell r="H516">
            <v>546296921</v>
          </cell>
          <cell r="I516" t="str">
            <v>ANRANGO TITUANA EDWIN GEOVANY</v>
          </cell>
          <cell r="J516" t="str">
            <v>OPERARIO DE PINTURA</v>
          </cell>
          <cell r="K516">
            <v>1715911499</v>
          </cell>
          <cell r="L516" t="str">
            <v>HOURLY</v>
          </cell>
          <cell r="M516" t="str">
            <v>INDEFINIDO</v>
          </cell>
          <cell r="N516" t="str">
            <v>DIRECTA</v>
          </cell>
          <cell r="O516" t="str">
            <v>2DO</v>
          </cell>
          <cell r="P516">
            <v>4</v>
          </cell>
          <cell r="Q516">
            <v>10</v>
          </cell>
          <cell r="R516">
            <v>5</v>
          </cell>
          <cell r="S516">
            <v>25</v>
          </cell>
          <cell r="T516" t="str">
            <v>MET</v>
          </cell>
          <cell r="U516" t="str">
            <v>PINTURA CABINAS 1T</v>
          </cell>
        </row>
        <row r="517">
          <cell r="A517">
            <v>6245347</v>
          </cell>
          <cell r="B517" t="str">
            <v>OBB</v>
          </cell>
          <cell r="C517">
            <v>35000</v>
          </cell>
          <cell r="D517">
            <v>35000300</v>
          </cell>
          <cell r="E517" t="str">
            <v>PINTURA PRIMER</v>
          </cell>
          <cell r="F517">
            <v>6245347</v>
          </cell>
          <cell r="G517" t="str">
            <v>06245347</v>
          </cell>
          <cell r="H517">
            <v>854585762</v>
          </cell>
          <cell r="I517" t="str">
            <v>QUIROZ CUSHICONDOR JORGE MARCELO</v>
          </cell>
          <cell r="J517" t="str">
            <v>OPERARIO DE PINTURA</v>
          </cell>
          <cell r="K517">
            <v>1717734709</v>
          </cell>
          <cell r="L517" t="str">
            <v>HOURLY</v>
          </cell>
          <cell r="M517" t="str">
            <v>INDEFINIDO</v>
          </cell>
          <cell r="N517" t="str">
            <v>DIRECTA</v>
          </cell>
          <cell r="O517" t="str">
            <v>2DO</v>
          </cell>
          <cell r="P517">
            <v>4</v>
          </cell>
          <cell r="Q517">
            <v>10</v>
          </cell>
          <cell r="R517">
            <v>5</v>
          </cell>
          <cell r="S517">
            <v>25</v>
          </cell>
          <cell r="T517" t="str">
            <v>MET</v>
          </cell>
          <cell r="U517" t="str">
            <v>PINTURA CABINAS 2T</v>
          </cell>
        </row>
        <row r="518">
          <cell r="A518">
            <v>6245351</v>
          </cell>
          <cell r="B518" t="str">
            <v>OBB</v>
          </cell>
          <cell r="C518">
            <v>35000</v>
          </cell>
          <cell r="D518">
            <v>35000400</v>
          </cell>
          <cell r="E518" t="str">
            <v>PINTURA ESMALTE</v>
          </cell>
          <cell r="F518">
            <v>6245351</v>
          </cell>
          <cell r="G518" t="str">
            <v>06245351</v>
          </cell>
          <cell r="H518">
            <v>997212911</v>
          </cell>
          <cell r="I518" t="str">
            <v>ESPINOZA SANGUNA DANNY XAVIER</v>
          </cell>
          <cell r="J518" t="str">
            <v>OPERARIO DE PINTURA</v>
          </cell>
          <cell r="K518">
            <v>1719875591</v>
          </cell>
          <cell r="L518" t="str">
            <v>HOURLY</v>
          </cell>
          <cell r="M518" t="str">
            <v>INDEFINIDO</v>
          </cell>
          <cell r="N518" t="str">
            <v>DIRECTA</v>
          </cell>
          <cell r="O518" t="str">
            <v>3ERO</v>
          </cell>
          <cell r="P518">
            <v>22</v>
          </cell>
          <cell r="Q518">
            <v>10</v>
          </cell>
          <cell r="R518">
            <v>5</v>
          </cell>
          <cell r="S518">
            <v>25</v>
          </cell>
          <cell r="T518" t="str">
            <v>MET</v>
          </cell>
          <cell r="U518" t="str">
            <v>PINTURA ELPO 1T</v>
          </cell>
        </row>
        <row r="519">
          <cell r="A519">
            <v>6245356</v>
          </cell>
          <cell r="B519" t="str">
            <v>OBB</v>
          </cell>
          <cell r="C519">
            <v>34000</v>
          </cell>
          <cell r="D519">
            <v>34000400</v>
          </cell>
          <cell r="E519" t="str">
            <v>LINEA REMATE</v>
          </cell>
          <cell r="F519">
            <v>6245356</v>
          </cell>
          <cell r="G519" t="str">
            <v>06245356</v>
          </cell>
          <cell r="H519">
            <v>372706193</v>
          </cell>
          <cell r="I519" t="str">
            <v>PENA SIMBANA JUAN CARLOS</v>
          </cell>
          <cell r="J519" t="str">
            <v>OPERARIO DE SUELDA</v>
          </cell>
          <cell r="K519">
            <v>1717412462</v>
          </cell>
          <cell r="L519" t="str">
            <v>HOURLY</v>
          </cell>
          <cell r="M519" t="str">
            <v>INDEFINIDO</v>
          </cell>
          <cell r="N519" t="str">
            <v>DIRECTA</v>
          </cell>
          <cell r="O519" t="str">
            <v>1ERO</v>
          </cell>
          <cell r="P519">
            <v>3</v>
          </cell>
          <cell r="Q519">
            <v>10</v>
          </cell>
          <cell r="R519">
            <v>5</v>
          </cell>
          <cell r="S519">
            <v>17</v>
          </cell>
          <cell r="T519" t="str">
            <v>MET</v>
          </cell>
          <cell r="U519">
            <v>1717412462</v>
          </cell>
        </row>
        <row r="520">
          <cell r="A520">
            <v>6245370</v>
          </cell>
          <cell r="B520" t="str">
            <v>OBB</v>
          </cell>
          <cell r="C520">
            <v>34000</v>
          </cell>
          <cell r="D520">
            <v>34000300</v>
          </cell>
          <cell r="E520" t="str">
            <v>SUELDA AUTOMOV.</v>
          </cell>
          <cell r="F520">
            <v>6245370</v>
          </cell>
          <cell r="G520" t="str">
            <v>06245370</v>
          </cell>
          <cell r="H520">
            <v>611047682</v>
          </cell>
          <cell r="I520" t="str">
            <v>MONTOYA ANGOS OSCAR FERNANDO</v>
          </cell>
          <cell r="J520" t="str">
            <v>OPERARIO DE SUELDA</v>
          </cell>
          <cell r="K520">
            <v>1716896616</v>
          </cell>
          <cell r="L520" t="str">
            <v>HOURLY</v>
          </cell>
          <cell r="M520" t="str">
            <v>INDEFINIDO</v>
          </cell>
          <cell r="N520" t="str">
            <v>DIRECTA</v>
          </cell>
          <cell r="O520" t="str">
            <v>1ERO</v>
          </cell>
          <cell r="P520">
            <v>3</v>
          </cell>
          <cell r="Q520">
            <v>10</v>
          </cell>
          <cell r="R520">
            <v>5</v>
          </cell>
          <cell r="S520">
            <v>17</v>
          </cell>
          <cell r="T520" t="str">
            <v>MET</v>
          </cell>
          <cell r="U520">
            <v>1716896616</v>
          </cell>
        </row>
        <row r="521">
          <cell r="A521">
            <v>6245375</v>
          </cell>
          <cell r="B521" t="str">
            <v>OBB</v>
          </cell>
          <cell r="C521">
            <v>52000</v>
          </cell>
          <cell r="D521">
            <v>52000520</v>
          </cell>
          <cell r="E521" t="str">
            <v>EST.VERIFICAC.</v>
          </cell>
          <cell r="F521">
            <v>6245375</v>
          </cell>
          <cell r="G521" t="str">
            <v>06245375</v>
          </cell>
          <cell r="H521">
            <v>351428461</v>
          </cell>
          <cell r="I521" t="str">
            <v>ROMERATE MOLINA DANIEL ALEXIS</v>
          </cell>
          <cell r="J521" t="str">
            <v>MIEMBRO EQUIPO CALID</v>
          </cell>
          <cell r="K521">
            <v>1713696761</v>
          </cell>
          <cell r="L521" t="str">
            <v>HOURLY</v>
          </cell>
          <cell r="M521" t="str">
            <v>INDEFINIDO</v>
          </cell>
          <cell r="N521" t="str">
            <v>DIRECTA</v>
          </cell>
          <cell r="O521" t="str">
            <v>SALIO CIA</v>
          </cell>
          <cell r="P521">
            <v>28</v>
          </cell>
          <cell r="Q521">
            <v>10</v>
          </cell>
          <cell r="R521">
            <v>5</v>
          </cell>
          <cell r="S521">
            <v>17</v>
          </cell>
          <cell r="T521" t="e">
            <v>#N/A</v>
          </cell>
          <cell r="U521" t="e">
            <v>#N/A</v>
          </cell>
        </row>
        <row r="522">
          <cell r="A522">
            <v>6245384</v>
          </cell>
          <cell r="B522" t="str">
            <v>OBB</v>
          </cell>
          <cell r="C522">
            <v>31000</v>
          </cell>
          <cell r="D522">
            <v>31000310</v>
          </cell>
          <cell r="E522" t="str">
            <v>PROC.PRODUCTIV.</v>
          </cell>
          <cell r="F522">
            <v>6245384</v>
          </cell>
          <cell r="G522" t="str">
            <v>06245384</v>
          </cell>
          <cell r="H522">
            <v>194732774</v>
          </cell>
          <cell r="I522" t="str">
            <v>BETANCOURT REYES DIEGO PAUL</v>
          </cell>
          <cell r="J522" t="str">
            <v>MIEMB.EQUIP.ESP.MTTO</v>
          </cell>
          <cell r="K522">
            <v>1713302394</v>
          </cell>
          <cell r="L522" t="str">
            <v>HOURLY</v>
          </cell>
          <cell r="M522" t="str">
            <v>INDEFINIDO</v>
          </cell>
          <cell r="N522" t="str">
            <v>INDIRECTA</v>
          </cell>
          <cell r="O522" t="str">
            <v>2DO</v>
          </cell>
          <cell r="P522">
            <v>4</v>
          </cell>
          <cell r="Q522">
            <v>10</v>
          </cell>
          <cell r="R522">
            <v>5</v>
          </cell>
          <cell r="S522">
            <v>17</v>
          </cell>
          <cell r="T522" t="str">
            <v>adm</v>
          </cell>
        </row>
        <row r="523">
          <cell r="A523">
            <v>6245389</v>
          </cell>
          <cell r="B523" t="str">
            <v>OBB</v>
          </cell>
          <cell r="C523">
            <v>35000</v>
          </cell>
          <cell r="D523">
            <v>35000400</v>
          </cell>
          <cell r="E523" t="str">
            <v>PINTURA ESMALTE</v>
          </cell>
          <cell r="F523">
            <v>6245389</v>
          </cell>
          <cell r="G523" t="str">
            <v>06245389</v>
          </cell>
          <cell r="H523">
            <v>391861744</v>
          </cell>
          <cell r="I523" t="str">
            <v>GUERRERO RUEDA EDISON RIGOBERTO</v>
          </cell>
          <cell r="J523" t="str">
            <v>OPERARIO DE PINTURA</v>
          </cell>
          <cell r="K523">
            <v>1718441668</v>
          </cell>
          <cell r="L523" t="str">
            <v>HOURLY</v>
          </cell>
          <cell r="M523" t="str">
            <v>INDEFINIDO</v>
          </cell>
          <cell r="N523" t="str">
            <v>DIRECTA</v>
          </cell>
          <cell r="O523" t="str">
            <v>SALIO CIA</v>
          </cell>
          <cell r="P523">
            <v>22</v>
          </cell>
          <cell r="Q523">
            <v>10</v>
          </cell>
          <cell r="R523">
            <v>5</v>
          </cell>
          <cell r="S523">
            <v>17</v>
          </cell>
          <cell r="T523" t="e">
            <v>#N/A</v>
          </cell>
        </row>
        <row r="524">
          <cell r="A524">
            <v>6245392</v>
          </cell>
          <cell r="B524" t="str">
            <v>OBB</v>
          </cell>
          <cell r="C524">
            <v>52000</v>
          </cell>
          <cell r="D524">
            <v>52000520</v>
          </cell>
          <cell r="E524" t="str">
            <v>EST.VERIFICAC.</v>
          </cell>
          <cell r="F524">
            <v>6245392</v>
          </cell>
          <cell r="G524" t="str">
            <v>06245392</v>
          </cell>
          <cell r="H524">
            <v>305707587</v>
          </cell>
          <cell r="I524" t="str">
            <v>BAEZ ZAMBRANO LUIS SANTIAGO</v>
          </cell>
          <cell r="J524" t="str">
            <v>MIEMBRO EQUIPO CALID</v>
          </cell>
          <cell r="K524">
            <v>1719434662</v>
          </cell>
          <cell r="L524" t="str">
            <v>HOURLY</v>
          </cell>
          <cell r="M524" t="str">
            <v>INDEFINIDO</v>
          </cell>
          <cell r="N524" t="str">
            <v>DIRECTA</v>
          </cell>
          <cell r="O524" t="str">
            <v>SALIO CIA</v>
          </cell>
          <cell r="P524">
            <v>3</v>
          </cell>
          <cell r="Q524">
            <v>10</v>
          </cell>
          <cell r="R524">
            <v>5</v>
          </cell>
          <cell r="S524">
            <v>17</v>
          </cell>
          <cell r="T524" t="e">
            <v>#N/A</v>
          </cell>
          <cell r="U524" t="e">
            <v>#N/A</v>
          </cell>
        </row>
        <row r="525">
          <cell r="A525">
            <v>6245615</v>
          </cell>
          <cell r="B525" t="str">
            <v>OBB</v>
          </cell>
          <cell r="C525">
            <v>37000</v>
          </cell>
          <cell r="D525">
            <v>37000300</v>
          </cell>
          <cell r="E525" t="str">
            <v>CTROL MAT NOCKD</v>
          </cell>
          <cell r="F525">
            <v>6245615</v>
          </cell>
          <cell r="G525" t="str">
            <v>06245615</v>
          </cell>
          <cell r="H525">
            <v>744599199</v>
          </cell>
          <cell r="I525" t="str">
            <v>AZUERO LOAYZA CRISTHIAN ADRIAN</v>
          </cell>
          <cell r="J525" t="str">
            <v>OPERARIO MATERIALES</v>
          </cell>
          <cell r="K525">
            <v>1718102229</v>
          </cell>
          <cell r="L525" t="str">
            <v>HOURLY</v>
          </cell>
          <cell r="M525" t="str">
            <v>INDEFINIDO</v>
          </cell>
          <cell r="N525" t="str">
            <v>INDIRECTA</v>
          </cell>
          <cell r="O525" t="e">
            <v>#REF!</v>
          </cell>
          <cell r="P525">
            <v>28</v>
          </cell>
          <cell r="Q525">
            <v>10</v>
          </cell>
          <cell r="R525">
            <v>5</v>
          </cell>
          <cell r="S525">
            <v>25</v>
          </cell>
          <cell r="T525" t="str">
            <v>MET</v>
          </cell>
          <cell r="U525" t="e">
            <v>#REF!</v>
          </cell>
        </row>
        <row r="526">
          <cell r="A526">
            <v>6245617</v>
          </cell>
          <cell r="B526" t="str">
            <v>OBB</v>
          </cell>
          <cell r="C526">
            <v>37000</v>
          </cell>
          <cell r="D526">
            <v>37000300</v>
          </cell>
          <cell r="E526" t="str">
            <v>CTROL MAT NOCKD</v>
          </cell>
          <cell r="F526">
            <v>6245617</v>
          </cell>
          <cell r="G526" t="str">
            <v>06245617</v>
          </cell>
          <cell r="H526">
            <v>906085403</v>
          </cell>
          <cell r="I526" t="str">
            <v>CHICAIZA BOMBON LUIS WLADIMIR</v>
          </cell>
          <cell r="J526" t="str">
            <v>OPERARIO MATERIALES</v>
          </cell>
          <cell r="K526">
            <v>1719742445</v>
          </cell>
          <cell r="L526" t="str">
            <v>HOURLY</v>
          </cell>
          <cell r="M526" t="str">
            <v>INDEFINIDO</v>
          </cell>
          <cell r="N526" t="str">
            <v>INDIRECTA</v>
          </cell>
          <cell r="O526" t="e">
            <v>#REF!</v>
          </cell>
          <cell r="P526">
            <v>2</v>
          </cell>
          <cell r="Q526">
            <v>10</v>
          </cell>
          <cell r="R526">
            <v>5</v>
          </cell>
          <cell r="S526">
            <v>25</v>
          </cell>
          <cell r="T526" t="str">
            <v>MET</v>
          </cell>
          <cell r="U526" t="e">
            <v>#REF!</v>
          </cell>
        </row>
        <row r="527">
          <cell r="A527">
            <v>6245619</v>
          </cell>
          <cell r="B527" t="str">
            <v>OBB</v>
          </cell>
          <cell r="C527">
            <v>37000</v>
          </cell>
          <cell r="D527">
            <v>37000300</v>
          </cell>
          <cell r="E527" t="str">
            <v>CTROL MAT NOCKD</v>
          </cell>
          <cell r="F527">
            <v>6245619</v>
          </cell>
          <cell r="G527" t="str">
            <v>06245619</v>
          </cell>
          <cell r="H527">
            <v>366097659</v>
          </cell>
          <cell r="I527" t="str">
            <v>AGUINO NARVAEZ JORGE RUBEN</v>
          </cell>
          <cell r="J527" t="str">
            <v>OPERARIO MATERIALES</v>
          </cell>
          <cell r="K527">
            <v>1716161243</v>
          </cell>
          <cell r="L527" t="str">
            <v>HOURLY</v>
          </cell>
          <cell r="M527" t="str">
            <v>INDEFINIDO</v>
          </cell>
          <cell r="N527" t="str">
            <v>INDIRECTA</v>
          </cell>
          <cell r="O527" t="e">
            <v>#N/A</v>
          </cell>
          <cell r="P527">
            <v>28</v>
          </cell>
          <cell r="Q527">
            <v>10</v>
          </cell>
          <cell r="R527">
            <v>5</v>
          </cell>
          <cell r="S527">
            <v>25</v>
          </cell>
          <cell r="T527" t="e">
            <v>#N/A</v>
          </cell>
          <cell r="U527" t="e">
            <v>#N/A</v>
          </cell>
        </row>
        <row r="528">
          <cell r="A528">
            <v>6245620</v>
          </cell>
          <cell r="B528" t="str">
            <v>OBB</v>
          </cell>
          <cell r="C528">
            <v>37000</v>
          </cell>
          <cell r="D528">
            <v>37000300</v>
          </cell>
          <cell r="E528" t="str">
            <v>CTROL MAT NOCKD</v>
          </cell>
          <cell r="F528">
            <v>6245620</v>
          </cell>
          <cell r="G528" t="str">
            <v>06245620</v>
          </cell>
          <cell r="H528">
            <v>683665022</v>
          </cell>
          <cell r="I528" t="str">
            <v>URENA BALCAZAR ROBINSON XAVIER</v>
          </cell>
          <cell r="J528" t="str">
            <v>OPERARIO MATERIALES</v>
          </cell>
          <cell r="K528">
            <v>1718002783</v>
          </cell>
          <cell r="L528" t="str">
            <v>HOURLY</v>
          </cell>
          <cell r="M528" t="str">
            <v>INDEFINIDO</v>
          </cell>
          <cell r="N528" t="str">
            <v>INDIRECTA</v>
          </cell>
          <cell r="O528" t="e">
            <v>#REF!</v>
          </cell>
          <cell r="P528">
            <v>28</v>
          </cell>
          <cell r="Q528">
            <v>10</v>
          </cell>
          <cell r="R528">
            <v>5</v>
          </cell>
          <cell r="S528">
            <v>25</v>
          </cell>
          <cell r="T528" t="str">
            <v>LET</v>
          </cell>
          <cell r="U528" t="e">
            <v>#REF!</v>
          </cell>
        </row>
        <row r="529">
          <cell r="A529">
            <v>6245621</v>
          </cell>
          <cell r="B529" t="str">
            <v>OBB</v>
          </cell>
          <cell r="C529">
            <v>37000</v>
          </cell>
          <cell r="D529">
            <v>37000300</v>
          </cell>
          <cell r="E529" t="str">
            <v>CTROL MAT NOCKD</v>
          </cell>
          <cell r="F529">
            <v>6245621</v>
          </cell>
          <cell r="G529" t="str">
            <v>06245621</v>
          </cell>
          <cell r="H529">
            <v>894739108</v>
          </cell>
          <cell r="I529" t="str">
            <v>CUMBICUS ROJAS RICHARD FERNANDO</v>
          </cell>
          <cell r="J529" t="str">
            <v>OPERARIO MATERIALES</v>
          </cell>
          <cell r="K529">
            <v>1104324734</v>
          </cell>
          <cell r="L529" t="str">
            <v>HOURLY</v>
          </cell>
          <cell r="M529" t="str">
            <v>INDEFINIDO</v>
          </cell>
          <cell r="N529" t="str">
            <v>INDIRECTA</v>
          </cell>
          <cell r="O529" t="e">
            <v>#REF!</v>
          </cell>
          <cell r="P529">
            <v>3</v>
          </cell>
          <cell r="Q529">
            <v>10</v>
          </cell>
          <cell r="R529">
            <v>5</v>
          </cell>
          <cell r="S529">
            <v>25</v>
          </cell>
          <cell r="T529" t="str">
            <v>MET</v>
          </cell>
          <cell r="U529" t="e">
            <v>#REF!</v>
          </cell>
        </row>
        <row r="530">
          <cell r="A530">
            <v>6245622</v>
          </cell>
          <cell r="B530" t="str">
            <v>OBB</v>
          </cell>
          <cell r="C530">
            <v>52000</v>
          </cell>
          <cell r="D530">
            <v>52000520</v>
          </cell>
          <cell r="E530" t="str">
            <v>EST.VERIFICAC.</v>
          </cell>
          <cell r="F530">
            <v>6245622</v>
          </cell>
          <cell r="G530" t="str">
            <v>06245622</v>
          </cell>
          <cell r="H530">
            <v>808755845</v>
          </cell>
          <cell r="I530" t="str">
            <v>CARRERA SIMBANA MILTON FERNANDO</v>
          </cell>
          <cell r="J530" t="str">
            <v>MIEMBRO EQUIPO CALID</v>
          </cell>
          <cell r="K530">
            <v>1719218222</v>
          </cell>
          <cell r="L530" t="str">
            <v>HOURLY</v>
          </cell>
          <cell r="M530" t="str">
            <v>INDEFINIDO</v>
          </cell>
          <cell r="N530" t="str">
            <v>DIRECTA</v>
          </cell>
          <cell r="O530" t="str">
            <v>2DO</v>
          </cell>
          <cell r="P530">
            <v>28</v>
          </cell>
          <cell r="Q530">
            <v>10</v>
          </cell>
          <cell r="R530">
            <v>5</v>
          </cell>
          <cell r="S530">
            <v>25</v>
          </cell>
          <cell r="T530" t="str">
            <v>MET</v>
          </cell>
          <cell r="U530" t="e">
            <v>#REF!</v>
          </cell>
        </row>
        <row r="531">
          <cell r="A531">
            <v>6245623</v>
          </cell>
          <cell r="B531" t="str">
            <v>OBB</v>
          </cell>
          <cell r="C531">
            <v>37000</v>
          </cell>
          <cell r="D531">
            <v>37000300</v>
          </cell>
          <cell r="E531" t="str">
            <v>CTROL MAT NOCKD</v>
          </cell>
          <cell r="F531">
            <v>6245623</v>
          </cell>
          <cell r="G531" t="str">
            <v>06245623</v>
          </cell>
          <cell r="H531">
            <v>908692106</v>
          </cell>
          <cell r="I531" t="str">
            <v>SANDOVAL BEDOYA DARWIN PATRICIO</v>
          </cell>
          <cell r="J531" t="str">
            <v>OPERARIO MATERIALES</v>
          </cell>
          <cell r="K531">
            <v>1718413881</v>
          </cell>
          <cell r="L531" t="str">
            <v>HOURLY</v>
          </cell>
          <cell r="M531" t="str">
            <v>INDEFINIDO</v>
          </cell>
          <cell r="N531" t="str">
            <v>INDIRECTA</v>
          </cell>
          <cell r="O531" t="e">
            <v>#REF!</v>
          </cell>
          <cell r="P531">
            <v>28</v>
          </cell>
          <cell r="Q531">
            <v>10</v>
          </cell>
          <cell r="R531">
            <v>5</v>
          </cell>
          <cell r="S531">
            <v>25</v>
          </cell>
          <cell r="T531" t="str">
            <v>MET</v>
          </cell>
          <cell r="U531" t="e">
            <v>#REF!</v>
          </cell>
        </row>
        <row r="532">
          <cell r="A532">
            <v>6245624</v>
          </cell>
          <cell r="B532" t="str">
            <v>OBB</v>
          </cell>
          <cell r="C532">
            <v>34000</v>
          </cell>
          <cell r="D532">
            <v>34000200</v>
          </cell>
          <cell r="E532" t="str">
            <v>SUELDA COMERCI.</v>
          </cell>
          <cell r="F532">
            <v>6245624</v>
          </cell>
          <cell r="G532" t="str">
            <v>06245624</v>
          </cell>
          <cell r="H532">
            <v>860738086</v>
          </cell>
          <cell r="I532" t="str">
            <v>ALBA SIMBANA SEBASTIAN FRANCISCO</v>
          </cell>
          <cell r="J532" t="str">
            <v>OPERARIO DE SUELDA</v>
          </cell>
          <cell r="K532">
            <v>1721101721</v>
          </cell>
          <cell r="L532" t="str">
            <v>HOURLY</v>
          </cell>
          <cell r="M532" t="str">
            <v>INDEFINIDO</v>
          </cell>
          <cell r="N532" t="str">
            <v>DIRECTA</v>
          </cell>
          <cell r="O532" t="str">
            <v>2DO</v>
          </cell>
          <cell r="P532">
            <v>28</v>
          </cell>
          <cell r="Q532">
            <v>10</v>
          </cell>
          <cell r="R532">
            <v>5</v>
          </cell>
          <cell r="S532">
            <v>25</v>
          </cell>
          <cell r="T532" t="str">
            <v>MET</v>
          </cell>
          <cell r="U532">
            <v>1721101721</v>
          </cell>
        </row>
        <row r="533">
          <cell r="A533">
            <v>6245628</v>
          </cell>
          <cell r="B533" t="str">
            <v>OBB</v>
          </cell>
          <cell r="C533">
            <v>37000</v>
          </cell>
          <cell r="D533">
            <v>37000300</v>
          </cell>
          <cell r="E533" t="str">
            <v>CTROL MAT NOCKD</v>
          </cell>
          <cell r="F533">
            <v>6245628</v>
          </cell>
          <cell r="G533" t="str">
            <v>06245628</v>
          </cell>
          <cell r="H533">
            <v>186342086</v>
          </cell>
          <cell r="I533" t="str">
            <v>CHILIGUANO VACA UBALDO ANTONIO</v>
          </cell>
          <cell r="J533" t="str">
            <v>OPERARIO MATERIALES</v>
          </cell>
          <cell r="K533">
            <v>1717300808</v>
          </cell>
          <cell r="L533" t="str">
            <v>HOURLY</v>
          </cell>
          <cell r="M533" t="str">
            <v>INDEFINIDO</v>
          </cell>
          <cell r="N533" t="str">
            <v>INDIRECTA</v>
          </cell>
          <cell r="O533" t="e">
            <v>#REF!</v>
          </cell>
          <cell r="P533">
            <v>28</v>
          </cell>
          <cell r="Q533">
            <v>10</v>
          </cell>
          <cell r="R533">
            <v>5</v>
          </cell>
          <cell r="S533">
            <v>25</v>
          </cell>
          <cell r="T533" t="str">
            <v>MET</v>
          </cell>
          <cell r="U533" t="e">
            <v>#REF!</v>
          </cell>
        </row>
        <row r="534">
          <cell r="A534">
            <v>6245631</v>
          </cell>
          <cell r="B534" t="str">
            <v>OBB</v>
          </cell>
          <cell r="C534">
            <v>37000</v>
          </cell>
          <cell r="D534">
            <v>37000300</v>
          </cell>
          <cell r="E534" t="str">
            <v>CTROL MAT NOCKD</v>
          </cell>
          <cell r="F534">
            <v>6245631</v>
          </cell>
          <cell r="G534" t="str">
            <v>06245631</v>
          </cell>
          <cell r="H534">
            <v>725107858</v>
          </cell>
          <cell r="I534" t="str">
            <v>GRANJA ALQUINGA JUAN CARLOS</v>
          </cell>
          <cell r="J534" t="str">
            <v>OPERARIO MATERIALES</v>
          </cell>
          <cell r="K534">
            <v>1717319873</v>
          </cell>
          <cell r="L534" t="str">
            <v>HOURLY</v>
          </cell>
          <cell r="M534" t="str">
            <v>INDEFINIDO</v>
          </cell>
          <cell r="N534" t="str">
            <v>INDIRECTA</v>
          </cell>
          <cell r="O534" t="e">
            <v>#REF!</v>
          </cell>
          <cell r="P534">
            <v>3</v>
          </cell>
          <cell r="Q534">
            <v>10</v>
          </cell>
          <cell r="R534">
            <v>5</v>
          </cell>
          <cell r="S534">
            <v>25</v>
          </cell>
          <cell r="T534" t="str">
            <v>MET</v>
          </cell>
          <cell r="U534" t="e">
            <v>#REF!</v>
          </cell>
        </row>
        <row r="535">
          <cell r="A535">
            <v>6245648</v>
          </cell>
          <cell r="B535" t="str">
            <v>OBB</v>
          </cell>
          <cell r="C535">
            <v>37000</v>
          </cell>
          <cell r="D535">
            <v>37000300</v>
          </cell>
          <cell r="E535" t="str">
            <v>CTROL MAT NOCKD</v>
          </cell>
          <cell r="F535">
            <v>6245648</v>
          </cell>
          <cell r="G535" t="str">
            <v>06245648</v>
          </cell>
          <cell r="H535">
            <v>339876845</v>
          </cell>
          <cell r="I535" t="str">
            <v>AYALA NICOLALDE ROBERTO CARLOS</v>
          </cell>
          <cell r="J535" t="str">
            <v>OPERARIO MATERIALES</v>
          </cell>
          <cell r="K535">
            <v>1722651468</v>
          </cell>
          <cell r="L535" t="str">
            <v>HOURLY</v>
          </cell>
          <cell r="M535" t="str">
            <v>INDEFINIDO</v>
          </cell>
          <cell r="N535" t="str">
            <v>INDIRECTA</v>
          </cell>
          <cell r="O535" t="e">
            <v>#N/A</v>
          </cell>
          <cell r="P535">
            <v>28</v>
          </cell>
          <cell r="Q535">
            <v>10</v>
          </cell>
          <cell r="R535">
            <v>5</v>
          </cell>
          <cell r="S535">
            <v>25</v>
          </cell>
          <cell r="T535" t="e">
            <v>#N/A</v>
          </cell>
          <cell r="U535" t="e">
            <v>#N/A</v>
          </cell>
        </row>
        <row r="536">
          <cell r="A536">
            <v>6245662</v>
          </cell>
          <cell r="B536" t="str">
            <v>OBB</v>
          </cell>
          <cell r="C536">
            <v>36000</v>
          </cell>
          <cell r="D536">
            <v>36000300</v>
          </cell>
          <cell r="E536" t="str">
            <v>TRIM COMERCIAL</v>
          </cell>
          <cell r="F536">
            <v>6245662</v>
          </cell>
          <cell r="G536" t="str">
            <v>06245662</v>
          </cell>
          <cell r="H536">
            <v>317936366</v>
          </cell>
          <cell r="I536" t="str">
            <v>LINCANGO GUAMAN ALEX PAUL</v>
          </cell>
          <cell r="J536" t="str">
            <v>OPERARIO PRODUCCION</v>
          </cell>
          <cell r="K536">
            <v>1717746745</v>
          </cell>
          <cell r="L536" t="str">
            <v>HOURLY</v>
          </cell>
          <cell r="M536" t="str">
            <v>INDEFINIDO</v>
          </cell>
          <cell r="N536" t="str">
            <v>DIRECTA</v>
          </cell>
          <cell r="O536" t="str">
            <v>2DO</v>
          </cell>
          <cell r="P536">
            <v>28</v>
          </cell>
          <cell r="Q536">
            <v>10</v>
          </cell>
          <cell r="R536">
            <v>5</v>
          </cell>
          <cell r="S536">
            <v>25</v>
          </cell>
          <cell r="T536" t="str">
            <v>MET</v>
          </cell>
          <cell r="U536">
            <v>5</v>
          </cell>
        </row>
        <row r="537">
          <cell r="A537">
            <v>6245672</v>
          </cell>
          <cell r="B537" t="str">
            <v>OBB</v>
          </cell>
          <cell r="C537">
            <v>36000</v>
          </cell>
          <cell r="D537">
            <v>36000300</v>
          </cell>
          <cell r="E537" t="str">
            <v>TRIM COMERCIAL</v>
          </cell>
          <cell r="F537">
            <v>6245672</v>
          </cell>
          <cell r="G537" t="str">
            <v>06245672</v>
          </cell>
          <cell r="H537">
            <v>157253387</v>
          </cell>
          <cell r="I537" t="str">
            <v>ERAZO JURADO ANDRES FERNANDO</v>
          </cell>
          <cell r="J537" t="str">
            <v>OPERARIO PRODUCCION</v>
          </cell>
          <cell r="K537">
            <v>401524020</v>
          </cell>
          <cell r="L537" t="str">
            <v>HOURLY</v>
          </cell>
          <cell r="M537" t="str">
            <v>INDEFINIDO</v>
          </cell>
          <cell r="N537" t="str">
            <v>DIRECTA</v>
          </cell>
          <cell r="O537" t="str">
            <v>1ERO</v>
          </cell>
          <cell r="P537">
            <v>3</v>
          </cell>
          <cell r="Q537">
            <v>10</v>
          </cell>
          <cell r="R537">
            <v>5</v>
          </cell>
          <cell r="S537">
            <v>25</v>
          </cell>
          <cell r="T537" t="str">
            <v>MET</v>
          </cell>
          <cell r="U537">
            <v>5</v>
          </cell>
        </row>
        <row r="538">
          <cell r="A538">
            <v>6245673</v>
          </cell>
          <cell r="B538" t="str">
            <v>OBB</v>
          </cell>
          <cell r="C538">
            <v>37000</v>
          </cell>
          <cell r="D538">
            <v>37000300</v>
          </cell>
          <cell r="E538" t="str">
            <v>CTROL MAT NOCKD</v>
          </cell>
          <cell r="F538">
            <v>6245673</v>
          </cell>
          <cell r="G538" t="str">
            <v>06245673</v>
          </cell>
          <cell r="H538">
            <v>177814633</v>
          </cell>
          <cell r="I538" t="str">
            <v>COLLAGUAZO ASHQUI ANIBAL RODOLFO</v>
          </cell>
          <cell r="J538" t="str">
            <v>OPERARIO MATERIALES</v>
          </cell>
          <cell r="K538">
            <v>1720169083</v>
          </cell>
          <cell r="L538" t="str">
            <v>HOURLY</v>
          </cell>
          <cell r="M538" t="str">
            <v>INDEFINIDO</v>
          </cell>
          <cell r="N538" t="str">
            <v>INDIRECTA</v>
          </cell>
          <cell r="O538" t="e">
            <v>#REF!</v>
          </cell>
          <cell r="P538">
            <v>28</v>
          </cell>
          <cell r="Q538">
            <v>10</v>
          </cell>
          <cell r="R538">
            <v>5</v>
          </cell>
          <cell r="S538">
            <v>25</v>
          </cell>
          <cell r="T538" t="str">
            <v>MET</v>
          </cell>
          <cell r="U538" t="e">
            <v>#REF!</v>
          </cell>
        </row>
        <row r="539">
          <cell r="A539">
            <v>6245675</v>
          </cell>
          <cell r="B539" t="str">
            <v>OBB</v>
          </cell>
          <cell r="C539">
            <v>35000</v>
          </cell>
          <cell r="D539">
            <v>35000400</v>
          </cell>
          <cell r="E539" t="str">
            <v>PINTURA ESMALTE</v>
          </cell>
          <cell r="F539">
            <v>6245675</v>
          </cell>
          <cell r="G539" t="str">
            <v>06245675</v>
          </cell>
          <cell r="H539">
            <v>657310148</v>
          </cell>
          <cell r="I539" t="str">
            <v>PATIN RAMIREZ GALO WILFRIDO</v>
          </cell>
          <cell r="J539" t="str">
            <v>ENDEREZADOR</v>
          </cell>
          <cell r="K539">
            <v>1708559495</v>
          </cell>
          <cell r="L539" t="str">
            <v>HOURLY</v>
          </cell>
          <cell r="M539" t="str">
            <v>INDEFINIDO</v>
          </cell>
          <cell r="N539" t="str">
            <v>DIRECTA</v>
          </cell>
          <cell r="O539" t="str">
            <v>2DO</v>
          </cell>
          <cell r="P539">
            <v>4</v>
          </cell>
          <cell r="Q539">
            <v>10</v>
          </cell>
          <cell r="R539">
            <v>5</v>
          </cell>
          <cell r="S539">
            <v>25</v>
          </cell>
          <cell r="T539" t="str">
            <v>MET</v>
          </cell>
          <cell r="U539" t="str">
            <v>PINTURA ESM 2T</v>
          </cell>
        </row>
        <row r="540">
          <cell r="A540">
            <v>6246091</v>
          </cell>
          <cell r="B540" t="str">
            <v>OBB</v>
          </cell>
          <cell r="C540">
            <v>36000</v>
          </cell>
          <cell r="D540">
            <v>36000300</v>
          </cell>
          <cell r="E540" t="str">
            <v>TRIM COMERCIAL</v>
          </cell>
          <cell r="F540">
            <v>6246091</v>
          </cell>
          <cell r="G540" t="str">
            <v>06246091</v>
          </cell>
          <cell r="H540">
            <v>816671271</v>
          </cell>
          <cell r="I540" t="str">
            <v>COYAGO FUERES CARLOS HUMBERTO</v>
          </cell>
          <cell r="J540" t="str">
            <v>OPERARIO PRODUCCION</v>
          </cell>
          <cell r="K540">
            <v>1722990833</v>
          </cell>
          <cell r="L540" t="str">
            <v>HOURLY</v>
          </cell>
          <cell r="M540" t="str">
            <v>INDEFINIDO</v>
          </cell>
          <cell r="N540" t="str">
            <v>DIRECTA</v>
          </cell>
          <cell r="O540" t="str">
            <v>2DO</v>
          </cell>
          <cell r="P540">
            <v>28</v>
          </cell>
          <cell r="Q540">
            <v>10</v>
          </cell>
          <cell r="R540">
            <v>6</v>
          </cell>
          <cell r="S540">
            <v>1</v>
          </cell>
          <cell r="T540" t="str">
            <v>MET</v>
          </cell>
          <cell r="U540">
            <v>6</v>
          </cell>
        </row>
        <row r="541">
          <cell r="A541">
            <v>6246252</v>
          </cell>
          <cell r="B541" t="str">
            <v>OBB</v>
          </cell>
          <cell r="C541">
            <v>61000</v>
          </cell>
          <cell r="D541">
            <v>61000200</v>
          </cell>
          <cell r="E541" t="str">
            <v>ADMINIS. RR.HH.</v>
          </cell>
          <cell r="F541">
            <v>6246252</v>
          </cell>
          <cell r="G541" t="str">
            <v>06246252</v>
          </cell>
          <cell r="H541">
            <v>167304595</v>
          </cell>
          <cell r="I541" t="str">
            <v>GORDILLO RIVERA DANIELA CAROLINA</v>
          </cell>
          <cell r="J541" t="str">
            <v>ANAL. COMP &amp; PLAN FIN.</v>
          </cell>
          <cell r="K541">
            <v>1711655926</v>
          </cell>
          <cell r="L541" t="str">
            <v>SALARY</v>
          </cell>
          <cell r="M541" t="str">
            <v>INDEFINIDO</v>
          </cell>
          <cell r="N541" t="str">
            <v>INDIRECTA</v>
          </cell>
          <cell r="O541" t="str">
            <v>2DO</v>
          </cell>
          <cell r="P541">
            <v>5</v>
          </cell>
          <cell r="Q541">
            <v>11</v>
          </cell>
          <cell r="R541">
            <v>6</v>
          </cell>
          <cell r="S541">
            <v>16</v>
          </cell>
          <cell r="T541" t="str">
            <v>adm</v>
          </cell>
        </row>
        <row r="542">
          <cell r="A542">
            <v>6240967</v>
          </cell>
          <cell r="B542" t="str">
            <v>OBB</v>
          </cell>
          <cell r="C542">
            <v>37000</v>
          </cell>
          <cell r="D542">
            <v>37000700</v>
          </cell>
          <cell r="E542" t="str">
            <v>PATIOS PROVEED.</v>
          </cell>
          <cell r="F542">
            <v>6240967</v>
          </cell>
          <cell r="G542" t="str">
            <v>06240967</v>
          </cell>
          <cell r="H542">
            <v>367678806</v>
          </cell>
          <cell r="I542" t="str">
            <v>GUALOTUNA NASIMBA JORGE VINICIO</v>
          </cell>
          <cell r="J542" t="str">
            <v>OPERARIO MATERIALES</v>
          </cell>
          <cell r="K542">
            <v>1717601676</v>
          </cell>
          <cell r="L542" t="str">
            <v>HOURLY</v>
          </cell>
          <cell r="M542" t="str">
            <v>INDEFINIDO</v>
          </cell>
          <cell r="N542" t="str">
            <v>INDIRECTA</v>
          </cell>
          <cell r="O542" t="e">
            <v>#REF!</v>
          </cell>
          <cell r="P542">
            <v>28</v>
          </cell>
          <cell r="Q542">
            <v>10</v>
          </cell>
          <cell r="R542">
            <v>2</v>
          </cell>
          <cell r="S542">
            <v>3</v>
          </cell>
          <cell r="T542" t="str">
            <v>MET</v>
          </cell>
          <cell r="U542" t="e">
            <v>#REF!</v>
          </cell>
        </row>
        <row r="543">
          <cell r="A543">
            <v>6240970</v>
          </cell>
          <cell r="B543" t="str">
            <v>OBB</v>
          </cell>
          <cell r="C543">
            <v>31000</v>
          </cell>
          <cell r="D543">
            <v>31000310</v>
          </cell>
          <cell r="E543" t="str">
            <v>PROC.PRODUCTIV.</v>
          </cell>
          <cell r="F543">
            <v>6240970</v>
          </cell>
          <cell r="G543" t="str">
            <v>06240970</v>
          </cell>
          <cell r="H543">
            <v>196458522</v>
          </cell>
          <cell r="I543" t="str">
            <v>VILLOTA GALARZA HECTOR ESTEBAN</v>
          </cell>
          <cell r="J543" t="str">
            <v>ANALISTA DE PROCESOS</v>
          </cell>
          <cell r="K543">
            <v>1718838616</v>
          </cell>
          <cell r="L543" t="str">
            <v>HOURLY</v>
          </cell>
          <cell r="M543" t="str">
            <v>INDEFINIDO</v>
          </cell>
          <cell r="N543" t="str">
            <v>INDIRECTA</v>
          </cell>
          <cell r="O543" t="str">
            <v>1ERO</v>
          </cell>
          <cell r="P543">
            <v>3</v>
          </cell>
          <cell r="Q543">
            <v>10</v>
          </cell>
          <cell r="R543">
            <v>10</v>
          </cell>
          <cell r="S543">
            <v>1</v>
          </cell>
          <cell r="T543" t="str">
            <v>adm</v>
          </cell>
        </row>
        <row r="544">
          <cell r="A544">
            <v>6241078</v>
          </cell>
          <cell r="B544" t="str">
            <v>OBB</v>
          </cell>
          <cell r="C544">
            <v>35000</v>
          </cell>
          <cell r="D544">
            <v>35000110</v>
          </cell>
          <cell r="E544" t="str">
            <v>MANTEN. PINTURA</v>
          </cell>
          <cell r="F544">
            <v>6241078</v>
          </cell>
          <cell r="G544" t="str">
            <v>06241078</v>
          </cell>
          <cell r="H544">
            <v>830186743</v>
          </cell>
          <cell r="I544" t="str">
            <v>NAVARRO MALDONADO LUIS ARMANDO</v>
          </cell>
          <cell r="J544" t="str">
            <v>MIEMB.EQUIP.ESP.MTTO</v>
          </cell>
          <cell r="K544">
            <v>1713705422</v>
          </cell>
          <cell r="L544" t="str">
            <v>HOURLY</v>
          </cell>
          <cell r="M544" t="str">
            <v>INDEFINIDO</v>
          </cell>
          <cell r="N544" t="str">
            <v>INDIRECTA</v>
          </cell>
          <cell r="O544" t="str">
            <v>2DO</v>
          </cell>
          <cell r="P544">
            <v>12</v>
          </cell>
          <cell r="Q544">
            <v>10</v>
          </cell>
          <cell r="R544">
            <v>2</v>
          </cell>
          <cell r="S544">
            <v>8</v>
          </cell>
          <cell r="T544" t="str">
            <v>MET</v>
          </cell>
          <cell r="U544" t="str">
            <v>MANTEN. PINTURA</v>
          </cell>
        </row>
        <row r="545">
          <cell r="A545">
            <v>6241091</v>
          </cell>
          <cell r="B545" t="str">
            <v>OBB</v>
          </cell>
          <cell r="C545">
            <v>34000</v>
          </cell>
          <cell r="D545">
            <v>34000500</v>
          </cell>
          <cell r="E545" t="str">
            <v>ACABADO METAL.</v>
          </cell>
          <cell r="F545">
            <v>6241091</v>
          </cell>
          <cell r="G545" t="str">
            <v>06241091</v>
          </cell>
          <cell r="H545">
            <v>748723268</v>
          </cell>
          <cell r="I545" t="str">
            <v>LARREATEGUI VILLACIS DARWIN VINICIO</v>
          </cell>
          <cell r="J545" t="str">
            <v>OPERARIO DE SUELDA</v>
          </cell>
          <cell r="K545">
            <v>1714756531</v>
          </cell>
          <cell r="L545" t="str">
            <v>HOURLY</v>
          </cell>
          <cell r="M545" t="str">
            <v>INDEFINIDO</v>
          </cell>
          <cell r="N545" t="str">
            <v>DIRECTA</v>
          </cell>
          <cell r="O545" t="str">
            <v>2DO</v>
          </cell>
          <cell r="P545">
            <v>28</v>
          </cell>
          <cell r="Q545">
            <v>10</v>
          </cell>
          <cell r="R545">
            <v>2</v>
          </cell>
          <cell r="S545">
            <v>8</v>
          </cell>
          <cell r="T545" t="str">
            <v>MET</v>
          </cell>
          <cell r="U545">
            <v>1714756531</v>
          </cell>
        </row>
        <row r="546">
          <cell r="A546">
            <v>6241285</v>
          </cell>
          <cell r="B546" t="str">
            <v>OBB</v>
          </cell>
          <cell r="C546">
            <v>35000</v>
          </cell>
          <cell r="D546">
            <v>35000400</v>
          </cell>
          <cell r="E546" t="str">
            <v>PINTURA ESMALTE</v>
          </cell>
          <cell r="F546">
            <v>6241285</v>
          </cell>
          <cell r="G546" t="str">
            <v>06241285</v>
          </cell>
          <cell r="H546">
            <v>685005963</v>
          </cell>
          <cell r="I546" t="str">
            <v>MORALES MOROCHO JOSE DAVID</v>
          </cell>
          <cell r="J546" t="str">
            <v>PINTOR</v>
          </cell>
          <cell r="K546">
            <v>1721657425</v>
          </cell>
          <cell r="L546" t="str">
            <v>HOURLY</v>
          </cell>
          <cell r="M546" t="str">
            <v>INDEFINIDO</v>
          </cell>
          <cell r="N546" t="str">
            <v>DIRECTA</v>
          </cell>
          <cell r="O546" t="str">
            <v>3ERO</v>
          </cell>
          <cell r="P546">
            <v>22</v>
          </cell>
          <cell r="Q546">
            <v>10</v>
          </cell>
          <cell r="R546">
            <v>2</v>
          </cell>
          <cell r="S546">
            <v>17</v>
          </cell>
          <cell r="T546" t="str">
            <v>MET</v>
          </cell>
          <cell r="U546" t="str">
            <v>PINTURA ESMALTE 1T</v>
          </cell>
        </row>
        <row r="547">
          <cell r="A547">
            <v>6241287</v>
          </cell>
          <cell r="B547" t="str">
            <v>OBB</v>
          </cell>
          <cell r="C547">
            <v>35010</v>
          </cell>
          <cell r="D547">
            <v>35010500</v>
          </cell>
          <cell r="E547" t="str">
            <v>PINTURA PLASTIC</v>
          </cell>
          <cell r="F547">
            <v>6241287</v>
          </cell>
          <cell r="G547" t="str">
            <v>06241287</v>
          </cell>
          <cell r="H547">
            <v>278642657</v>
          </cell>
          <cell r="I547" t="str">
            <v>LINCANGO PILLAJO JORGE LUIS</v>
          </cell>
          <cell r="J547" t="str">
            <v>PINTOR</v>
          </cell>
          <cell r="K547">
            <v>1721147591</v>
          </cell>
          <cell r="L547" t="str">
            <v>HOURLY</v>
          </cell>
          <cell r="M547" t="str">
            <v>INDEFINIDO</v>
          </cell>
          <cell r="N547" t="str">
            <v>DIRECTA</v>
          </cell>
          <cell r="O547" t="str">
            <v>2DO</v>
          </cell>
          <cell r="P547">
            <v>4</v>
          </cell>
          <cell r="Q547">
            <v>10</v>
          </cell>
          <cell r="R547">
            <v>2</v>
          </cell>
          <cell r="S547">
            <v>17</v>
          </cell>
          <cell r="T547" t="str">
            <v>MET</v>
          </cell>
          <cell r="U547" t="str">
            <v>PINTURA PLAST 2T</v>
          </cell>
        </row>
        <row r="548">
          <cell r="A548">
            <v>6241290</v>
          </cell>
          <cell r="B548" t="str">
            <v>OBB</v>
          </cell>
          <cell r="C548">
            <v>35000</v>
          </cell>
          <cell r="D548">
            <v>35000300</v>
          </cell>
          <cell r="E548" t="str">
            <v>PINTURA PRIMER</v>
          </cell>
          <cell r="F548">
            <v>6241290</v>
          </cell>
          <cell r="G548" t="str">
            <v>06241290</v>
          </cell>
          <cell r="H548">
            <v>663561872</v>
          </cell>
          <cell r="I548" t="str">
            <v>ANACAZA LEMA JAVIER ANTONIO</v>
          </cell>
          <cell r="J548" t="str">
            <v>PINTOR</v>
          </cell>
          <cell r="K548">
            <v>1715933717</v>
          </cell>
          <cell r="L548" t="str">
            <v>HOURLY</v>
          </cell>
          <cell r="M548" t="str">
            <v>INDEFINIDO</v>
          </cell>
          <cell r="N548" t="str">
            <v>DIRECTA</v>
          </cell>
          <cell r="O548" t="str">
            <v>SALIO CIA</v>
          </cell>
          <cell r="P548">
            <v>22</v>
          </cell>
          <cell r="Q548">
            <v>10</v>
          </cell>
          <cell r="R548">
            <v>2</v>
          </cell>
          <cell r="S548">
            <v>17</v>
          </cell>
          <cell r="T548" t="e">
            <v>#N/A</v>
          </cell>
        </row>
        <row r="549">
          <cell r="A549">
            <v>6241296</v>
          </cell>
          <cell r="B549" t="str">
            <v>OBB</v>
          </cell>
          <cell r="C549">
            <v>36000</v>
          </cell>
          <cell r="D549">
            <v>36000500</v>
          </cell>
          <cell r="E549" t="str">
            <v>TRIM AUTOMOVIL</v>
          </cell>
          <cell r="F549">
            <v>6241296</v>
          </cell>
          <cell r="G549" t="str">
            <v>06241296</v>
          </cell>
          <cell r="H549">
            <v>988697143</v>
          </cell>
          <cell r="I549" t="str">
            <v>QUISILEMA NUNEZ LUIS FABIAN</v>
          </cell>
          <cell r="J549" t="str">
            <v>OPERARIO PRODUCCION</v>
          </cell>
          <cell r="K549">
            <v>1718459678</v>
          </cell>
          <cell r="L549" t="str">
            <v>HOURLY</v>
          </cell>
          <cell r="M549" t="str">
            <v>INDEFINIDO</v>
          </cell>
          <cell r="N549" t="str">
            <v>DIRECTA</v>
          </cell>
          <cell r="O549" t="str">
            <v>2DO</v>
          </cell>
          <cell r="P549">
            <v>28</v>
          </cell>
          <cell r="Q549">
            <v>10</v>
          </cell>
          <cell r="R549">
            <v>2</v>
          </cell>
          <cell r="S549">
            <v>17</v>
          </cell>
          <cell r="T549" t="str">
            <v>MET</v>
          </cell>
          <cell r="U549">
            <v>2</v>
          </cell>
        </row>
        <row r="550">
          <cell r="A550">
            <v>6241299</v>
          </cell>
          <cell r="B550" t="str">
            <v>OBB</v>
          </cell>
          <cell r="C550">
            <v>37000</v>
          </cell>
          <cell r="D550">
            <v>37000700</v>
          </cell>
          <cell r="E550" t="str">
            <v>PATIOS PROVEED.</v>
          </cell>
          <cell r="F550">
            <v>6241299</v>
          </cell>
          <cell r="G550" t="str">
            <v>06241299</v>
          </cell>
          <cell r="H550">
            <v>981562762</v>
          </cell>
          <cell r="I550" t="str">
            <v>ARROYO UNTUNA JOSE LUIS</v>
          </cell>
          <cell r="J550" t="str">
            <v>OPERARIO MATERIALES</v>
          </cell>
          <cell r="K550">
            <v>1720996865</v>
          </cell>
          <cell r="L550" t="str">
            <v>HOURLY</v>
          </cell>
          <cell r="M550" t="str">
            <v>INDEFINIDO</v>
          </cell>
          <cell r="N550" t="str">
            <v>INDIRECTA</v>
          </cell>
          <cell r="O550" t="e">
            <v>#REF!</v>
          </cell>
          <cell r="P550">
            <v>28</v>
          </cell>
          <cell r="Q550">
            <v>10</v>
          </cell>
          <cell r="R550">
            <v>2</v>
          </cell>
          <cell r="S550">
            <v>17</v>
          </cell>
          <cell r="T550" t="str">
            <v>MET</v>
          </cell>
          <cell r="U550" t="e">
            <v>#REF!</v>
          </cell>
        </row>
        <row r="551">
          <cell r="A551">
            <v>6241300</v>
          </cell>
          <cell r="B551" t="str">
            <v>OBB</v>
          </cell>
          <cell r="C551">
            <v>35000</v>
          </cell>
          <cell r="D551">
            <v>35000200</v>
          </cell>
          <cell r="E551" t="str">
            <v>PINTURA ELPO</v>
          </cell>
          <cell r="F551">
            <v>6241300</v>
          </cell>
          <cell r="G551" t="str">
            <v>06241300</v>
          </cell>
          <cell r="H551">
            <v>202481340</v>
          </cell>
          <cell r="I551" t="str">
            <v>CHALCO PAUCAR JORGE LUIS</v>
          </cell>
          <cell r="J551" t="str">
            <v>OPERARIO DE PINTURA</v>
          </cell>
          <cell r="K551">
            <v>1717605156</v>
          </cell>
          <cell r="L551" t="str">
            <v>HOURLY</v>
          </cell>
          <cell r="M551" t="str">
            <v>INDEFINIDO</v>
          </cell>
          <cell r="N551" t="str">
            <v>DIRECTA</v>
          </cell>
          <cell r="O551" t="str">
            <v>3ERO</v>
          </cell>
          <cell r="P551">
            <v>22</v>
          </cell>
          <cell r="Q551">
            <v>10</v>
          </cell>
          <cell r="R551">
            <v>2</v>
          </cell>
          <cell r="S551">
            <v>17</v>
          </cell>
          <cell r="T551" t="str">
            <v>MET</v>
          </cell>
          <cell r="U551" t="str">
            <v>PINTURA ELPO 2T</v>
          </cell>
        </row>
        <row r="552">
          <cell r="A552">
            <v>6241302</v>
          </cell>
          <cell r="B552" t="str">
            <v>OBB</v>
          </cell>
          <cell r="C552">
            <v>31000</v>
          </cell>
          <cell r="D552">
            <v>31000310</v>
          </cell>
          <cell r="E552" t="str">
            <v>PROC.PRODUCTIV.</v>
          </cell>
          <cell r="F552">
            <v>6241302</v>
          </cell>
          <cell r="G552" t="str">
            <v>06241302</v>
          </cell>
          <cell r="H552">
            <v>856654214</v>
          </cell>
          <cell r="I552" t="str">
            <v>ARANDA PAZMINO DIEGO OSWALDO</v>
          </cell>
          <cell r="J552" t="str">
            <v>ANALISTA DE PROCESOS</v>
          </cell>
          <cell r="K552">
            <v>1803887460</v>
          </cell>
          <cell r="L552" t="str">
            <v>HOURLY</v>
          </cell>
          <cell r="M552" t="str">
            <v>INDEFINIDO</v>
          </cell>
          <cell r="N552" t="str">
            <v>INDIRECTA</v>
          </cell>
          <cell r="O552" t="str">
            <v>1ERO</v>
          </cell>
          <cell r="P552">
            <v>3</v>
          </cell>
          <cell r="Q552">
            <v>10</v>
          </cell>
          <cell r="R552">
            <v>2</v>
          </cell>
          <cell r="S552">
            <v>17</v>
          </cell>
          <cell r="T552" t="str">
            <v>adm</v>
          </cell>
        </row>
        <row r="553">
          <cell r="A553">
            <v>6241496</v>
          </cell>
          <cell r="B553" t="str">
            <v>OBB</v>
          </cell>
          <cell r="C553">
            <v>34000</v>
          </cell>
          <cell r="D553">
            <v>34000500</v>
          </cell>
          <cell r="E553" t="str">
            <v>ACABADO METAL.</v>
          </cell>
          <cell r="F553">
            <v>6241496</v>
          </cell>
          <cell r="G553" t="str">
            <v>06241496</v>
          </cell>
          <cell r="H553">
            <v>242026711</v>
          </cell>
          <cell r="I553" t="str">
            <v>CORONADO SAAVEDRA CESAR EDUARDO</v>
          </cell>
          <cell r="J553" t="str">
            <v>ENDEREZADOR</v>
          </cell>
          <cell r="K553">
            <v>1715977086</v>
          </cell>
          <cell r="L553" t="str">
            <v>HOURLY</v>
          </cell>
          <cell r="M553" t="str">
            <v>INDEFINIDO</v>
          </cell>
          <cell r="N553" t="str">
            <v>DIRECTA</v>
          </cell>
          <cell r="O553" t="str">
            <v>2DO</v>
          </cell>
          <cell r="P553">
            <v>28</v>
          </cell>
          <cell r="Q553">
            <v>10</v>
          </cell>
          <cell r="R553">
            <v>2</v>
          </cell>
          <cell r="S553">
            <v>24</v>
          </cell>
          <cell r="T553" t="str">
            <v>LET</v>
          </cell>
          <cell r="U553">
            <v>1715977086</v>
          </cell>
        </row>
        <row r="554">
          <cell r="A554">
            <v>6241498</v>
          </cell>
          <cell r="B554" t="str">
            <v>OBB</v>
          </cell>
          <cell r="C554">
            <v>35000</v>
          </cell>
          <cell r="D554">
            <v>35000300</v>
          </cell>
          <cell r="E554" t="str">
            <v>PINTURA PRIMER</v>
          </cell>
          <cell r="F554">
            <v>6241498</v>
          </cell>
          <cell r="G554" t="str">
            <v>06241498</v>
          </cell>
          <cell r="H554">
            <v>993631499</v>
          </cell>
          <cell r="I554" t="str">
            <v>MUQUINCHE VINUEZA LUIS IVAN</v>
          </cell>
          <cell r="J554" t="str">
            <v>OPERARIO DE PINTURA</v>
          </cell>
          <cell r="K554">
            <v>1713301891</v>
          </cell>
          <cell r="L554" t="str">
            <v>HOURLY</v>
          </cell>
          <cell r="M554" t="str">
            <v>INDEFINIDO</v>
          </cell>
          <cell r="N554" t="str">
            <v>DIRECTA</v>
          </cell>
          <cell r="O554" t="str">
            <v>3ERO</v>
          </cell>
          <cell r="P554">
            <v>22</v>
          </cell>
          <cell r="Q554">
            <v>10</v>
          </cell>
          <cell r="R554">
            <v>2</v>
          </cell>
          <cell r="S554">
            <v>24</v>
          </cell>
          <cell r="T554" t="str">
            <v>MET</v>
          </cell>
          <cell r="U554" t="str">
            <v>PINTURA CABINAS 2T</v>
          </cell>
        </row>
        <row r="555">
          <cell r="A555">
            <v>6241499</v>
          </cell>
          <cell r="B555" t="str">
            <v>OBB</v>
          </cell>
          <cell r="C555">
            <v>34000</v>
          </cell>
          <cell r="D555">
            <v>34000300</v>
          </cell>
          <cell r="E555" t="str">
            <v>SUELDA AUTOMOV.</v>
          </cell>
          <cell r="F555">
            <v>6241499</v>
          </cell>
          <cell r="G555" t="str">
            <v>06241499</v>
          </cell>
          <cell r="H555">
            <v>890059042</v>
          </cell>
          <cell r="I555" t="str">
            <v>CANSINO FLORES CLAUDIO VINICIO</v>
          </cell>
          <cell r="J555" t="str">
            <v>OPERARIO DE SUELDA</v>
          </cell>
          <cell r="K555">
            <v>1716648918</v>
          </cell>
          <cell r="L555" t="str">
            <v>HOURLY</v>
          </cell>
          <cell r="M555" t="str">
            <v>INDEFINIDO</v>
          </cell>
          <cell r="N555" t="str">
            <v>DIRECTA</v>
          </cell>
          <cell r="O555" t="str">
            <v>2DO</v>
          </cell>
          <cell r="P555">
            <v>28</v>
          </cell>
          <cell r="Q555">
            <v>10</v>
          </cell>
          <cell r="R555">
            <v>2</v>
          </cell>
          <cell r="S555">
            <v>24</v>
          </cell>
          <cell r="T555" t="str">
            <v>MET</v>
          </cell>
          <cell r="U555">
            <v>1716648918</v>
          </cell>
        </row>
        <row r="556">
          <cell r="A556">
            <v>6241503</v>
          </cell>
          <cell r="B556" t="str">
            <v>OBB</v>
          </cell>
          <cell r="C556">
            <v>43000</v>
          </cell>
          <cell r="D556">
            <v>43000100</v>
          </cell>
          <cell r="E556" t="str">
            <v>CALID.PROVEEDOR</v>
          </cell>
          <cell r="F556">
            <v>6241503</v>
          </cell>
          <cell r="G556" t="str">
            <v>06241503</v>
          </cell>
          <cell r="H556">
            <v>388527805</v>
          </cell>
          <cell r="I556" t="str">
            <v>CADENA HERNANDEZ HOMERO DAVID</v>
          </cell>
          <cell r="J556" t="str">
            <v>ING.CAL.PRO.ADVANCE</v>
          </cell>
          <cell r="K556">
            <v>401622725</v>
          </cell>
          <cell r="L556" t="str">
            <v>SALARY</v>
          </cell>
          <cell r="M556" t="str">
            <v>INDEFINIDO</v>
          </cell>
          <cell r="N556" t="str">
            <v>INDIRECTA</v>
          </cell>
          <cell r="O556" t="str">
            <v>1ERO</v>
          </cell>
          <cell r="P556">
            <v>3</v>
          </cell>
          <cell r="Q556">
            <v>10</v>
          </cell>
          <cell r="R556">
            <v>2</v>
          </cell>
          <cell r="S556">
            <v>24</v>
          </cell>
          <cell r="T556" t="str">
            <v>adm</v>
          </cell>
        </row>
        <row r="557">
          <cell r="A557">
            <v>6241505</v>
          </cell>
          <cell r="B557" t="str">
            <v>OBB</v>
          </cell>
          <cell r="C557">
            <v>36000</v>
          </cell>
          <cell r="D557">
            <v>36000600</v>
          </cell>
          <cell r="E557" t="str">
            <v>FINAL AUTOMOVIL</v>
          </cell>
          <cell r="F557">
            <v>6241505</v>
          </cell>
          <cell r="G557" t="str">
            <v>06241505</v>
          </cell>
          <cell r="H557">
            <v>320573474</v>
          </cell>
          <cell r="I557" t="str">
            <v>ANDRADE SHUGULI SERGIO ALEJANDRO</v>
          </cell>
          <cell r="J557" t="str">
            <v>OPERARIO PRODUCCION</v>
          </cell>
          <cell r="K557">
            <v>1717621286</v>
          </cell>
          <cell r="L557" t="str">
            <v>HOURLY</v>
          </cell>
          <cell r="M557" t="str">
            <v>INDEFINIDO</v>
          </cell>
          <cell r="N557" t="str">
            <v>DIRECTA</v>
          </cell>
          <cell r="O557" t="str">
            <v>2DO</v>
          </cell>
          <cell r="P557">
            <v>28</v>
          </cell>
          <cell r="Q557">
            <v>10</v>
          </cell>
          <cell r="R557">
            <v>2</v>
          </cell>
          <cell r="S557">
            <v>24</v>
          </cell>
          <cell r="T557" t="str">
            <v>MET</v>
          </cell>
          <cell r="U557">
            <v>2</v>
          </cell>
        </row>
        <row r="558">
          <cell r="A558">
            <v>6241506</v>
          </cell>
          <cell r="B558" t="str">
            <v>OBB</v>
          </cell>
          <cell r="C558">
            <v>34000</v>
          </cell>
          <cell r="D558">
            <v>34000500</v>
          </cell>
          <cell r="E558" t="str">
            <v>ACABADO METAL.</v>
          </cell>
          <cell r="F558">
            <v>6241506</v>
          </cell>
          <cell r="G558" t="str">
            <v>06241506</v>
          </cell>
          <cell r="H558">
            <v>179412152</v>
          </cell>
          <cell r="I558" t="str">
            <v>CRUZ GORDILLO ANDRES GABRIEL</v>
          </cell>
          <cell r="J558" t="str">
            <v>OPERARIO DE SUELDA</v>
          </cell>
          <cell r="K558">
            <v>1719272831</v>
          </cell>
          <cell r="L558" t="str">
            <v>HOURLY</v>
          </cell>
          <cell r="M558" t="str">
            <v>INDEFINIDO</v>
          </cell>
          <cell r="N558" t="str">
            <v>DIRECTA</v>
          </cell>
          <cell r="O558" t="str">
            <v>2DO</v>
          </cell>
          <cell r="P558">
            <v>28</v>
          </cell>
          <cell r="Q558">
            <v>10</v>
          </cell>
          <cell r="R558">
            <v>2</v>
          </cell>
          <cell r="S558">
            <v>24</v>
          </cell>
          <cell r="T558" t="str">
            <v>MET</v>
          </cell>
          <cell r="U558">
            <v>1719272831</v>
          </cell>
        </row>
        <row r="559">
          <cell r="A559">
            <v>6241508</v>
          </cell>
          <cell r="B559" t="str">
            <v>OBB</v>
          </cell>
          <cell r="C559">
            <v>33000</v>
          </cell>
          <cell r="D559">
            <v>33000110</v>
          </cell>
          <cell r="E559" t="str">
            <v>WFG1</v>
          </cell>
          <cell r="F559">
            <v>6241508</v>
          </cell>
          <cell r="G559" t="str">
            <v>06241508</v>
          </cell>
          <cell r="H559">
            <v>781942158</v>
          </cell>
          <cell r="I559" t="str">
            <v>ROMERO CASTILLO JACOBO ISMAEL</v>
          </cell>
          <cell r="J559" t="str">
            <v>ESP. CIVIL WFG</v>
          </cell>
          <cell r="K559">
            <v>1715203327</v>
          </cell>
          <cell r="L559" t="str">
            <v>SALARY</v>
          </cell>
          <cell r="M559" t="str">
            <v>INDEFINIDO</v>
          </cell>
          <cell r="N559" t="str">
            <v>INDIRECTA</v>
          </cell>
          <cell r="O559" t="str">
            <v>1ERO</v>
          </cell>
          <cell r="P559">
            <v>3</v>
          </cell>
          <cell r="Q559">
            <v>10</v>
          </cell>
          <cell r="R559">
            <v>2</v>
          </cell>
          <cell r="S559">
            <v>24</v>
          </cell>
          <cell r="T559" t="str">
            <v>adm</v>
          </cell>
        </row>
        <row r="560">
          <cell r="A560">
            <v>6241603</v>
          </cell>
          <cell r="B560" t="str">
            <v>OBB</v>
          </cell>
          <cell r="C560">
            <v>31000</v>
          </cell>
          <cell r="D560">
            <v>31000310</v>
          </cell>
          <cell r="E560" t="str">
            <v>PROC.PRODUCTIV.</v>
          </cell>
          <cell r="F560">
            <v>6241603</v>
          </cell>
          <cell r="G560" t="str">
            <v>06241603</v>
          </cell>
          <cell r="H560">
            <v>914274496</v>
          </cell>
          <cell r="I560" t="str">
            <v>ARAUJO CEVALLOS RAMIRO JAVIER</v>
          </cell>
          <cell r="J560" t="str">
            <v>ANALISTA DE PROCESOS</v>
          </cell>
          <cell r="K560">
            <v>1720217403</v>
          </cell>
          <cell r="L560" t="str">
            <v>HOURLY</v>
          </cell>
          <cell r="M560" t="str">
            <v>INDEFINIDO</v>
          </cell>
          <cell r="N560" t="str">
            <v>INDIRECTA</v>
          </cell>
          <cell r="O560" t="str">
            <v>1ERO</v>
          </cell>
          <cell r="P560">
            <v>3</v>
          </cell>
          <cell r="Q560">
            <v>10</v>
          </cell>
          <cell r="R560">
            <v>3</v>
          </cell>
          <cell r="S560">
            <v>3</v>
          </cell>
          <cell r="T560" t="str">
            <v>adm</v>
          </cell>
        </row>
        <row r="561">
          <cell r="A561">
            <v>6241826</v>
          </cell>
          <cell r="B561" t="str">
            <v>OBB</v>
          </cell>
          <cell r="C561">
            <v>43000</v>
          </cell>
          <cell r="D561">
            <v>43000100</v>
          </cell>
          <cell r="E561" t="str">
            <v>CALID.PROVEEDOR</v>
          </cell>
          <cell r="F561">
            <v>6241826</v>
          </cell>
          <cell r="G561" t="str">
            <v>06241826</v>
          </cell>
          <cell r="H561">
            <v>240253245</v>
          </cell>
          <cell r="I561" t="str">
            <v>JIMENEZ LUNA WENDY PAMELA</v>
          </cell>
          <cell r="J561" t="str">
            <v>COORD. DE PPM</v>
          </cell>
          <cell r="K561">
            <v>1717512634</v>
          </cell>
          <cell r="L561" t="str">
            <v>SALARY</v>
          </cell>
          <cell r="M561" t="str">
            <v>INDEFINIDO</v>
          </cell>
          <cell r="N561" t="str">
            <v>INDIRECTA</v>
          </cell>
          <cell r="O561" t="str">
            <v>1ERO</v>
          </cell>
          <cell r="P561">
            <v>3</v>
          </cell>
          <cell r="Q561">
            <v>10</v>
          </cell>
          <cell r="R561">
            <v>3</v>
          </cell>
          <cell r="S561">
            <v>8</v>
          </cell>
          <cell r="T561" t="str">
            <v>adm</v>
          </cell>
        </row>
        <row r="562">
          <cell r="A562">
            <v>6242099</v>
          </cell>
          <cell r="B562" t="str">
            <v>OBB</v>
          </cell>
          <cell r="C562">
            <v>34000</v>
          </cell>
          <cell r="D562">
            <v>34000300</v>
          </cell>
          <cell r="E562" t="str">
            <v>SUELDA AUTOMOV.</v>
          </cell>
          <cell r="F562">
            <v>6242099</v>
          </cell>
          <cell r="G562" t="str">
            <v>06242099</v>
          </cell>
          <cell r="H562">
            <v>611496015</v>
          </cell>
          <cell r="I562" t="str">
            <v>GALARRAGA OLIVO CRISTIAN SANTIAGO</v>
          </cell>
          <cell r="J562" t="str">
            <v>OPERARIO DE SUELDA</v>
          </cell>
          <cell r="K562">
            <v>1714803788</v>
          </cell>
          <cell r="L562" t="str">
            <v>HOURLY</v>
          </cell>
          <cell r="M562" t="str">
            <v>INDEFINIDO</v>
          </cell>
          <cell r="N562" t="str">
            <v>DIRECTA</v>
          </cell>
          <cell r="O562" t="str">
            <v>2DO</v>
          </cell>
          <cell r="P562">
            <v>28</v>
          </cell>
          <cell r="Q562">
            <v>10</v>
          </cell>
          <cell r="R562">
            <v>3</v>
          </cell>
          <cell r="S562">
            <v>15</v>
          </cell>
          <cell r="T562" t="str">
            <v>MET</v>
          </cell>
          <cell r="U562">
            <v>1714803788</v>
          </cell>
        </row>
        <row r="563">
          <cell r="A563">
            <v>6242100</v>
          </cell>
          <cell r="B563" t="str">
            <v>OBB</v>
          </cell>
          <cell r="C563">
            <v>36000</v>
          </cell>
          <cell r="D563">
            <v>36000500</v>
          </cell>
          <cell r="E563" t="str">
            <v>TRIM AUTOMOVIL</v>
          </cell>
          <cell r="F563">
            <v>6242100</v>
          </cell>
          <cell r="G563" t="str">
            <v>06242100</v>
          </cell>
          <cell r="H563">
            <v>939310109</v>
          </cell>
          <cell r="I563" t="str">
            <v>ACOSTA MENDEZ JOSE ALFREDO</v>
          </cell>
          <cell r="J563" t="str">
            <v>OPERARIO PRODUCCION</v>
          </cell>
          <cell r="K563">
            <v>1717820474</v>
          </cell>
          <cell r="L563" t="str">
            <v>HOURLY</v>
          </cell>
          <cell r="M563" t="str">
            <v>INDEFINIDO</v>
          </cell>
          <cell r="N563" t="str">
            <v>DIRECTA</v>
          </cell>
          <cell r="O563" t="str">
            <v>2DO</v>
          </cell>
          <cell r="P563">
            <v>28</v>
          </cell>
          <cell r="Q563">
            <v>10</v>
          </cell>
          <cell r="R563">
            <v>3</v>
          </cell>
          <cell r="S563">
            <v>15</v>
          </cell>
          <cell r="T563" t="str">
            <v>MET</v>
          </cell>
          <cell r="U563">
            <v>3</v>
          </cell>
        </row>
        <row r="564">
          <cell r="A564">
            <v>6242103</v>
          </cell>
          <cell r="B564" t="str">
            <v>OBB</v>
          </cell>
          <cell r="C564">
            <v>36000</v>
          </cell>
          <cell r="D564">
            <v>36000600</v>
          </cell>
          <cell r="E564" t="str">
            <v>FINAL AUTOMOVIL</v>
          </cell>
          <cell r="F564">
            <v>6242103</v>
          </cell>
          <cell r="G564" t="str">
            <v>06242103</v>
          </cell>
          <cell r="H564">
            <v>282584242</v>
          </cell>
          <cell r="I564" t="str">
            <v>CHUSHIG SAMUEZA MANUEL GEOVANNY</v>
          </cell>
          <cell r="J564" t="str">
            <v>OPERARIO PRODUCCION</v>
          </cell>
          <cell r="K564">
            <v>1717744500</v>
          </cell>
          <cell r="L564" t="str">
            <v>HOURLY</v>
          </cell>
          <cell r="M564" t="str">
            <v>INDEFINIDO</v>
          </cell>
          <cell r="N564" t="str">
            <v>DIRECTA</v>
          </cell>
          <cell r="O564" t="str">
            <v>2DO</v>
          </cell>
          <cell r="P564">
            <v>28</v>
          </cell>
          <cell r="Q564">
            <v>10</v>
          </cell>
          <cell r="R564">
            <v>3</v>
          </cell>
          <cell r="S564">
            <v>15</v>
          </cell>
          <cell r="T564" t="str">
            <v>MET</v>
          </cell>
          <cell r="U564">
            <v>3</v>
          </cell>
        </row>
        <row r="565">
          <cell r="A565">
            <v>6242106</v>
          </cell>
          <cell r="B565" t="str">
            <v>OBB</v>
          </cell>
          <cell r="C565">
            <v>34000</v>
          </cell>
          <cell r="D565">
            <v>34000500</v>
          </cell>
          <cell r="E565" t="str">
            <v>ACABADO METAL.</v>
          </cell>
          <cell r="F565">
            <v>6242106</v>
          </cell>
          <cell r="G565" t="str">
            <v>06242106</v>
          </cell>
          <cell r="H565">
            <v>136984102</v>
          </cell>
          <cell r="I565" t="str">
            <v>PILATUNA QUISILEMA LUIS ALFREDO</v>
          </cell>
          <cell r="J565" t="str">
            <v>ENDEREZADOR</v>
          </cell>
          <cell r="K565">
            <v>1712734274</v>
          </cell>
          <cell r="L565" t="str">
            <v>HOURLY</v>
          </cell>
          <cell r="M565" t="str">
            <v>INDEFINIDO</v>
          </cell>
          <cell r="N565" t="str">
            <v>DIRECTA</v>
          </cell>
          <cell r="O565" t="str">
            <v>1ERO</v>
          </cell>
          <cell r="P565">
            <v>3</v>
          </cell>
          <cell r="Q565">
            <v>10</v>
          </cell>
          <cell r="R565">
            <v>3</v>
          </cell>
          <cell r="S565">
            <v>15</v>
          </cell>
          <cell r="T565" t="str">
            <v>MET</v>
          </cell>
          <cell r="U565">
            <v>1712634274</v>
          </cell>
        </row>
        <row r="566">
          <cell r="A566">
            <v>6242109</v>
          </cell>
          <cell r="B566" t="str">
            <v>OBB</v>
          </cell>
          <cell r="C566">
            <v>36000</v>
          </cell>
          <cell r="D566">
            <v>36000300</v>
          </cell>
          <cell r="E566" t="str">
            <v>TRIM COMERCIAL</v>
          </cell>
          <cell r="F566">
            <v>6242109</v>
          </cell>
          <cell r="G566" t="str">
            <v>06242109</v>
          </cell>
          <cell r="H566">
            <v>861186949</v>
          </cell>
          <cell r="I566" t="str">
            <v>PEPE GUATO JUAN JAVIER</v>
          </cell>
          <cell r="J566" t="str">
            <v>OPERARIO PRODUCCION</v>
          </cell>
          <cell r="K566">
            <v>1805041884</v>
          </cell>
          <cell r="L566" t="str">
            <v>HOURLY</v>
          </cell>
          <cell r="M566" t="str">
            <v>INDEFINIDO</v>
          </cell>
          <cell r="N566" t="str">
            <v>DIRECTA</v>
          </cell>
          <cell r="O566" t="str">
            <v>2DO</v>
          </cell>
          <cell r="P566">
            <v>28</v>
          </cell>
          <cell r="Q566">
            <v>10</v>
          </cell>
          <cell r="R566">
            <v>3</v>
          </cell>
          <cell r="S566">
            <v>15</v>
          </cell>
          <cell r="T566" t="str">
            <v>MET</v>
          </cell>
          <cell r="U566">
            <v>3</v>
          </cell>
        </row>
        <row r="567">
          <cell r="A567">
            <v>6242110</v>
          </cell>
          <cell r="B567" t="str">
            <v>OBB</v>
          </cell>
          <cell r="C567">
            <v>34000</v>
          </cell>
          <cell r="D567">
            <v>34000300</v>
          </cell>
          <cell r="E567" t="str">
            <v>SUELDA AUTOMOV.</v>
          </cell>
          <cell r="F567">
            <v>6242110</v>
          </cell>
          <cell r="G567" t="str">
            <v>06242110</v>
          </cell>
          <cell r="H567">
            <v>679422174</v>
          </cell>
          <cell r="I567" t="str">
            <v>SUAREZ CRIOLLO LUIS ERNESTO</v>
          </cell>
          <cell r="J567" t="str">
            <v>OPERARIO DE SUELDA</v>
          </cell>
          <cell r="K567">
            <v>1716690191</v>
          </cell>
          <cell r="L567" t="str">
            <v>HOURLY</v>
          </cell>
          <cell r="M567" t="str">
            <v>INDEFINIDO</v>
          </cell>
          <cell r="N567" t="str">
            <v>DIRECTA</v>
          </cell>
          <cell r="O567" t="str">
            <v>2DO</v>
          </cell>
          <cell r="P567">
            <v>28</v>
          </cell>
          <cell r="Q567">
            <v>10</v>
          </cell>
          <cell r="R567">
            <v>3</v>
          </cell>
          <cell r="S567">
            <v>15</v>
          </cell>
          <cell r="T567" t="str">
            <v>MET</v>
          </cell>
          <cell r="U567">
            <v>1716690191</v>
          </cell>
        </row>
        <row r="568">
          <cell r="A568">
            <v>6242111</v>
          </cell>
          <cell r="B568" t="str">
            <v>OBB</v>
          </cell>
          <cell r="C568">
            <v>37000</v>
          </cell>
          <cell r="D568">
            <v>37000700</v>
          </cell>
          <cell r="E568" t="str">
            <v>PATIOS PROVEED.</v>
          </cell>
          <cell r="F568">
            <v>6242111</v>
          </cell>
          <cell r="G568" t="str">
            <v>06242111</v>
          </cell>
          <cell r="H568">
            <v>625603008</v>
          </cell>
          <cell r="I568" t="str">
            <v>GUANA ECHEVERRIA BAYRON EDUARDO</v>
          </cell>
          <cell r="J568" t="str">
            <v>OPERARIO MATERIALES</v>
          </cell>
          <cell r="K568">
            <v>1720786704</v>
          </cell>
          <cell r="L568" t="str">
            <v>HOURLY</v>
          </cell>
          <cell r="M568" t="str">
            <v>INDEFINIDO</v>
          </cell>
          <cell r="N568" t="str">
            <v>INDIRECTA</v>
          </cell>
          <cell r="O568" t="e">
            <v>#REF!</v>
          </cell>
          <cell r="P568">
            <v>28</v>
          </cell>
          <cell r="Q568">
            <v>10</v>
          </cell>
          <cell r="R568">
            <v>3</v>
          </cell>
          <cell r="S568">
            <v>15</v>
          </cell>
          <cell r="T568" t="str">
            <v>MET</v>
          </cell>
          <cell r="U568" t="e">
            <v>#REF!</v>
          </cell>
        </row>
        <row r="569">
          <cell r="A569">
            <v>6242112</v>
          </cell>
          <cell r="B569" t="str">
            <v>OBB</v>
          </cell>
          <cell r="C569">
            <v>34000</v>
          </cell>
          <cell r="D569">
            <v>34000300</v>
          </cell>
          <cell r="E569" t="str">
            <v>SUELDA AUTOMOV.</v>
          </cell>
          <cell r="F569">
            <v>6242112</v>
          </cell>
          <cell r="G569" t="str">
            <v>06242112</v>
          </cell>
          <cell r="H569">
            <v>764395576</v>
          </cell>
          <cell r="I569" t="str">
            <v>GUALOTUNA NACIMBA JOSE GERARDO</v>
          </cell>
          <cell r="J569" t="str">
            <v>OPERARIO DE SUELDA</v>
          </cell>
          <cell r="K569">
            <v>1713758843</v>
          </cell>
          <cell r="L569" t="str">
            <v>HOURLY</v>
          </cell>
          <cell r="M569" t="str">
            <v>INDEFINIDO</v>
          </cell>
          <cell r="N569" t="str">
            <v>DIRECTA</v>
          </cell>
          <cell r="O569" t="str">
            <v>2DO</v>
          </cell>
          <cell r="P569">
            <v>28</v>
          </cell>
          <cell r="Q569">
            <v>10</v>
          </cell>
          <cell r="R569">
            <v>3</v>
          </cell>
          <cell r="S569">
            <v>15</v>
          </cell>
          <cell r="T569" t="str">
            <v>MET</v>
          </cell>
          <cell r="U569">
            <v>1713758843</v>
          </cell>
        </row>
        <row r="570">
          <cell r="A570">
            <v>6242134</v>
          </cell>
          <cell r="B570" t="str">
            <v>OBB</v>
          </cell>
          <cell r="C570">
            <v>52000</v>
          </cell>
          <cell r="D570">
            <v>52000520</v>
          </cell>
          <cell r="E570" t="str">
            <v>EST.VERIFICAC.</v>
          </cell>
          <cell r="F570">
            <v>6242134</v>
          </cell>
          <cell r="G570" t="str">
            <v>06242134</v>
          </cell>
          <cell r="H570">
            <v>897632535</v>
          </cell>
          <cell r="I570" t="str">
            <v>CUEVA CUEVA SANTIAGO JOSE</v>
          </cell>
          <cell r="J570" t="str">
            <v>MIEMBRO EQUIPO CALID</v>
          </cell>
          <cell r="K570">
            <v>1716641822</v>
          </cell>
          <cell r="L570" t="str">
            <v>HOURLY</v>
          </cell>
          <cell r="M570" t="str">
            <v>INDEFINIDO</v>
          </cell>
          <cell r="N570" t="str">
            <v>DIRECTA</v>
          </cell>
          <cell r="O570" t="str">
            <v>SALIO CIA</v>
          </cell>
          <cell r="P570">
            <v>28</v>
          </cell>
          <cell r="Q570">
            <v>10</v>
          </cell>
          <cell r="R570">
            <v>3</v>
          </cell>
          <cell r="S570">
            <v>15</v>
          </cell>
          <cell r="T570" t="e">
            <v>#N/A</v>
          </cell>
          <cell r="U570" t="e">
            <v>#N/A</v>
          </cell>
        </row>
        <row r="571">
          <cell r="A571">
            <v>6240443</v>
          </cell>
          <cell r="B571" t="str">
            <v>OBB</v>
          </cell>
          <cell r="C571">
            <v>62000</v>
          </cell>
          <cell r="D571">
            <v>62000100</v>
          </cell>
          <cell r="E571" t="str">
            <v>RELAC.LABORALES</v>
          </cell>
          <cell r="F571">
            <v>6240443</v>
          </cell>
          <cell r="G571" t="str">
            <v>06240443</v>
          </cell>
          <cell r="H571">
            <v>397322700</v>
          </cell>
          <cell r="I571" t="str">
            <v>LOOR VELEZ ANA KAREN</v>
          </cell>
          <cell r="J571" t="str">
            <v>ANALISTA DE RRLL</v>
          </cell>
          <cell r="K571">
            <v>1721395935</v>
          </cell>
          <cell r="L571" t="str">
            <v>SALARY</v>
          </cell>
          <cell r="M571" t="str">
            <v>INDEFINIDO</v>
          </cell>
          <cell r="N571" t="str">
            <v>INDIRECTA</v>
          </cell>
          <cell r="O571" t="str">
            <v>1ERO</v>
          </cell>
          <cell r="P571">
            <v>1</v>
          </cell>
          <cell r="Q571">
            <v>10</v>
          </cell>
          <cell r="R571">
            <v>9</v>
          </cell>
          <cell r="S571">
            <v>1</v>
          </cell>
          <cell r="T571" t="str">
            <v>adm</v>
          </cell>
        </row>
        <row r="572">
          <cell r="A572">
            <v>6240448</v>
          </cell>
          <cell r="B572" t="str">
            <v>OBB</v>
          </cell>
          <cell r="C572">
            <v>36000</v>
          </cell>
          <cell r="D572">
            <v>36000300</v>
          </cell>
          <cell r="E572" t="str">
            <v>TRIM COMERCIAL</v>
          </cell>
          <cell r="F572">
            <v>6240448</v>
          </cell>
          <cell r="G572" t="str">
            <v>06240448</v>
          </cell>
          <cell r="H572">
            <v>811667039</v>
          </cell>
          <cell r="I572" t="str">
            <v>CHANGOLUISA CHANGOLU FRANKLIN ORLANDO</v>
          </cell>
          <cell r="J572" t="str">
            <v>OPERARIO PRODUCCION</v>
          </cell>
          <cell r="K572">
            <v>1714014246</v>
          </cell>
          <cell r="L572" t="str">
            <v>HOURLY</v>
          </cell>
          <cell r="M572" t="str">
            <v>INDEFINIDO</v>
          </cell>
          <cell r="N572" t="str">
            <v>DIRECTA</v>
          </cell>
          <cell r="O572" t="str">
            <v>2DO</v>
          </cell>
          <cell r="P572">
            <v>28</v>
          </cell>
          <cell r="Q572">
            <v>10</v>
          </cell>
          <cell r="R572">
            <v>1</v>
          </cell>
          <cell r="S572">
            <v>6</v>
          </cell>
          <cell r="T572" t="str">
            <v>MET</v>
          </cell>
          <cell r="U572">
            <v>1</v>
          </cell>
        </row>
        <row r="573">
          <cell r="A573">
            <v>6240466</v>
          </cell>
          <cell r="B573" t="str">
            <v>OBB</v>
          </cell>
          <cell r="C573">
            <v>34000</v>
          </cell>
          <cell r="D573">
            <v>34000300</v>
          </cell>
          <cell r="E573" t="str">
            <v>SUELDA AUTOMOV.</v>
          </cell>
          <cell r="F573">
            <v>6240466</v>
          </cell>
          <cell r="G573" t="str">
            <v>06240466</v>
          </cell>
          <cell r="H573">
            <v>191584338</v>
          </cell>
          <cell r="I573" t="str">
            <v>MENESES JAITIA JHON PAUL</v>
          </cell>
          <cell r="J573" t="str">
            <v>OPERARIO DE SUELDA</v>
          </cell>
          <cell r="K573">
            <v>1713315859</v>
          </cell>
          <cell r="L573" t="str">
            <v>HOURLY</v>
          </cell>
          <cell r="M573" t="str">
            <v>INDEFINIDO</v>
          </cell>
          <cell r="N573" t="str">
            <v>DIRECTA</v>
          </cell>
          <cell r="O573" t="str">
            <v>2DO</v>
          </cell>
          <cell r="P573">
            <v>28</v>
          </cell>
          <cell r="Q573">
            <v>10</v>
          </cell>
          <cell r="R573">
            <v>1</v>
          </cell>
          <cell r="S573">
            <v>6</v>
          </cell>
          <cell r="T573" t="str">
            <v>MET</v>
          </cell>
          <cell r="U573">
            <v>1713315859</v>
          </cell>
        </row>
        <row r="574">
          <cell r="A574">
            <v>6239595</v>
          </cell>
          <cell r="B574" t="str">
            <v>OBB</v>
          </cell>
          <cell r="C574">
            <v>42000</v>
          </cell>
          <cell r="D574">
            <v>42000100</v>
          </cell>
          <cell r="E574" t="str">
            <v>LOG. MATERIALES</v>
          </cell>
          <cell r="F574">
            <v>6239595</v>
          </cell>
          <cell r="G574" t="str">
            <v>06239595</v>
          </cell>
          <cell r="H574">
            <v>148144117</v>
          </cell>
          <cell r="I574" t="str">
            <v>RIOS MANTILLA JOSE DAVID</v>
          </cell>
          <cell r="J574" t="str">
            <v>ING. PUNTO DE CORTE</v>
          </cell>
          <cell r="K574">
            <v>1719299719</v>
          </cell>
          <cell r="L574" t="str">
            <v>SALARY</v>
          </cell>
          <cell r="M574" t="str">
            <v>INDEFINIDO</v>
          </cell>
          <cell r="N574" t="str">
            <v>INDIRECTA</v>
          </cell>
          <cell r="O574" t="str">
            <v>1ERO</v>
          </cell>
          <cell r="P574">
            <v>3</v>
          </cell>
          <cell r="Q574">
            <v>10</v>
          </cell>
          <cell r="R574">
            <v>9</v>
          </cell>
          <cell r="S574">
            <v>1</v>
          </cell>
          <cell r="T574" t="str">
            <v>adm</v>
          </cell>
        </row>
        <row r="575">
          <cell r="A575">
            <v>6225724</v>
          </cell>
          <cell r="B575" t="str">
            <v>OBB</v>
          </cell>
          <cell r="C575">
            <v>34000</v>
          </cell>
          <cell r="D575">
            <v>34000300</v>
          </cell>
          <cell r="E575" t="str">
            <v>LOG. MATERIALES</v>
          </cell>
          <cell r="F575">
            <v>6225724</v>
          </cell>
          <cell r="G575" t="str">
            <v>06225724</v>
          </cell>
          <cell r="H575">
            <v>465756388</v>
          </cell>
          <cell r="I575" t="str">
            <v>ESPINOSA MONTOYA ORLANDO ENRIQUE</v>
          </cell>
          <cell r="J575" t="str">
            <v>OPERARIO DE SUELDA</v>
          </cell>
          <cell r="K575">
            <v>1719528026</v>
          </cell>
          <cell r="L575" t="str">
            <v>HOURLY</v>
          </cell>
          <cell r="M575" t="str">
            <v>INDEFINIDO</v>
          </cell>
          <cell r="N575" t="str">
            <v>DIRECTA</v>
          </cell>
          <cell r="O575" t="str">
            <v>SALIO CIA</v>
          </cell>
          <cell r="P575">
            <v>28</v>
          </cell>
          <cell r="Q575">
            <v>9</v>
          </cell>
          <cell r="R575">
            <v>5</v>
          </cell>
          <cell r="S575">
            <v>4</v>
          </cell>
          <cell r="T575" t="e">
            <v>#N/A</v>
          </cell>
        </row>
        <row r="576">
          <cell r="A576">
            <v>6238938</v>
          </cell>
          <cell r="B576" t="str">
            <v>OBB</v>
          </cell>
          <cell r="C576">
            <v>35000</v>
          </cell>
          <cell r="D576">
            <v>35000300</v>
          </cell>
          <cell r="E576" t="str">
            <v>LOG. MATERIALES</v>
          </cell>
          <cell r="F576">
            <v>6238938</v>
          </cell>
          <cell r="G576" t="str">
            <v>06238938</v>
          </cell>
          <cell r="H576">
            <v>928273953</v>
          </cell>
          <cell r="I576" t="str">
            <v>QUILO CAMPUES EDWIN MAURICIO</v>
          </cell>
          <cell r="J576" t="str">
            <v>ENDEREZADOR</v>
          </cell>
          <cell r="K576">
            <v>1721199774</v>
          </cell>
          <cell r="L576" t="str">
            <v>HOURLY</v>
          </cell>
          <cell r="M576" t="str">
            <v>INDEFINIDO</v>
          </cell>
          <cell r="N576" t="str">
            <v>DIRECTA</v>
          </cell>
          <cell r="O576" t="str">
            <v>SALIO CIA</v>
          </cell>
          <cell r="P576">
            <v>22</v>
          </cell>
          <cell r="Q576">
            <v>9</v>
          </cell>
          <cell r="R576">
            <v>10</v>
          </cell>
          <cell r="S576">
            <v>26</v>
          </cell>
          <cell r="T576" t="e">
            <v>#N/A</v>
          </cell>
        </row>
        <row r="577">
          <cell r="A577">
            <v>6238940</v>
          </cell>
          <cell r="B577" t="str">
            <v>OBB</v>
          </cell>
          <cell r="C577">
            <v>34000</v>
          </cell>
          <cell r="D577">
            <v>34000300</v>
          </cell>
          <cell r="E577" t="str">
            <v>LOG. MATERIALES</v>
          </cell>
          <cell r="F577">
            <v>6238940</v>
          </cell>
          <cell r="G577" t="str">
            <v>06238940</v>
          </cell>
          <cell r="H577">
            <v>432215075</v>
          </cell>
          <cell r="I577" t="str">
            <v>TOPON TOPON DARWIN RAMIRO</v>
          </cell>
          <cell r="J577" t="str">
            <v>OPERARIO DE SUELDA</v>
          </cell>
          <cell r="K577">
            <v>1712547742</v>
          </cell>
          <cell r="L577" t="str">
            <v>HOURLY</v>
          </cell>
          <cell r="M577" t="str">
            <v>INDEFINIDO</v>
          </cell>
          <cell r="N577" t="str">
            <v>DIRECTA</v>
          </cell>
          <cell r="O577" t="str">
            <v>1ERO</v>
          </cell>
          <cell r="P577">
            <v>3</v>
          </cell>
          <cell r="Q577">
            <v>9</v>
          </cell>
          <cell r="R577">
            <v>10</v>
          </cell>
          <cell r="S577">
            <v>26</v>
          </cell>
          <cell r="T577" t="str">
            <v>MET</v>
          </cell>
          <cell r="U577">
            <v>1712547742</v>
          </cell>
        </row>
        <row r="578">
          <cell r="A578">
            <v>6238941</v>
          </cell>
          <cell r="B578" t="str">
            <v>OBB</v>
          </cell>
          <cell r="C578">
            <v>36000</v>
          </cell>
          <cell r="D578">
            <v>36000200</v>
          </cell>
          <cell r="E578" t="str">
            <v>LOG. MATERIALES</v>
          </cell>
          <cell r="F578">
            <v>6238941</v>
          </cell>
          <cell r="G578" t="str">
            <v>06238941</v>
          </cell>
          <cell r="H578">
            <v>328557931</v>
          </cell>
          <cell r="I578" t="str">
            <v>GOMEZ YUGCHA EDWIN FERNANDO</v>
          </cell>
          <cell r="J578" t="str">
            <v>OPERARIO PRODUCCION</v>
          </cell>
          <cell r="K578">
            <v>1712685641</v>
          </cell>
          <cell r="L578" t="str">
            <v>HOURLY</v>
          </cell>
          <cell r="M578" t="str">
            <v>INDEFINIDO</v>
          </cell>
          <cell r="N578" t="str">
            <v>DIRECTA</v>
          </cell>
          <cell r="O578" t="str">
            <v>SALIO CIA</v>
          </cell>
          <cell r="P578">
            <v>28</v>
          </cell>
          <cell r="Q578">
            <v>9</v>
          </cell>
          <cell r="R578">
            <v>10</v>
          </cell>
          <cell r="S578">
            <v>26</v>
          </cell>
          <cell r="T578" t="e">
            <v>#N/A</v>
          </cell>
          <cell r="U578" t="e">
            <v>#N/A</v>
          </cell>
        </row>
        <row r="579">
          <cell r="A579">
            <v>6239195</v>
          </cell>
          <cell r="B579" t="str">
            <v>OBB</v>
          </cell>
          <cell r="C579">
            <v>35000</v>
          </cell>
          <cell r="D579">
            <v>35000400</v>
          </cell>
          <cell r="E579" t="str">
            <v>LOG. MATERIALES</v>
          </cell>
          <cell r="F579">
            <v>6239195</v>
          </cell>
          <cell r="G579" t="str">
            <v>06239195</v>
          </cell>
          <cell r="H579">
            <v>864068303</v>
          </cell>
          <cell r="I579" t="str">
            <v>COBO GUALICATA IGNACIO ENRIQUE</v>
          </cell>
          <cell r="J579" t="str">
            <v>PINTOR</v>
          </cell>
          <cell r="K579">
            <v>1711726024</v>
          </cell>
          <cell r="L579" t="str">
            <v>HOURLY</v>
          </cell>
          <cell r="M579" t="str">
            <v>INDEFINIDO</v>
          </cell>
          <cell r="N579" t="str">
            <v>DIRECTA</v>
          </cell>
          <cell r="O579" t="str">
            <v>3ERO</v>
          </cell>
          <cell r="P579">
            <v>22</v>
          </cell>
          <cell r="Q579">
            <v>9</v>
          </cell>
          <cell r="R579">
            <v>11</v>
          </cell>
          <cell r="S579">
            <v>9</v>
          </cell>
          <cell r="T579" t="str">
            <v>MET</v>
          </cell>
          <cell r="U579" t="str">
            <v>PINTURA ESM 2T</v>
          </cell>
        </row>
        <row r="580">
          <cell r="A580">
            <v>6239232</v>
          </cell>
          <cell r="B580" t="str">
            <v>OBB</v>
          </cell>
          <cell r="C580">
            <v>36000</v>
          </cell>
          <cell r="D580">
            <v>36000600</v>
          </cell>
          <cell r="E580" t="str">
            <v>LOG. MATERIALES</v>
          </cell>
          <cell r="F580">
            <v>6239232</v>
          </cell>
          <cell r="G580" t="str">
            <v>06239232</v>
          </cell>
          <cell r="H580">
            <v>117624250</v>
          </cell>
          <cell r="I580" t="str">
            <v>MONTEROS QUINTEROS LAURO FREDDY</v>
          </cell>
          <cell r="J580" t="str">
            <v>OPERARIO PRODUCCION</v>
          </cell>
          <cell r="K580">
            <v>1719891739</v>
          </cell>
          <cell r="L580" t="str">
            <v>HOURLY</v>
          </cell>
          <cell r="M580" t="str">
            <v>INDEFINIDO</v>
          </cell>
          <cell r="N580" t="str">
            <v>DIRECTA</v>
          </cell>
          <cell r="O580" t="str">
            <v>2DO</v>
          </cell>
          <cell r="P580">
            <v>28</v>
          </cell>
          <cell r="Q580">
            <v>9</v>
          </cell>
          <cell r="R580">
            <v>11</v>
          </cell>
          <cell r="S580">
            <v>9</v>
          </cell>
          <cell r="T580" t="str">
            <v>MET</v>
          </cell>
          <cell r="U580">
            <v>11</v>
          </cell>
        </row>
        <row r="581">
          <cell r="A581">
            <v>6239235</v>
          </cell>
          <cell r="B581" t="str">
            <v>OBB</v>
          </cell>
          <cell r="C581">
            <v>35000</v>
          </cell>
          <cell r="D581">
            <v>35000300</v>
          </cell>
          <cell r="E581" t="str">
            <v>LOG. MATERIALES</v>
          </cell>
          <cell r="F581">
            <v>6239235</v>
          </cell>
          <cell r="G581" t="str">
            <v>06239235</v>
          </cell>
          <cell r="H581">
            <v>985026529</v>
          </cell>
          <cell r="I581" t="str">
            <v>PILATUNA SANGO SEGUNDO ROBERTO</v>
          </cell>
          <cell r="J581" t="str">
            <v>PINTOR</v>
          </cell>
          <cell r="K581">
            <v>1711657641</v>
          </cell>
          <cell r="L581" t="str">
            <v>HOURLY</v>
          </cell>
          <cell r="M581" t="str">
            <v>INDEFINIDO</v>
          </cell>
          <cell r="N581" t="str">
            <v>DIRECTA</v>
          </cell>
          <cell r="O581" t="str">
            <v>SALIO CIA</v>
          </cell>
          <cell r="P581">
            <v>4</v>
          </cell>
          <cell r="Q581">
            <v>9</v>
          </cell>
          <cell r="R581">
            <v>11</v>
          </cell>
          <cell r="S581">
            <v>9</v>
          </cell>
          <cell r="T581" t="e">
            <v>#N/A</v>
          </cell>
        </row>
        <row r="582">
          <cell r="A582">
            <v>6239315</v>
          </cell>
          <cell r="B582" t="str">
            <v>OBB</v>
          </cell>
          <cell r="C582">
            <v>34000</v>
          </cell>
          <cell r="D582">
            <v>34000500</v>
          </cell>
          <cell r="E582" t="str">
            <v>LOG. MATERIALES</v>
          </cell>
          <cell r="F582">
            <v>6239315</v>
          </cell>
          <cell r="G582" t="str">
            <v>06239315</v>
          </cell>
          <cell r="H582">
            <v>810693951</v>
          </cell>
          <cell r="I582" t="str">
            <v>NACIMBA NACATA ANGEL MAURICIO</v>
          </cell>
          <cell r="J582" t="str">
            <v>ENDEREZADOR</v>
          </cell>
          <cell r="K582">
            <v>1715188718</v>
          </cell>
          <cell r="L582" t="str">
            <v>HOURLY</v>
          </cell>
          <cell r="M582" t="str">
            <v>INDEFINIDO</v>
          </cell>
          <cell r="N582" t="str">
            <v>DIRECTA</v>
          </cell>
          <cell r="O582" t="str">
            <v>1ERO</v>
          </cell>
          <cell r="P582">
            <v>3</v>
          </cell>
          <cell r="Q582">
            <v>9</v>
          </cell>
          <cell r="R582">
            <v>11</v>
          </cell>
          <cell r="S582">
            <v>16</v>
          </cell>
          <cell r="T582" t="str">
            <v>MET</v>
          </cell>
          <cell r="U582">
            <v>1715188718</v>
          </cell>
        </row>
        <row r="583">
          <cell r="A583">
            <v>6239316</v>
          </cell>
          <cell r="B583" t="str">
            <v>OBB</v>
          </cell>
          <cell r="C583">
            <v>36000</v>
          </cell>
          <cell r="D583">
            <v>36000300</v>
          </cell>
          <cell r="E583" t="str">
            <v>LOG. MATERIALES</v>
          </cell>
          <cell r="F583">
            <v>6239316</v>
          </cell>
          <cell r="G583" t="str">
            <v>06239316</v>
          </cell>
          <cell r="H583">
            <v>690939809</v>
          </cell>
          <cell r="I583" t="str">
            <v>SANCHEZ MOREIRA CARLOS DANIEL</v>
          </cell>
          <cell r="J583" t="str">
            <v>OPERARIO PRODUCCION</v>
          </cell>
          <cell r="K583">
            <v>1309163291</v>
          </cell>
          <cell r="L583" t="str">
            <v>HOURLY</v>
          </cell>
          <cell r="M583" t="str">
            <v>INDEFINIDO</v>
          </cell>
          <cell r="N583" t="str">
            <v>DIRECTA</v>
          </cell>
          <cell r="O583" t="str">
            <v>2DO</v>
          </cell>
          <cell r="P583">
            <v>28</v>
          </cell>
          <cell r="Q583">
            <v>9</v>
          </cell>
          <cell r="R583">
            <v>11</v>
          </cell>
          <cell r="S583">
            <v>16</v>
          </cell>
          <cell r="T583" t="str">
            <v>MET</v>
          </cell>
          <cell r="U583">
            <v>11</v>
          </cell>
        </row>
        <row r="584">
          <cell r="A584">
            <v>6239317</v>
          </cell>
          <cell r="B584" t="str">
            <v>OBB</v>
          </cell>
          <cell r="C584">
            <v>36000</v>
          </cell>
          <cell r="D584">
            <v>36000200</v>
          </cell>
          <cell r="E584" t="str">
            <v>LOG. MATERIALES</v>
          </cell>
          <cell r="F584">
            <v>6239317</v>
          </cell>
          <cell r="G584" t="str">
            <v>06239317</v>
          </cell>
          <cell r="H584">
            <v>362019708</v>
          </cell>
          <cell r="I584" t="str">
            <v>TINITANA CONDOLO ROMEL ALBERTO</v>
          </cell>
          <cell r="J584" t="str">
            <v>OPERARIO PRODUCCION</v>
          </cell>
          <cell r="K584">
            <v>1103921480</v>
          </cell>
          <cell r="L584" t="str">
            <v>HOURLY</v>
          </cell>
          <cell r="M584" t="str">
            <v>INDEFINIDO</v>
          </cell>
          <cell r="N584" t="str">
            <v>DIRECTA</v>
          </cell>
          <cell r="O584" t="str">
            <v>1ERO</v>
          </cell>
          <cell r="P584">
            <v>3</v>
          </cell>
          <cell r="Q584">
            <v>9</v>
          </cell>
          <cell r="R584">
            <v>11</v>
          </cell>
          <cell r="S584">
            <v>16</v>
          </cell>
          <cell r="T584" t="str">
            <v>MET</v>
          </cell>
          <cell r="U584">
            <v>11</v>
          </cell>
        </row>
        <row r="585">
          <cell r="A585">
            <v>6239320</v>
          </cell>
          <cell r="B585" t="str">
            <v>OBB</v>
          </cell>
          <cell r="C585">
            <v>36000</v>
          </cell>
          <cell r="D585">
            <v>36000200</v>
          </cell>
          <cell r="E585" t="str">
            <v>LOG. MATERIALES</v>
          </cell>
          <cell r="F585">
            <v>6239320</v>
          </cell>
          <cell r="G585" t="str">
            <v>06239320</v>
          </cell>
          <cell r="H585">
            <v>832554967</v>
          </cell>
          <cell r="I585" t="str">
            <v>SANCHEZ MOREIRA JORGE LUIS</v>
          </cell>
          <cell r="J585" t="str">
            <v>OPERARIO PRODUCCION</v>
          </cell>
          <cell r="K585">
            <v>1309163283</v>
          </cell>
          <cell r="L585" t="str">
            <v>HOURLY</v>
          </cell>
          <cell r="M585" t="str">
            <v>INDEFINIDO</v>
          </cell>
          <cell r="N585" t="str">
            <v>DIRECTA</v>
          </cell>
          <cell r="O585" t="str">
            <v>1ERO</v>
          </cell>
          <cell r="P585">
            <v>3</v>
          </cell>
          <cell r="Q585">
            <v>9</v>
          </cell>
          <cell r="R585">
            <v>11</v>
          </cell>
          <cell r="S585">
            <v>16</v>
          </cell>
          <cell r="T585" t="str">
            <v>MET</v>
          </cell>
          <cell r="U585">
            <v>11</v>
          </cell>
        </row>
        <row r="586">
          <cell r="A586">
            <v>6239323</v>
          </cell>
          <cell r="B586" t="str">
            <v>OBB</v>
          </cell>
          <cell r="C586">
            <v>62000</v>
          </cell>
          <cell r="D586">
            <v>62000110</v>
          </cell>
          <cell r="E586" t="str">
            <v>LOG. MATERIALES</v>
          </cell>
          <cell r="F586">
            <v>6239323</v>
          </cell>
          <cell r="G586" t="str">
            <v>06239323</v>
          </cell>
          <cell r="H586">
            <v>478198352</v>
          </cell>
          <cell r="I586" t="str">
            <v>ORELLANA ALVAREZ DANIEL ALFONSO</v>
          </cell>
          <cell r="J586" t="str">
            <v>ANAL.GESTION SOCIAL</v>
          </cell>
          <cell r="K586">
            <v>1714163548</v>
          </cell>
          <cell r="L586" t="str">
            <v>SALARY</v>
          </cell>
          <cell r="M586" t="str">
            <v>INDEFINIDO</v>
          </cell>
          <cell r="N586" t="str">
            <v>INDIRECTA</v>
          </cell>
          <cell r="O586" t="str">
            <v>2DO</v>
          </cell>
          <cell r="P586">
            <v>5</v>
          </cell>
          <cell r="Q586">
            <v>9</v>
          </cell>
          <cell r="R586">
            <v>11</v>
          </cell>
          <cell r="S586">
            <v>9</v>
          </cell>
          <cell r="T586" t="str">
            <v>adm</v>
          </cell>
        </row>
        <row r="587">
          <cell r="A587">
            <v>6239328</v>
          </cell>
          <cell r="B587" t="str">
            <v>OBB</v>
          </cell>
          <cell r="C587">
            <v>34000</v>
          </cell>
          <cell r="D587">
            <v>34000200</v>
          </cell>
          <cell r="E587" t="str">
            <v>LOG. MATERIALES</v>
          </cell>
          <cell r="F587">
            <v>6239328</v>
          </cell>
          <cell r="G587" t="str">
            <v>06239328</v>
          </cell>
          <cell r="H587">
            <v>247753297</v>
          </cell>
          <cell r="I587" t="str">
            <v>AYALA GUAMAN FERNANDO MANUEL</v>
          </cell>
          <cell r="J587" t="str">
            <v>OPERARIO DE SUELDA</v>
          </cell>
          <cell r="K587">
            <v>1715144612</v>
          </cell>
          <cell r="L587" t="str">
            <v>HOURLY</v>
          </cell>
          <cell r="M587" t="str">
            <v>INDEFINIDO</v>
          </cell>
          <cell r="N587" t="str">
            <v>DIRECTA</v>
          </cell>
          <cell r="O587" t="str">
            <v>SALIO CIA</v>
          </cell>
          <cell r="P587">
            <v>3</v>
          </cell>
          <cell r="Q587">
            <v>9</v>
          </cell>
          <cell r="R587">
            <v>11</v>
          </cell>
          <cell r="S587">
            <v>16</v>
          </cell>
          <cell r="T587" t="e">
            <v>#N/A</v>
          </cell>
        </row>
        <row r="588">
          <cell r="A588">
            <v>6239626</v>
          </cell>
          <cell r="B588" t="str">
            <v>OBB</v>
          </cell>
          <cell r="C588">
            <v>42000</v>
          </cell>
          <cell r="D588">
            <v>42000100</v>
          </cell>
          <cell r="E588" t="str">
            <v>LOG. MATERIALES</v>
          </cell>
          <cell r="F588">
            <v>6239626</v>
          </cell>
          <cell r="G588" t="str">
            <v>06239626</v>
          </cell>
          <cell r="H588">
            <v>787202477</v>
          </cell>
          <cell r="I588" t="str">
            <v>FALCONES VERA MEDARDO ISRAEL</v>
          </cell>
          <cell r="J588" t="str">
            <v>ING. PUNTO DE CORTE</v>
          </cell>
          <cell r="K588">
            <v>1714928031</v>
          </cell>
          <cell r="L588" t="str">
            <v>SALARY</v>
          </cell>
          <cell r="M588" t="str">
            <v>INDEFINIDO</v>
          </cell>
          <cell r="N588" t="str">
            <v>INDIRECTA</v>
          </cell>
          <cell r="O588" t="str">
            <v>1ERO</v>
          </cell>
          <cell r="P588">
            <v>3</v>
          </cell>
          <cell r="Q588">
            <v>10</v>
          </cell>
          <cell r="R588">
            <v>9</v>
          </cell>
          <cell r="S588">
            <v>1</v>
          </cell>
          <cell r="T588" t="str">
            <v>adm</v>
          </cell>
        </row>
        <row r="589">
          <cell r="A589">
            <v>6239663</v>
          </cell>
          <cell r="B589" t="str">
            <v>OBB</v>
          </cell>
          <cell r="C589">
            <v>35000</v>
          </cell>
          <cell r="D589">
            <v>35000400</v>
          </cell>
          <cell r="E589" t="str">
            <v>PINTURA ESMALTE</v>
          </cell>
          <cell r="F589">
            <v>6239663</v>
          </cell>
          <cell r="G589" t="str">
            <v>06239663</v>
          </cell>
          <cell r="H589">
            <v>635936836</v>
          </cell>
          <cell r="I589" t="str">
            <v>CAMACHO MENDEZ CRISTIAN OMAR</v>
          </cell>
          <cell r="J589" t="str">
            <v>OPERARIO DE PINTURA</v>
          </cell>
          <cell r="K589">
            <v>1722489042</v>
          </cell>
          <cell r="L589" t="str">
            <v>HOURLY</v>
          </cell>
          <cell r="M589" t="str">
            <v>INDEFINIDO</v>
          </cell>
          <cell r="N589" t="str">
            <v>DIRECTA</v>
          </cell>
          <cell r="O589" t="str">
            <v>SALIO CIA</v>
          </cell>
          <cell r="P589">
            <v>22</v>
          </cell>
          <cell r="Q589">
            <v>9</v>
          </cell>
          <cell r="R589">
            <v>12</v>
          </cell>
          <cell r="S589">
            <v>2</v>
          </cell>
          <cell r="T589" t="e">
            <v>#N/A</v>
          </cell>
        </row>
        <row r="590">
          <cell r="A590">
            <v>6239664</v>
          </cell>
          <cell r="B590" t="str">
            <v>OBB</v>
          </cell>
          <cell r="C590">
            <v>35000</v>
          </cell>
          <cell r="D590">
            <v>35000200</v>
          </cell>
          <cell r="E590" t="str">
            <v>PINTURA ELPO</v>
          </cell>
          <cell r="F590">
            <v>6239664</v>
          </cell>
          <cell r="G590" t="str">
            <v>06239664</v>
          </cell>
          <cell r="H590">
            <v>234906599</v>
          </cell>
          <cell r="I590" t="str">
            <v>CRIOLLO PAUCAR JUAN CARLOS</v>
          </cell>
          <cell r="J590" t="str">
            <v>OPERARIO DE PINTURA</v>
          </cell>
          <cell r="K590">
            <v>1721024212</v>
          </cell>
          <cell r="L590" t="str">
            <v>HOURLY</v>
          </cell>
          <cell r="M590" t="str">
            <v>INDEFINIDO</v>
          </cell>
          <cell r="N590" t="str">
            <v>DIRECTA</v>
          </cell>
          <cell r="O590" t="str">
            <v>SALIO CIA</v>
          </cell>
          <cell r="P590">
            <v>4</v>
          </cell>
          <cell r="Q590">
            <v>9</v>
          </cell>
          <cell r="R590">
            <v>12</v>
          </cell>
          <cell r="S590">
            <v>2</v>
          </cell>
          <cell r="T590" t="e">
            <v>#N/A</v>
          </cell>
        </row>
        <row r="591">
          <cell r="A591">
            <v>6239670</v>
          </cell>
          <cell r="B591" t="str">
            <v>OBB</v>
          </cell>
          <cell r="C591">
            <v>34000</v>
          </cell>
          <cell r="D591">
            <v>34000200</v>
          </cell>
          <cell r="E591" t="str">
            <v>SUELDA COMERCI.</v>
          </cell>
          <cell r="F591">
            <v>6239670</v>
          </cell>
          <cell r="G591" t="str">
            <v>06239670</v>
          </cell>
          <cell r="H591">
            <v>318182646</v>
          </cell>
          <cell r="I591" t="str">
            <v>OROSCO TACURI JAVIER MAURICIO</v>
          </cell>
          <cell r="J591" t="str">
            <v>OPERARIO DE SUELDA</v>
          </cell>
          <cell r="K591">
            <v>1711849503</v>
          </cell>
          <cell r="L591" t="str">
            <v>HOURLY</v>
          </cell>
          <cell r="M591" t="str">
            <v>INDEFINIDO</v>
          </cell>
          <cell r="N591" t="str">
            <v>DIRECTA</v>
          </cell>
          <cell r="O591" t="str">
            <v>2DO</v>
          </cell>
          <cell r="P591">
            <v>28</v>
          </cell>
          <cell r="Q591">
            <v>9</v>
          </cell>
          <cell r="R591">
            <v>12</v>
          </cell>
          <cell r="S591">
            <v>2</v>
          </cell>
          <cell r="T591" t="str">
            <v>MET</v>
          </cell>
          <cell r="U591">
            <v>1711849503</v>
          </cell>
        </row>
        <row r="592">
          <cell r="A592">
            <v>6239673</v>
          </cell>
          <cell r="B592" t="str">
            <v>OBB</v>
          </cell>
          <cell r="C592">
            <v>34000</v>
          </cell>
          <cell r="D592">
            <v>34000400</v>
          </cell>
          <cell r="E592" t="str">
            <v>LINEA REMATE</v>
          </cell>
          <cell r="F592">
            <v>6239673</v>
          </cell>
          <cell r="G592" t="str">
            <v>06239673</v>
          </cell>
          <cell r="H592">
            <v>582726986</v>
          </cell>
          <cell r="I592" t="str">
            <v>HIDALGO MOROCHO CARLOS ANIBAL</v>
          </cell>
          <cell r="J592" t="str">
            <v>OPERARIO DE SUELDA</v>
          </cell>
          <cell r="K592">
            <v>1711846319</v>
          </cell>
          <cell r="L592" t="str">
            <v>HOURLY</v>
          </cell>
          <cell r="M592" t="str">
            <v>INDEFINIDO</v>
          </cell>
          <cell r="N592" t="str">
            <v>DIRECTA</v>
          </cell>
          <cell r="O592" t="str">
            <v>SALIO CIA</v>
          </cell>
          <cell r="P592">
            <v>3</v>
          </cell>
          <cell r="Q592">
            <v>9</v>
          </cell>
          <cell r="R592">
            <v>12</v>
          </cell>
          <cell r="S592">
            <v>2</v>
          </cell>
          <cell r="T592" t="e">
            <v>#N/A</v>
          </cell>
        </row>
        <row r="593">
          <cell r="A593">
            <v>6239683</v>
          </cell>
          <cell r="B593" t="str">
            <v>OBB</v>
          </cell>
          <cell r="C593">
            <v>35010</v>
          </cell>
          <cell r="D593">
            <v>35010500</v>
          </cell>
          <cell r="E593" t="str">
            <v>PINTURA PLASTIC</v>
          </cell>
          <cell r="F593">
            <v>6239683</v>
          </cell>
          <cell r="G593" t="str">
            <v>06239683</v>
          </cell>
          <cell r="H593">
            <v>647556068</v>
          </cell>
          <cell r="I593" t="str">
            <v>MOROCHO IMBACUAN VICTOR HUGO</v>
          </cell>
          <cell r="J593" t="str">
            <v>PINTOR</v>
          </cell>
          <cell r="K593">
            <v>1711616563</v>
          </cell>
          <cell r="L593" t="str">
            <v>HOURLY</v>
          </cell>
          <cell r="M593" t="str">
            <v>INDEFINIDO</v>
          </cell>
          <cell r="N593" t="str">
            <v>DIRECTA</v>
          </cell>
          <cell r="O593" t="str">
            <v>2DO</v>
          </cell>
          <cell r="P593">
            <v>4</v>
          </cell>
          <cell r="Q593">
            <v>9</v>
          </cell>
          <cell r="R593">
            <v>12</v>
          </cell>
          <cell r="S593">
            <v>2</v>
          </cell>
          <cell r="T593" t="str">
            <v>MET</v>
          </cell>
          <cell r="U593" t="str">
            <v>PINTURA CABINAS 2T</v>
          </cell>
        </row>
        <row r="594">
          <cell r="A594">
            <v>6239719</v>
          </cell>
          <cell r="B594" t="str">
            <v>OBB</v>
          </cell>
          <cell r="C594">
            <v>34000</v>
          </cell>
          <cell r="D594">
            <v>34000400</v>
          </cell>
          <cell r="E594" t="str">
            <v>LINEA REMATE</v>
          </cell>
          <cell r="F594">
            <v>6239719</v>
          </cell>
          <cell r="G594" t="str">
            <v>06239719</v>
          </cell>
          <cell r="H594">
            <v>395660391</v>
          </cell>
          <cell r="I594" t="str">
            <v>TASIGUANO AYO DANILO VINICIO</v>
          </cell>
          <cell r="J594" t="str">
            <v>OPERARIO DE SUELDA</v>
          </cell>
          <cell r="K594">
            <v>1722778550</v>
          </cell>
          <cell r="L594" t="str">
            <v>HOURLY</v>
          </cell>
          <cell r="M594" t="str">
            <v>INDEFINIDO</v>
          </cell>
          <cell r="N594" t="str">
            <v>DIRECTA</v>
          </cell>
          <cell r="O594" t="str">
            <v>2DO</v>
          </cell>
          <cell r="P594">
            <v>28</v>
          </cell>
          <cell r="Q594">
            <v>9</v>
          </cell>
          <cell r="R594">
            <v>12</v>
          </cell>
          <cell r="S594">
            <v>2</v>
          </cell>
          <cell r="T594" t="str">
            <v>MET</v>
          </cell>
          <cell r="U594">
            <v>1722778550</v>
          </cell>
        </row>
        <row r="595">
          <cell r="A595">
            <v>6239774</v>
          </cell>
          <cell r="B595" t="str">
            <v>OBB</v>
          </cell>
          <cell r="C595">
            <v>35000</v>
          </cell>
          <cell r="D595">
            <v>35000200</v>
          </cell>
          <cell r="E595" t="str">
            <v>PINTURA ELPO</v>
          </cell>
          <cell r="F595">
            <v>6239774</v>
          </cell>
          <cell r="G595" t="str">
            <v>06239774</v>
          </cell>
          <cell r="H595">
            <v>819434986</v>
          </cell>
          <cell r="I595" t="str">
            <v>PILA CAILLAGUA LUIS GERMAN</v>
          </cell>
          <cell r="J595" t="str">
            <v>OPERARIO DE PINTURA</v>
          </cell>
          <cell r="K595">
            <v>1718478652</v>
          </cell>
          <cell r="L595" t="str">
            <v>HOURLY</v>
          </cell>
          <cell r="M595" t="str">
            <v>INDEFINIDO</v>
          </cell>
          <cell r="N595" t="str">
            <v>DIRECTA</v>
          </cell>
          <cell r="O595" t="str">
            <v>SALIO CIA</v>
          </cell>
          <cell r="P595">
            <v>22</v>
          </cell>
          <cell r="Q595">
            <v>9</v>
          </cell>
          <cell r="R595">
            <v>12</v>
          </cell>
          <cell r="S595">
            <v>2</v>
          </cell>
          <cell r="T595" t="e">
            <v>#N/A</v>
          </cell>
        </row>
        <row r="596">
          <cell r="A596">
            <v>6239976</v>
          </cell>
          <cell r="B596" t="str">
            <v>OBB</v>
          </cell>
          <cell r="C596">
            <v>36000</v>
          </cell>
          <cell r="D596">
            <v>36000500</v>
          </cell>
          <cell r="E596" t="str">
            <v>TRIM AUTOMOVIL</v>
          </cell>
          <cell r="F596">
            <v>6239976</v>
          </cell>
          <cell r="G596" t="str">
            <v>06239976</v>
          </cell>
          <cell r="H596">
            <v>662072268</v>
          </cell>
          <cell r="I596" t="str">
            <v>MORETA RUIZ CRISTIAN PATRICIO</v>
          </cell>
          <cell r="J596" t="str">
            <v>OPERARIO PRODUCCION</v>
          </cell>
          <cell r="K596">
            <v>1720439759</v>
          </cell>
          <cell r="L596" t="str">
            <v>HOURLY</v>
          </cell>
          <cell r="M596" t="str">
            <v>INDEFINIDO</v>
          </cell>
          <cell r="N596" t="str">
            <v>DIRECTA</v>
          </cell>
          <cell r="O596" t="str">
            <v>2DO</v>
          </cell>
          <cell r="P596">
            <v>28</v>
          </cell>
          <cell r="Q596">
            <v>9</v>
          </cell>
          <cell r="R596">
            <v>12</v>
          </cell>
          <cell r="S596">
            <v>14</v>
          </cell>
          <cell r="T596" t="str">
            <v>MET</v>
          </cell>
          <cell r="U596">
            <v>12</v>
          </cell>
        </row>
        <row r="597">
          <cell r="A597">
            <v>6239978</v>
          </cell>
          <cell r="B597" t="str">
            <v>OBB</v>
          </cell>
          <cell r="C597">
            <v>36000</v>
          </cell>
          <cell r="D597">
            <v>36000300</v>
          </cell>
          <cell r="E597" t="str">
            <v>TRIM COMERCIAL</v>
          </cell>
          <cell r="F597">
            <v>6239978</v>
          </cell>
          <cell r="G597" t="str">
            <v>06239978</v>
          </cell>
          <cell r="H597">
            <v>770511008</v>
          </cell>
          <cell r="I597" t="str">
            <v>COQUE TOAPANTA CARLOS ALFREDO</v>
          </cell>
          <cell r="J597" t="str">
            <v>OPERARIO PRODUCCION</v>
          </cell>
          <cell r="K597">
            <v>1717744666</v>
          </cell>
          <cell r="L597" t="str">
            <v>HOURLY</v>
          </cell>
          <cell r="M597" t="str">
            <v>INDEFINIDO</v>
          </cell>
          <cell r="N597" t="str">
            <v>DIRECTA</v>
          </cell>
          <cell r="O597" t="str">
            <v>1ERO</v>
          </cell>
          <cell r="P597">
            <v>3</v>
          </cell>
          <cell r="Q597">
            <v>9</v>
          </cell>
          <cell r="R597">
            <v>12</v>
          </cell>
          <cell r="S597">
            <v>14</v>
          </cell>
          <cell r="T597" t="str">
            <v>MET</v>
          </cell>
          <cell r="U597">
            <v>12</v>
          </cell>
        </row>
        <row r="598">
          <cell r="A598">
            <v>6239992</v>
          </cell>
          <cell r="B598" t="str">
            <v>OBB</v>
          </cell>
          <cell r="C598">
            <v>34000</v>
          </cell>
          <cell r="D598">
            <v>34000300</v>
          </cell>
          <cell r="E598" t="str">
            <v>SUELDA AUTOMOV.</v>
          </cell>
          <cell r="F598">
            <v>6239992</v>
          </cell>
          <cell r="G598" t="str">
            <v>06239992</v>
          </cell>
          <cell r="H598">
            <v>982515381</v>
          </cell>
          <cell r="I598" t="str">
            <v>MOSQUERA AMAYA DARWIN IVAN</v>
          </cell>
          <cell r="J598" t="str">
            <v>OPERARIO DE SUELDA</v>
          </cell>
          <cell r="K598">
            <v>1722116454</v>
          </cell>
          <cell r="L598" t="str">
            <v>HOURLY</v>
          </cell>
          <cell r="M598" t="str">
            <v>INDEFINIDO</v>
          </cell>
          <cell r="N598" t="str">
            <v>DIRECTA</v>
          </cell>
          <cell r="O598" t="str">
            <v>1ERO</v>
          </cell>
          <cell r="P598">
            <v>3</v>
          </cell>
          <cell r="Q598">
            <v>9</v>
          </cell>
          <cell r="R598">
            <v>12</v>
          </cell>
          <cell r="S598">
            <v>14</v>
          </cell>
          <cell r="T598" t="str">
            <v>MET</v>
          </cell>
          <cell r="U598">
            <v>1722116454</v>
          </cell>
        </row>
        <row r="599">
          <cell r="A599">
            <v>6239994</v>
          </cell>
          <cell r="B599" t="str">
            <v>OBB</v>
          </cell>
          <cell r="C599">
            <v>34000</v>
          </cell>
          <cell r="D599">
            <v>34000300</v>
          </cell>
          <cell r="E599" t="str">
            <v>SUELDA AUTOMOV.</v>
          </cell>
          <cell r="F599">
            <v>6239994</v>
          </cell>
          <cell r="G599" t="str">
            <v>06239994</v>
          </cell>
          <cell r="H599">
            <v>548246780</v>
          </cell>
          <cell r="I599" t="str">
            <v>TUPIZA MUNOZ EDISON ARMANDO</v>
          </cell>
          <cell r="J599" t="str">
            <v>OPERARIO DE SUELDA</v>
          </cell>
          <cell r="K599">
            <v>1723001929</v>
          </cell>
          <cell r="L599" t="str">
            <v>HOURLY</v>
          </cell>
          <cell r="M599" t="str">
            <v>INDEFINIDO</v>
          </cell>
          <cell r="N599" t="str">
            <v>DIRECTA</v>
          </cell>
          <cell r="O599" t="str">
            <v>2DO</v>
          </cell>
          <cell r="P599">
            <v>28</v>
          </cell>
          <cell r="Q599">
            <v>9</v>
          </cell>
          <cell r="R599">
            <v>12</v>
          </cell>
          <cell r="S599">
            <v>14</v>
          </cell>
          <cell r="T599" t="str">
            <v>MET</v>
          </cell>
          <cell r="U599">
            <v>1723001929</v>
          </cell>
        </row>
        <row r="600">
          <cell r="A600">
            <v>6239995</v>
          </cell>
          <cell r="B600" t="str">
            <v>OBB</v>
          </cell>
          <cell r="C600">
            <v>34000</v>
          </cell>
          <cell r="D600">
            <v>34000300</v>
          </cell>
          <cell r="E600" t="str">
            <v>SUELDA AUTOMOV.</v>
          </cell>
          <cell r="F600">
            <v>6239995</v>
          </cell>
          <cell r="G600" t="str">
            <v>06239995</v>
          </cell>
          <cell r="H600">
            <v>336474037</v>
          </cell>
          <cell r="I600" t="str">
            <v>CHEZA USUNO WILSON ORLANDO</v>
          </cell>
          <cell r="J600" t="str">
            <v>OPERARIO DE SUELDA</v>
          </cell>
          <cell r="K600">
            <v>1719926931</v>
          </cell>
          <cell r="L600" t="str">
            <v>HOURLY</v>
          </cell>
          <cell r="M600" t="str">
            <v>INDEFINIDO</v>
          </cell>
          <cell r="N600" t="str">
            <v>DIRECTA</v>
          </cell>
          <cell r="O600" t="str">
            <v>2DO</v>
          </cell>
          <cell r="P600">
            <v>28</v>
          </cell>
          <cell r="Q600">
            <v>9</v>
          </cell>
          <cell r="R600">
            <v>12</v>
          </cell>
          <cell r="S600">
            <v>14</v>
          </cell>
          <cell r="T600" t="str">
            <v>MET</v>
          </cell>
          <cell r="U600">
            <v>1719926931</v>
          </cell>
        </row>
        <row r="601">
          <cell r="A601">
            <v>6240006</v>
          </cell>
          <cell r="B601" t="str">
            <v>OBB</v>
          </cell>
          <cell r="C601">
            <v>35000</v>
          </cell>
          <cell r="D601">
            <v>35000200</v>
          </cell>
          <cell r="E601" t="str">
            <v>PINTURA ELPO</v>
          </cell>
          <cell r="F601">
            <v>6240006</v>
          </cell>
          <cell r="G601" t="str">
            <v>06240006</v>
          </cell>
          <cell r="H601">
            <v>686282789</v>
          </cell>
          <cell r="I601" t="str">
            <v>VACA CALVA ABEL MESIAS</v>
          </cell>
          <cell r="J601" t="str">
            <v>OPERARIO DE PINTURA</v>
          </cell>
          <cell r="K601">
            <v>1721926598</v>
          </cell>
          <cell r="L601" t="str">
            <v>HOURLY</v>
          </cell>
          <cell r="M601" t="str">
            <v>INDEFINIDO</v>
          </cell>
          <cell r="N601" t="str">
            <v>DIRECTA</v>
          </cell>
          <cell r="O601" t="str">
            <v>3ERO</v>
          </cell>
          <cell r="P601">
            <v>22</v>
          </cell>
          <cell r="Q601">
            <v>9</v>
          </cell>
          <cell r="R601">
            <v>12</v>
          </cell>
          <cell r="S601">
            <v>14</v>
          </cell>
          <cell r="T601" t="str">
            <v>MET</v>
          </cell>
          <cell r="U601" t="str">
            <v>PINTURA ELPO 2T</v>
          </cell>
        </row>
        <row r="602">
          <cell r="A602">
            <v>6240008</v>
          </cell>
          <cell r="B602" t="str">
            <v>OBB</v>
          </cell>
          <cell r="C602">
            <v>35000</v>
          </cell>
          <cell r="D602">
            <v>35000300</v>
          </cell>
          <cell r="E602" t="str">
            <v>PINTURA PRIMER</v>
          </cell>
          <cell r="F602">
            <v>6240008</v>
          </cell>
          <cell r="G602" t="str">
            <v>06240008</v>
          </cell>
          <cell r="H602">
            <v>430268952</v>
          </cell>
          <cell r="I602" t="str">
            <v>PILATAXI PILATAXI JAVIER EDUARDO</v>
          </cell>
          <cell r="J602" t="str">
            <v>PINTOR</v>
          </cell>
          <cell r="K602">
            <v>1719302463</v>
          </cell>
          <cell r="L602" t="str">
            <v>HOURLY</v>
          </cell>
          <cell r="M602" t="str">
            <v>INDEFINIDO</v>
          </cell>
          <cell r="N602" t="str">
            <v>DIRECTA</v>
          </cell>
          <cell r="O602" t="str">
            <v>SALIO CIA</v>
          </cell>
          <cell r="P602">
            <v>4</v>
          </cell>
          <cell r="Q602">
            <v>9</v>
          </cell>
          <cell r="R602">
            <v>12</v>
          </cell>
          <cell r="S602">
            <v>14</v>
          </cell>
          <cell r="T602" t="e">
            <v>#N/A</v>
          </cell>
        </row>
        <row r="603">
          <cell r="A603">
            <v>6240010</v>
          </cell>
          <cell r="B603" t="str">
            <v>OBB</v>
          </cell>
          <cell r="C603">
            <v>36000</v>
          </cell>
          <cell r="D603">
            <v>36000300</v>
          </cell>
          <cell r="E603" t="str">
            <v>TRIM COMERCIAL</v>
          </cell>
          <cell r="F603">
            <v>6240010</v>
          </cell>
          <cell r="G603" t="str">
            <v>06240010</v>
          </cell>
          <cell r="H603">
            <v>435812422</v>
          </cell>
          <cell r="I603" t="str">
            <v>ASIMBAYA NARANJO CARLOS ERNESTO</v>
          </cell>
          <cell r="J603" t="str">
            <v>OPERARIO PRODUCCION</v>
          </cell>
          <cell r="K603">
            <v>1721334363</v>
          </cell>
          <cell r="L603" t="str">
            <v>HOURLY</v>
          </cell>
          <cell r="M603" t="str">
            <v>INDEFINIDO</v>
          </cell>
          <cell r="N603" t="str">
            <v>DIRECTA</v>
          </cell>
          <cell r="O603" t="str">
            <v>SALIO CIA</v>
          </cell>
          <cell r="P603">
            <v>3</v>
          </cell>
          <cell r="Q603">
            <v>9</v>
          </cell>
          <cell r="R603">
            <v>12</v>
          </cell>
          <cell r="S603">
            <v>14</v>
          </cell>
          <cell r="T603" t="e">
            <v>#N/A</v>
          </cell>
          <cell r="U603" t="e">
            <v>#N/A</v>
          </cell>
        </row>
        <row r="604">
          <cell r="A604">
            <v>6240012</v>
          </cell>
          <cell r="B604" t="str">
            <v>OBB</v>
          </cell>
          <cell r="C604">
            <v>37000</v>
          </cell>
          <cell r="D604">
            <v>37000300</v>
          </cell>
          <cell r="E604" t="str">
            <v>CTROL MAT NOCKD</v>
          </cell>
          <cell r="F604">
            <v>6240012</v>
          </cell>
          <cell r="G604" t="str">
            <v>06240012</v>
          </cell>
          <cell r="H604">
            <v>911819639</v>
          </cell>
          <cell r="I604" t="str">
            <v>SALAZAR IBANEZ EDUARDO</v>
          </cell>
          <cell r="J604" t="str">
            <v>OPERARIO MATERIALES</v>
          </cell>
          <cell r="K604">
            <v>1719066514</v>
          </cell>
          <cell r="L604" t="str">
            <v>HOURLY</v>
          </cell>
          <cell r="M604" t="str">
            <v>INDEFINIDO</v>
          </cell>
          <cell r="N604" t="str">
            <v>INDIRECTA</v>
          </cell>
          <cell r="O604" t="e">
            <v>#REF!</v>
          </cell>
          <cell r="P604">
            <v>28</v>
          </cell>
          <cell r="Q604">
            <v>9</v>
          </cell>
          <cell r="R604">
            <v>12</v>
          </cell>
          <cell r="S604">
            <v>14</v>
          </cell>
          <cell r="T604" t="str">
            <v>MET</v>
          </cell>
          <cell r="U604" t="e">
            <v>#REF!</v>
          </cell>
        </row>
        <row r="605">
          <cell r="A605">
            <v>6240014</v>
          </cell>
          <cell r="B605" t="str">
            <v>OBB</v>
          </cell>
          <cell r="C605">
            <v>36000</v>
          </cell>
          <cell r="D605">
            <v>36000500</v>
          </cell>
          <cell r="E605" t="str">
            <v>TRIM AUTOMOVIL</v>
          </cell>
          <cell r="F605">
            <v>6240014</v>
          </cell>
          <cell r="G605" t="str">
            <v>06240014</v>
          </cell>
          <cell r="H605">
            <v>500218957</v>
          </cell>
          <cell r="I605" t="str">
            <v>VACA VACA FREDDY GEOVANNY</v>
          </cell>
          <cell r="J605" t="str">
            <v>OPERARIO PRODUCCION</v>
          </cell>
          <cell r="K605">
            <v>1722045406</v>
          </cell>
          <cell r="L605" t="str">
            <v>HOURLY</v>
          </cell>
          <cell r="M605" t="str">
            <v>INDEFINIDO</v>
          </cell>
          <cell r="N605" t="str">
            <v>DIRECTA</v>
          </cell>
          <cell r="O605" t="str">
            <v>2DO</v>
          </cell>
          <cell r="P605">
            <v>28</v>
          </cell>
          <cell r="Q605">
            <v>9</v>
          </cell>
          <cell r="R605">
            <v>12</v>
          </cell>
          <cell r="S605">
            <v>14</v>
          </cell>
          <cell r="T605" t="str">
            <v>MET</v>
          </cell>
          <cell r="U605">
            <v>12</v>
          </cell>
        </row>
        <row r="606">
          <cell r="A606">
            <v>6240016</v>
          </cell>
          <cell r="B606" t="str">
            <v>OBB</v>
          </cell>
          <cell r="C606">
            <v>36000</v>
          </cell>
          <cell r="D606">
            <v>36000200</v>
          </cell>
          <cell r="E606" t="str">
            <v>ENSAMBLE CHASIS</v>
          </cell>
          <cell r="F606">
            <v>6240016</v>
          </cell>
          <cell r="G606" t="str">
            <v>06240016</v>
          </cell>
          <cell r="H606">
            <v>641176652</v>
          </cell>
          <cell r="I606" t="str">
            <v>MONTALVO IRUA JAIRO DANIEL</v>
          </cell>
          <cell r="J606" t="str">
            <v>OPERARIO PRODUCCION</v>
          </cell>
          <cell r="K606">
            <v>1721977179</v>
          </cell>
          <cell r="L606" t="str">
            <v>HOURLY</v>
          </cell>
          <cell r="M606" t="str">
            <v>INDEFINIDO</v>
          </cell>
          <cell r="N606" t="str">
            <v>DIRECTA</v>
          </cell>
          <cell r="O606" t="str">
            <v>2DO</v>
          </cell>
          <cell r="P606">
            <v>28</v>
          </cell>
          <cell r="Q606">
            <v>9</v>
          </cell>
          <cell r="R606">
            <v>12</v>
          </cell>
          <cell r="S606">
            <v>14</v>
          </cell>
          <cell r="T606" t="str">
            <v>MET</v>
          </cell>
          <cell r="U606">
            <v>12</v>
          </cell>
        </row>
        <row r="607">
          <cell r="A607">
            <v>6240029</v>
          </cell>
          <cell r="B607" t="str">
            <v>OBB</v>
          </cell>
          <cell r="C607">
            <v>54000</v>
          </cell>
          <cell r="D607">
            <v>54000100</v>
          </cell>
          <cell r="E607" t="str">
            <v>INGENIERIA ADM.</v>
          </cell>
          <cell r="F607">
            <v>6240029</v>
          </cell>
          <cell r="G607" t="str">
            <v>06240029</v>
          </cell>
          <cell r="H607">
            <v>511286513</v>
          </cell>
          <cell r="I607" t="str">
            <v>ALVAREZ ZAMBRANO CARLOS AZAEL</v>
          </cell>
          <cell r="J607" t="str">
            <v>ANALISTA ESPECIFIC.</v>
          </cell>
          <cell r="K607">
            <v>501973002</v>
          </cell>
          <cell r="L607" t="str">
            <v>SALARY</v>
          </cell>
          <cell r="M607" t="str">
            <v>INDEFINIDO</v>
          </cell>
          <cell r="N607" t="str">
            <v>INDIRECTA</v>
          </cell>
          <cell r="O607" t="str">
            <v>1ERO</v>
          </cell>
          <cell r="P607">
            <v>3</v>
          </cell>
          <cell r="Q607">
            <v>9</v>
          </cell>
          <cell r="R607">
            <v>12</v>
          </cell>
          <cell r="S607">
            <v>14</v>
          </cell>
          <cell r="T607" t="str">
            <v>adm</v>
          </cell>
        </row>
        <row r="608">
          <cell r="A608">
            <v>6240037</v>
          </cell>
          <cell r="B608" t="str">
            <v>OBB</v>
          </cell>
          <cell r="C608">
            <v>34000</v>
          </cell>
          <cell r="D608">
            <v>34000300</v>
          </cell>
          <cell r="E608" t="str">
            <v>SUELDA AUTOMOV.</v>
          </cell>
          <cell r="F608">
            <v>6240037</v>
          </cell>
          <cell r="G608" t="str">
            <v>06240037</v>
          </cell>
          <cell r="H608">
            <v>578381146</v>
          </cell>
          <cell r="I608" t="str">
            <v>COLLAGUAZO SORIA JOSE RAMIRO</v>
          </cell>
          <cell r="J608" t="str">
            <v>OPERARIO DE SUELDA</v>
          </cell>
          <cell r="K608">
            <v>1718172818</v>
          </cell>
          <cell r="L608" t="str">
            <v>HOURLY</v>
          </cell>
          <cell r="M608" t="str">
            <v>INDEFINIDO</v>
          </cell>
          <cell r="N608" t="str">
            <v>DIRECTA</v>
          </cell>
          <cell r="O608" t="str">
            <v>SALIO CIA</v>
          </cell>
          <cell r="P608">
            <v>3</v>
          </cell>
          <cell r="Q608">
            <v>9</v>
          </cell>
          <cell r="R608">
            <v>12</v>
          </cell>
          <cell r="S608">
            <v>14</v>
          </cell>
          <cell r="T608" t="e">
            <v>#N/A</v>
          </cell>
        </row>
        <row r="609">
          <cell r="A609">
            <v>6238453</v>
          </cell>
          <cell r="B609" t="str">
            <v>OBB</v>
          </cell>
          <cell r="C609">
            <v>31000</v>
          </cell>
          <cell r="D609">
            <v>31000600</v>
          </cell>
          <cell r="E609" t="str">
            <v>PROY.MATRICERIA</v>
          </cell>
          <cell r="F609">
            <v>6238453</v>
          </cell>
          <cell r="G609" t="str">
            <v>06238453</v>
          </cell>
          <cell r="H609">
            <v>122159808</v>
          </cell>
          <cell r="I609" t="str">
            <v>TOPON CHANATAXI WILSON ROBERTO</v>
          </cell>
          <cell r="J609" t="str">
            <v>OPER.TALLER MECANICO</v>
          </cell>
          <cell r="K609">
            <v>1715623607</v>
          </cell>
          <cell r="L609" t="str">
            <v>HOURLY</v>
          </cell>
          <cell r="M609" t="str">
            <v>INDEFINIDO</v>
          </cell>
          <cell r="N609" t="str">
            <v>INDIRECTA</v>
          </cell>
          <cell r="O609" t="str">
            <v>1ERO</v>
          </cell>
          <cell r="P609">
            <v>3</v>
          </cell>
          <cell r="Q609">
            <v>9</v>
          </cell>
          <cell r="R609">
            <v>9</v>
          </cell>
          <cell r="S609">
            <v>30</v>
          </cell>
          <cell r="T609" t="str">
            <v>adm</v>
          </cell>
        </row>
        <row r="610">
          <cell r="A610">
            <v>6238454</v>
          </cell>
          <cell r="B610" t="str">
            <v>OBB</v>
          </cell>
          <cell r="C610">
            <v>52000</v>
          </cell>
          <cell r="D610">
            <v>52000520</v>
          </cell>
          <cell r="E610" t="str">
            <v>EST.VERIFICAC.</v>
          </cell>
          <cell r="F610">
            <v>6238454</v>
          </cell>
          <cell r="G610" t="str">
            <v>06238454</v>
          </cell>
          <cell r="H610">
            <v>269933712</v>
          </cell>
          <cell r="I610" t="str">
            <v>RODRIGUEZ ORTIZ GALO AURELIO</v>
          </cell>
          <cell r="J610" t="str">
            <v>MIEMBRO EQUIPO CALID</v>
          </cell>
          <cell r="K610">
            <v>1720030228</v>
          </cell>
          <cell r="L610" t="str">
            <v>HOURLY</v>
          </cell>
          <cell r="M610" t="str">
            <v>INDEFINIDO</v>
          </cell>
          <cell r="N610" t="str">
            <v>DIRECTA</v>
          </cell>
          <cell r="O610" t="str">
            <v>2DO</v>
          </cell>
          <cell r="P610">
            <v>28</v>
          </cell>
          <cell r="Q610">
            <v>9</v>
          </cell>
          <cell r="R610">
            <v>9</v>
          </cell>
          <cell r="S610">
            <v>30</v>
          </cell>
          <cell r="T610" t="str">
            <v>MET</v>
          </cell>
          <cell r="U610" t="e">
            <v>#REF!</v>
          </cell>
        </row>
        <row r="611">
          <cell r="A611">
            <v>6238455</v>
          </cell>
          <cell r="B611" t="str">
            <v>OBB</v>
          </cell>
          <cell r="C611">
            <v>31000</v>
          </cell>
          <cell r="D611">
            <v>31000600</v>
          </cell>
          <cell r="E611" t="str">
            <v>PROY.MATRICERIA</v>
          </cell>
          <cell r="F611">
            <v>6238455</v>
          </cell>
          <cell r="G611" t="str">
            <v>06238455</v>
          </cell>
          <cell r="H611">
            <v>814728754</v>
          </cell>
          <cell r="I611" t="str">
            <v>ANALUISA LLUMIQUINGA JUAN CARLOS</v>
          </cell>
          <cell r="J611" t="str">
            <v>OPER.TALLER MECANICO</v>
          </cell>
          <cell r="K611">
            <v>1713208534</v>
          </cell>
          <cell r="L611" t="str">
            <v>HOURLY</v>
          </cell>
          <cell r="M611" t="str">
            <v>INDEFINIDO</v>
          </cell>
          <cell r="N611" t="str">
            <v>INDIRECTA</v>
          </cell>
          <cell r="O611" t="str">
            <v>2DO</v>
          </cell>
          <cell r="P611">
            <v>4</v>
          </cell>
          <cell r="Q611">
            <v>9</v>
          </cell>
          <cell r="R611">
            <v>9</v>
          </cell>
          <cell r="S611">
            <v>30</v>
          </cell>
          <cell r="T611" t="str">
            <v>adm</v>
          </cell>
        </row>
        <row r="612">
          <cell r="A612">
            <v>6238526</v>
          </cell>
          <cell r="B612" t="str">
            <v>OBB</v>
          </cell>
          <cell r="C612">
            <v>36000</v>
          </cell>
          <cell r="D612">
            <v>36000200</v>
          </cell>
          <cell r="E612" t="str">
            <v>ENSAMBLE CHASIS</v>
          </cell>
          <cell r="F612">
            <v>6238526</v>
          </cell>
          <cell r="G612" t="str">
            <v>06238526</v>
          </cell>
          <cell r="H612">
            <v>783538400</v>
          </cell>
          <cell r="I612" t="str">
            <v>ERAZO GALEAS HILMAR JOSE</v>
          </cell>
          <cell r="J612" t="str">
            <v>OPERARIO PRODUCCION</v>
          </cell>
          <cell r="K612">
            <v>1721143343</v>
          </cell>
          <cell r="L612" t="str">
            <v>HOURLY</v>
          </cell>
          <cell r="M612" t="str">
            <v>INDEFINIDO</v>
          </cell>
          <cell r="N612" t="str">
            <v>DIRECTA</v>
          </cell>
          <cell r="O612" t="str">
            <v>1ERO</v>
          </cell>
          <cell r="P612">
            <v>3</v>
          </cell>
          <cell r="Q612">
            <v>9</v>
          </cell>
          <cell r="R612">
            <v>10</v>
          </cell>
          <cell r="S612">
            <v>5</v>
          </cell>
          <cell r="T612" t="str">
            <v>MET</v>
          </cell>
          <cell r="U612">
            <v>10</v>
          </cell>
        </row>
        <row r="613">
          <cell r="A613">
            <v>6238528</v>
          </cell>
          <cell r="B613" t="str">
            <v>OBB</v>
          </cell>
          <cell r="C613">
            <v>36000</v>
          </cell>
          <cell r="D613">
            <v>36000500</v>
          </cell>
          <cell r="E613" t="str">
            <v>TRIM AUTOMOVIL</v>
          </cell>
          <cell r="F613">
            <v>6238528</v>
          </cell>
          <cell r="G613" t="str">
            <v>06238528</v>
          </cell>
          <cell r="H613">
            <v>980432683</v>
          </cell>
          <cell r="I613" t="str">
            <v>QUINTANILLA ORNA DIEGO ARMANDO</v>
          </cell>
          <cell r="J613" t="str">
            <v>OPERARIO PRODUCCION</v>
          </cell>
          <cell r="K613">
            <v>1719596767</v>
          </cell>
          <cell r="L613" t="str">
            <v>HOURLY</v>
          </cell>
          <cell r="M613" t="str">
            <v>INDEFINIDO</v>
          </cell>
          <cell r="N613" t="str">
            <v>DIRECTA</v>
          </cell>
          <cell r="O613" t="str">
            <v>1ERO</v>
          </cell>
          <cell r="P613">
            <v>3</v>
          </cell>
          <cell r="Q613">
            <v>9</v>
          </cell>
          <cell r="R613">
            <v>10</v>
          </cell>
          <cell r="S613">
            <v>5</v>
          </cell>
          <cell r="T613" t="str">
            <v>MET</v>
          </cell>
          <cell r="U613">
            <v>10</v>
          </cell>
        </row>
        <row r="614">
          <cell r="A614">
            <v>6238530</v>
          </cell>
          <cell r="B614" t="str">
            <v>OBB</v>
          </cell>
          <cell r="C614">
            <v>35000</v>
          </cell>
          <cell r="D614">
            <v>35000300</v>
          </cell>
          <cell r="E614" t="str">
            <v>PINTURA PRIMER</v>
          </cell>
          <cell r="F614">
            <v>6238530</v>
          </cell>
          <cell r="G614" t="str">
            <v>06238530</v>
          </cell>
          <cell r="H614">
            <v>184265107</v>
          </cell>
          <cell r="I614" t="str">
            <v>JATIVA CHUQUIN DIEGO JAVIER</v>
          </cell>
          <cell r="J614" t="str">
            <v>PINTOR</v>
          </cell>
          <cell r="K614">
            <v>1717120495</v>
          </cell>
          <cell r="L614" t="str">
            <v>HOURLY</v>
          </cell>
          <cell r="M614" t="str">
            <v>INDEFINIDO</v>
          </cell>
          <cell r="N614" t="str">
            <v>DIRECTA</v>
          </cell>
          <cell r="O614" t="str">
            <v>3ERO</v>
          </cell>
          <cell r="P614">
            <v>22</v>
          </cell>
          <cell r="Q614">
            <v>9</v>
          </cell>
          <cell r="R614">
            <v>10</v>
          </cell>
          <cell r="S614">
            <v>5</v>
          </cell>
          <cell r="T614" t="str">
            <v>MET</v>
          </cell>
          <cell r="U614" t="str">
            <v>PINTURA CABINAS 2T</v>
          </cell>
        </row>
        <row r="615">
          <cell r="A615">
            <v>6238531</v>
          </cell>
          <cell r="B615" t="str">
            <v>OBB</v>
          </cell>
          <cell r="C615">
            <v>34000</v>
          </cell>
          <cell r="D615">
            <v>34000300</v>
          </cell>
          <cell r="E615" t="str">
            <v>SUELDA AUTOMOV.</v>
          </cell>
          <cell r="F615">
            <v>6238531</v>
          </cell>
          <cell r="G615" t="str">
            <v>06238531</v>
          </cell>
          <cell r="H615">
            <v>655279299</v>
          </cell>
          <cell r="I615" t="str">
            <v>SACANCELA CHIGUANO JORGE LUIS</v>
          </cell>
          <cell r="J615" t="str">
            <v>OPERARIO DE SUELDA</v>
          </cell>
          <cell r="K615">
            <v>1715975189</v>
          </cell>
          <cell r="L615" t="str">
            <v>HOURLY</v>
          </cell>
          <cell r="M615" t="str">
            <v>INDEFINIDO</v>
          </cell>
          <cell r="N615" t="str">
            <v>DIRECTA</v>
          </cell>
          <cell r="O615" t="str">
            <v>1ERO</v>
          </cell>
          <cell r="P615">
            <v>3</v>
          </cell>
          <cell r="Q615">
            <v>9</v>
          </cell>
          <cell r="R615">
            <v>10</v>
          </cell>
          <cell r="S615">
            <v>5</v>
          </cell>
          <cell r="T615" t="str">
            <v>MET</v>
          </cell>
          <cell r="U615">
            <v>1715975189</v>
          </cell>
        </row>
        <row r="616">
          <cell r="A616">
            <v>6238533</v>
          </cell>
          <cell r="B616" t="str">
            <v>OBB</v>
          </cell>
          <cell r="C616">
            <v>36000</v>
          </cell>
          <cell r="D616">
            <v>36000500</v>
          </cell>
          <cell r="E616" t="str">
            <v>TRIM AUTOMOVIL</v>
          </cell>
          <cell r="F616">
            <v>6238533</v>
          </cell>
          <cell r="G616" t="str">
            <v>06238533</v>
          </cell>
          <cell r="H616">
            <v>587374410</v>
          </cell>
          <cell r="I616" t="str">
            <v>GONZALEZ CARTAGENA MARIANO EDUARDO</v>
          </cell>
          <cell r="J616" t="str">
            <v>OPERARIO PRODUCCION</v>
          </cell>
          <cell r="K616">
            <v>1718514407</v>
          </cell>
          <cell r="L616" t="str">
            <v>HOURLY</v>
          </cell>
          <cell r="M616" t="str">
            <v>INDEFINIDO</v>
          </cell>
          <cell r="N616" t="str">
            <v>DIRECTA</v>
          </cell>
          <cell r="O616" t="str">
            <v>1ERO</v>
          </cell>
          <cell r="P616">
            <v>3</v>
          </cell>
          <cell r="Q616">
            <v>9</v>
          </cell>
          <cell r="R616">
            <v>10</v>
          </cell>
          <cell r="S616">
            <v>5</v>
          </cell>
          <cell r="T616" t="str">
            <v>MET</v>
          </cell>
          <cell r="U616">
            <v>10</v>
          </cell>
        </row>
        <row r="617">
          <cell r="A617">
            <v>6238729</v>
          </cell>
          <cell r="B617" t="str">
            <v>OBB</v>
          </cell>
          <cell r="C617">
            <v>35000</v>
          </cell>
          <cell r="D617">
            <v>35000110</v>
          </cell>
          <cell r="E617" t="str">
            <v>MANTEN. PINTURA</v>
          </cell>
          <cell r="F617">
            <v>6238729</v>
          </cell>
          <cell r="G617" t="str">
            <v>06238729</v>
          </cell>
          <cell r="H617">
            <v>402924280</v>
          </cell>
          <cell r="I617" t="str">
            <v>ONA GARCIA OSCAR VINICIO</v>
          </cell>
          <cell r="J617" t="str">
            <v>MIEMB.EQUIP.ESP.MTTO</v>
          </cell>
          <cell r="K617">
            <v>1716589997</v>
          </cell>
          <cell r="L617" t="str">
            <v>HOURLY</v>
          </cell>
          <cell r="M617" t="str">
            <v>INDEFINIDO</v>
          </cell>
          <cell r="N617" t="str">
            <v>INDIRECTA</v>
          </cell>
          <cell r="O617" t="str">
            <v>2DO</v>
          </cell>
          <cell r="P617">
            <v>12</v>
          </cell>
          <cell r="Q617">
            <v>9</v>
          </cell>
          <cell r="R617">
            <v>10</v>
          </cell>
          <cell r="S617">
            <v>14</v>
          </cell>
          <cell r="T617" t="str">
            <v>MET</v>
          </cell>
          <cell r="U617" t="str">
            <v>MANTEN. PINTURA</v>
          </cell>
        </row>
        <row r="618">
          <cell r="A618">
            <v>6238733</v>
          </cell>
          <cell r="B618" t="str">
            <v>OBB</v>
          </cell>
          <cell r="C618">
            <v>64000</v>
          </cell>
          <cell r="D618">
            <v>64000100</v>
          </cell>
          <cell r="E618" t="str">
            <v>DEP. MEDICO</v>
          </cell>
          <cell r="F618">
            <v>6238733</v>
          </cell>
          <cell r="G618" t="str">
            <v>06238733</v>
          </cell>
          <cell r="H618">
            <v>945221093</v>
          </cell>
          <cell r="I618" t="str">
            <v>SANCHEZ CABRERA ILIANA MARIA</v>
          </cell>
          <cell r="J618" t="str">
            <v>PARAMEDICO</v>
          </cell>
          <cell r="K618">
            <v>702653163</v>
          </cell>
          <cell r="L618" t="str">
            <v>HOURLY</v>
          </cell>
          <cell r="M618" t="str">
            <v>INDEFINIDO</v>
          </cell>
          <cell r="N618" t="str">
            <v>INDIRECTA</v>
          </cell>
          <cell r="O618" t="str">
            <v>1ERO</v>
          </cell>
          <cell r="P618">
            <v>3</v>
          </cell>
          <cell r="Q618">
            <v>9</v>
          </cell>
          <cell r="R618">
            <v>10</v>
          </cell>
          <cell r="S618">
            <v>14</v>
          </cell>
          <cell r="T618" t="str">
            <v>adm</v>
          </cell>
        </row>
        <row r="619">
          <cell r="A619">
            <v>6238736</v>
          </cell>
          <cell r="B619" t="str">
            <v>OBB</v>
          </cell>
          <cell r="C619">
            <v>34000</v>
          </cell>
          <cell r="D619">
            <v>34000300</v>
          </cell>
          <cell r="E619" t="str">
            <v>SUELDA AUTOMOV.</v>
          </cell>
          <cell r="F619">
            <v>6238736</v>
          </cell>
          <cell r="G619" t="str">
            <v>06238736</v>
          </cell>
          <cell r="H619">
            <v>518678809</v>
          </cell>
          <cell r="I619" t="str">
            <v>PARDO JUMBO JHONNY FERNANDO</v>
          </cell>
          <cell r="J619" t="str">
            <v>OPERARIO DE SUELDA</v>
          </cell>
          <cell r="K619">
            <v>1721926796</v>
          </cell>
          <cell r="L619" t="str">
            <v>HOURLY</v>
          </cell>
          <cell r="M619" t="str">
            <v>INDEFINIDO</v>
          </cell>
          <cell r="N619" t="str">
            <v>DIRECTA</v>
          </cell>
          <cell r="O619" t="str">
            <v>1ERO</v>
          </cell>
          <cell r="P619">
            <v>3</v>
          </cell>
          <cell r="Q619">
            <v>9</v>
          </cell>
          <cell r="R619">
            <v>10</v>
          </cell>
          <cell r="S619">
            <v>14</v>
          </cell>
          <cell r="T619" t="str">
            <v>MET</v>
          </cell>
          <cell r="U619">
            <v>1721926796</v>
          </cell>
        </row>
        <row r="620">
          <cell r="A620">
            <v>6238746</v>
          </cell>
          <cell r="B620" t="str">
            <v>OBB</v>
          </cell>
          <cell r="C620">
            <v>64000</v>
          </cell>
          <cell r="D620">
            <v>64000100</v>
          </cell>
          <cell r="E620" t="str">
            <v>DEP. MEDICO</v>
          </cell>
          <cell r="F620">
            <v>6238746</v>
          </cell>
          <cell r="G620" t="str">
            <v>06238746</v>
          </cell>
          <cell r="H620">
            <v>312351254</v>
          </cell>
          <cell r="I620" t="str">
            <v>LARREA GRUEZO MARIA AUGUSTA</v>
          </cell>
          <cell r="J620" t="str">
            <v>MEDICO</v>
          </cell>
          <cell r="K620">
            <v>201310000</v>
          </cell>
          <cell r="L620" t="str">
            <v>SALARY</v>
          </cell>
          <cell r="M620" t="str">
            <v>INDEFINIDO</v>
          </cell>
          <cell r="N620" t="str">
            <v>INDIRECTA</v>
          </cell>
          <cell r="O620" t="str">
            <v>2DO</v>
          </cell>
          <cell r="P620">
            <v>5</v>
          </cell>
          <cell r="Q620">
            <v>9</v>
          </cell>
          <cell r="R620">
            <v>10</v>
          </cell>
          <cell r="S620">
            <v>14</v>
          </cell>
          <cell r="T620" t="str">
            <v>adm</v>
          </cell>
        </row>
        <row r="621">
          <cell r="A621">
            <v>6238747</v>
          </cell>
          <cell r="B621" t="str">
            <v>OBB</v>
          </cell>
          <cell r="C621">
            <v>33000</v>
          </cell>
          <cell r="D621">
            <v>33000100</v>
          </cell>
          <cell r="E621" t="str">
            <v>WFG P&amp;A</v>
          </cell>
          <cell r="F621">
            <v>6238747</v>
          </cell>
          <cell r="G621" t="str">
            <v>06238747</v>
          </cell>
          <cell r="H621">
            <v>119011786</v>
          </cell>
          <cell r="I621" t="str">
            <v>MUZO GUACHAMIN JUAN CARLOS</v>
          </cell>
          <cell r="J621" t="str">
            <v>MIEMB.EQUIP.ESP.MTTO</v>
          </cell>
          <cell r="K621">
            <v>1712483666</v>
          </cell>
          <cell r="L621" t="str">
            <v>HOURLY</v>
          </cell>
          <cell r="M621" t="str">
            <v>INDEFINIDO</v>
          </cell>
          <cell r="N621" t="str">
            <v>INDIRECTA</v>
          </cell>
          <cell r="O621" t="str">
            <v>2DO</v>
          </cell>
          <cell r="P621">
            <v>22</v>
          </cell>
          <cell r="Q621">
            <v>9</v>
          </cell>
          <cell r="R621">
            <v>10</v>
          </cell>
          <cell r="S621">
            <v>14</v>
          </cell>
          <cell r="T621" t="str">
            <v>adm</v>
          </cell>
        </row>
        <row r="622">
          <cell r="A622">
            <v>6238748</v>
          </cell>
          <cell r="B622" t="str">
            <v>OBB</v>
          </cell>
          <cell r="C622">
            <v>34000</v>
          </cell>
          <cell r="D622">
            <v>34000500</v>
          </cell>
          <cell r="E622" t="str">
            <v>ACABADO METAL.</v>
          </cell>
          <cell r="F622">
            <v>6238748</v>
          </cell>
          <cell r="G622" t="str">
            <v>06238748</v>
          </cell>
          <cell r="H622">
            <v>534654588</v>
          </cell>
          <cell r="I622" t="str">
            <v>GUACHAMIN ANALUISA MIGUEL ANGEL</v>
          </cell>
          <cell r="J622" t="str">
            <v>OPERARIO DE SUELDA</v>
          </cell>
          <cell r="K622">
            <v>1720625985</v>
          </cell>
          <cell r="L622" t="str">
            <v>HOURLY</v>
          </cell>
          <cell r="M622" t="str">
            <v>INDEFINIDO</v>
          </cell>
          <cell r="N622" t="str">
            <v>DIRECTA</v>
          </cell>
          <cell r="O622" t="str">
            <v>2DO</v>
          </cell>
          <cell r="P622">
            <v>28</v>
          </cell>
          <cell r="Q622">
            <v>9</v>
          </cell>
          <cell r="R622">
            <v>10</v>
          </cell>
          <cell r="S622">
            <v>14</v>
          </cell>
          <cell r="T622" t="str">
            <v>MET</v>
          </cell>
          <cell r="U622">
            <v>1720625985</v>
          </cell>
        </row>
        <row r="623">
          <cell r="A623">
            <v>6238750</v>
          </cell>
          <cell r="B623" t="str">
            <v>OBB</v>
          </cell>
          <cell r="C623">
            <v>34000</v>
          </cell>
          <cell r="D623">
            <v>34000500</v>
          </cell>
          <cell r="E623" t="str">
            <v>ACABADO METAL.</v>
          </cell>
          <cell r="F623">
            <v>6238750</v>
          </cell>
          <cell r="G623" t="str">
            <v>06238750</v>
          </cell>
          <cell r="H623">
            <v>229650694</v>
          </cell>
          <cell r="I623" t="str">
            <v>NARANJO COYAGO EDISON GEOVANNY</v>
          </cell>
          <cell r="J623" t="str">
            <v>OPERARIO DE SUELDA</v>
          </cell>
          <cell r="K623">
            <v>1717741423</v>
          </cell>
          <cell r="L623" t="str">
            <v>HOURLY</v>
          </cell>
          <cell r="M623" t="str">
            <v>INDEFINIDO</v>
          </cell>
          <cell r="N623" t="str">
            <v>DIRECTA</v>
          </cell>
          <cell r="O623" t="str">
            <v>SALIO CIA</v>
          </cell>
          <cell r="P623">
            <v>28</v>
          </cell>
          <cell r="Q623">
            <v>9</v>
          </cell>
          <cell r="R623">
            <v>10</v>
          </cell>
          <cell r="S623">
            <v>14</v>
          </cell>
          <cell r="T623" t="e">
            <v>#N/A</v>
          </cell>
        </row>
        <row r="624">
          <cell r="A624">
            <v>6238789</v>
          </cell>
          <cell r="B624" t="str">
            <v>OBB</v>
          </cell>
          <cell r="C624">
            <v>34000</v>
          </cell>
          <cell r="D624">
            <v>34000300</v>
          </cell>
          <cell r="E624" t="str">
            <v>SUELDA AUTOMOV.</v>
          </cell>
          <cell r="F624">
            <v>6238789</v>
          </cell>
          <cell r="G624" t="str">
            <v>06238789</v>
          </cell>
          <cell r="H624">
            <v>937822593</v>
          </cell>
          <cell r="I624" t="str">
            <v>BOCAY PILLAJO LUIS ANTONIO</v>
          </cell>
          <cell r="J624" t="str">
            <v>OPERARIO DE SUELDA</v>
          </cell>
          <cell r="K624">
            <v>1714582036</v>
          </cell>
          <cell r="L624" t="str">
            <v>HOURLY</v>
          </cell>
          <cell r="M624" t="str">
            <v>INDEFINIDO</v>
          </cell>
          <cell r="N624" t="str">
            <v>DIRECTA</v>
          </cell>
          <cell r="O624" t="str">
            <v>2DO</v>
          </cell>
          <cell r="P624">
            <v>28</v>
          </cell>
          <cell r="Q624">
            <v>9</v>
          </cell>
          <cell r="R624">
            <v>10</v>
          </cell>
          <cell r="S624">
            <v>14</v>
          </cell>
          <cell r="T624" t="str">
            <v>MET</v>
          </cell>
          <cell r="U624">
            <v>1714582036</v>
          </cell>
        </row>
        <row r="625">
          <cell r="A625">
            <v>6226179</v>
          </cell>
          <cell r="B625" t="str">
            <v>OBB</v>
          </cell>
          <cell r="C625">
            <v>35000</v>
          </cell>
          <cell r="D625">
            <v>35000200</v>
          </cell>
          <cell r="E625" t="str">
            <v>PINTURA ELPO</v>
          </cell>
          <cell r="F625">
            <v>6226179</v>
          </cell>
          <cell r="G625" t="str">
            <v>06226179</v>
          </cell>
          <cell r="H625">
            <v>560550471</v>
          </cell>
          <cell r="I625" t="str">
            <v>DELGADO VELASTEGUI JAIME MAURICIO</v>
          </cell>
          <cell r="J625" t="str">
            <v>OPERARIO DE PINTURA</v>
          </cell>
          <cell r="K625">
            <v>1712052867</v>
          </cell>
          <cell r="L625" t="str">
            <v>HOURLY</v>
          </cell>
          <cell r="M625" t="str">
            <v>INDEFINIDO</v>
          </cell>
          <cell r="N625" t="str">
            <v>DIRECTA</v>
          </cell>
          <cell r="O625" t="str">
            <v>2DO</v>
          </cell>
          <cell r="P625">
            <v>4</v>
          </cell>
          <cell r="Q625">
            <v>9</v>
          </cell>
          <cell r="R625">
            <v>7</v>
          </cell>
          <cell r="S625">
            <v>1</v>
          </cell>
          <cell r="T625" t="str">
            <v>MET</v>
          </cell>
          <cell r="U625" t="str">
            <v>PINTURA ELPO 2T</v>
          </cell>
        </row>
        <row r="626">
          <cell r="A626">
            <v>6236833</v>
          </cell>
          <cell r="B626" t="str">
            <v>OBB</v>
          </cell>
          <cell r="C626">
            <v>32000</v>
          </cell>
          <cell r="D626">
            <v>32000100</v>
          </cell>
          <cell r="E626" t="str">
            <v>OPER.GER.MANUF.</v>
          </cell>
          <cell r="F626">
            <v>6236833</v>
          </cell>
          <cell r="G626" t="str">
            <v>06236833</v>
          </cell>
          <cell r="H626">
            <v>313203433</v>
          </cell>
          <cell r="I626" t="str">
            <v>MORALES PAVON CLARA ELIZABETH</v>
          </cell>
          <cell r="J626" t="str">
            <v>RECEPCIONISTA</v>
          </cell>
          <cell r="K626">
            <v>914871330</v>
          </cell>
          <cell r="L626" t="str">
            <v>HOURLY</v>
          </cell>
          <cell r="M626" t="str">
            <v>INDEFINIDO</v>
          </cell>
          <cell r="N626" t="str">
            <v>INDIRECTA</v>
          </cell>
          <cell r="O626" t="str">
            <v>1ERO</v>
          </cell>
          <cell r="P626">
            <v>1</v>
          </cell>
          <cell r="Q626">
            <v>9</v>
          </cell>
          <cell r="R626">
            <v>8</v>
          </cell>
          <cell r="S626">
            <v>3</v>
          </cell>
          <cell r="T626" t="str">
            <v>adm</v>
          </cell>
        </row>
        <row r="627">
          <cell r="A627">
            <v>6236835</v>
          </cell>
          <cell r="B627" t="str">
            <v>OBB</v>
          </cell>
          <cell r="C627">
            <v>34000</v>
          </cell>
          <cell r="D627">
            <v>34000110</v>
          </cell>
          <cell r="E627" t="str">
            <v>MANTEN. SUELDA</v>
          </cell>
          <cell r="F627">
            <v>6236835</v>
          </cell>
          <cell r="G627" t="str">
            <v>06236835</v>
          </cell>
          <cell r="H627">
            <v>109055164</v>
          </cell>
          <cell r="I627" t="str">
            <v>MANAY ANARUMBA WILSON PAUL</v>
          </cell>
          <cell r="J627" t="str">
            <v>MIEMB.EQUIP.ESP.MTTO</v>
          </cell>
          <cell r="K627">
            <v>1715589840</v>
          </cell>
          <cell r="L627" t="str">
            <v>HOURLY</v>
          </cell>
          <cell r="M627" t="str">
            <v>INDEFINIDO</v>
          </cell>
          <cell r="N627" t="str">
            <v>INDIRECTA</v>
          </cell>
          <cell r="O627" t="str">
            <v>3ERO</v>
          </cell>
          <cell r="P627">
            <v>22</v>
          </cell>
          <cell r="Q627">
            <v>9</v>
          </cell>
          <cell r="R627">
            <v>8</v>
          </cell>
          <cell r="S627">
            <v>3</v>
          </cell>
          <cell r="T627" t="str">
            <v>MET</v>
          </cell>
          <cell r="U627">
            <v>1715589840</v>
          </cell>
        </row>
        <row r="628">
          <cell r="A628">
            <v>6236852</v>
          </cell>
          <cell r="B628" t="str">
            <v>OBB</v>
          </cell>
          <cell r="C628">
            <v>35000</v>
          </cell>
          <cell r="D628">
            <v>35000200</v>
          </cell>
          <cell r="E628" t="str">
            <v>PINTURA ELPO</v>
          </cell>
          <cell r="F628">
            <v>6236852</v>
          </cell>
          <cell r="G628" t="str">
            <v>06236852</v>
          </cell>
          <cell r="H628">
            <v>438803175</v>
          </cell>
          <cell r="I628" t="str">
            <v>LOACHAMIN ONOFA LUIS PASCUAL</v>
          </cell>
          <cell r="J628" t="str">
            <v>OPERARIO DE PINTURA</v>
          </cell>
          <cell r="K628">
            <v>1712052420</v>
          </cell>
          <cell r="L628" t="str">
            <v>HOURLY</v>
          </cell>
          <cell r="M628" t="str">
            <v>INDEFINIDO</v>
          </cell>
          <cell r="N628" t="str">
            <v>DIRECTA</v>
          </cell>
          <cell r="O628" t="str">
            <v>2DO</v>
          </cell>
          <cell r="P628">
            <v>4</v>
          </cell>
          <cell r="Q628">
            <v>9</v>
          </cell>
          <cell r="R628">
            <v>8</v>
          </cell>
          <cell r="S628">
            <v>3</v>
          </cell>
          <cell r="T628" t="str">
            <v>MET</v>
          </cell>
          <cell r="U628" t="str">
            <v>PINTURA ELPO 2T</v>
          </cell>
        </row>
        <row r="629">
          <cell r="A629">
            <v>6236879</v>
          </cell>
          <cell r="B629" t="str">
            <v>OBB</v>
          </cell>
          <cell r="C629">
            <v>52000</v>
          </cell>
          <cell r="D629">
            <v>52000520</v>
          </cell>
          <cell r="E629" t="str">
            <v>EST.VERIFICAC.</v>
          </cell>
          <cell r="F629">
            <v>6236879</v>
          </cell>
          <cell r="G629" t="str">
            <v>06236879</v>
          </cell>
          <cell r="H629">
            <v>775413065</v>
          </cell>
          <cell r="I629" t="str">
            <v>SARZOSA LADINO MARIO RAUL</v>
          </cell>
          <cell r="J629" t="str">
            <v>MIEMBRO EQUIPO CALID</v>
          </cell>
          <cell r="K629">
            <v>1715595136</v>
          </cell>
          <cell r="L629" t="str">
            <v>HOURLY</v>
          </cell>
          <cell r="M629" t="str">
            <v>INDEFINIDO</v>
          </cell>
          <cell r="N629" t="str">
            <v>DIRECTA</v>
          </cell>
          <cell r="O629" t="str">
            <v>2DO</v>
          </cell>
          <cell r="P629">
            <v>28</v>
          </cell>
          <cell r="Q629">
            <v>9</v>
          </cell>
          <cell r="R629">
            <v>8</v>
          </cell>
          <cell r="S629">
            <v>4</v>
          </cell>
          <cell r="T629" t="str">
            <v>MET</v>
          </cell>
          <cell r="U629" t="e">
            <v>#REF!</v>
          </cell>
        </row>
        <row r="630">
          <cell r="A630">
            <v>6236906</v>
          </cell>
          <cell r="B630" t="str">
            <v>OBB</v>
          </cell>
          <cell r="C630">
            <v>34000</v>
          </cell>
          <cell r="D630">
            <v>34000200</v>
          </cell>
          <cell r="E630" t="str">
            <v>SUELDA COMERCI.</v>
          </cell>
          <cell r="F630">
            <v>6236906</v>
          </cell>
          <cell r="G630" t="str">
            <v>06236906</v>
          </cell>
          <cell r="H630">
            <v>809844684</v>
          </cell>
          <cell r="I630" t="str">
            <v>CAIZA COLLAGUAZO FREDDY ROLANDO</v>
          </cell>
          <cell r="J630" t="str">
            <v>OPERARIO DE SUELDA</v>
          </cell>
          <cell r="K630">
            <v>1721100541</v>
          </cell>
          <cell r="L630" t="str">
            <v>HOURLY</v>
          </cell>
          <cell r="M630" t="str">
            <v>INDEFINIDO</v>
          </cell>
          <cell r="N630" t="str">
            <v>DIRECTA</v>
          </cell>
          <cell r="O630" t="str">
            <v>1ERO</v>
          </cell>
          <cell r="P630">
            <v>3</v>
          </cell>
          <cell r="Q630">
            <v>9</v>
          </cell>
          <cell r="R630">
            <v>8</v>
          </cell>
          <cell r="S630">
            <v>11</v>
          </cell>
          <cell r="T630" t="str">
            <v>MET</v>
          </cell>
          <cell r="U630">
            <v>1721100541</v>
          </cell>
        </row>
        <row r="631">
          <cell r="A631">
            <v>6237093</v>
          </cell>
          <cell r="B631" t="str">
            <v>OBB</v>
          </cell>
          <cell r="C631">
            <v>36000</v>
          </cell>
          <cell r="D631">
            <v>36000300</v>
          </cell>
          <cell r="E631" t="str">
            <v>TRIM COMERCIAL</v>
          </cell>
          <cell r="F631">
            <v>6237093</v>
          </cell>
          <cell r="G631" t="str">
            <v>06237093</v>
          </cell>
          <cell r="H631">
            <v>940375731</v>
          </cell>
          <cell r="I631" t="str">
            <v>SORIA CHILLAGANA GUILLERMO JAVIER</v>
          </cell>
          <cell r="J631" t="str">
            <v>OPERARIO PRODUCCION</v>
          </cell>
          <cell r="K631">
            <v>1715215057</v>
          </cell>
          <cell r="L631" t="str">
            <v>HOURLY</v>
          </cell>
          <cell r="M631" t="str">
            <v>INDEFINIDO</v>
          </cell>
          <cell r="N631" t="str">
            <v>DIRECTA</v>
          </cell>
          <cell r="O631" t="str">
            <v>2DO</v>
          </cell>
          <cell r="P631">
            <v>28</v>
          </cell>
          <cell r="Q631">
            <v>9</v>
          </cell>
          <cell r="R631">
            <v>8</v>
          </cell>
          <cell r="S631">
            <v>17</v>
          </cell>
          <cell r="T631" t="str">
            <v>MET</v>
          </cell>
          <cell r="U631">
            <v>8</v>
          </cell>
        </row>
        <row r="632">
          <cell r="A632">
            <v>6237095</v>
          </cell>
          <cell r="B632" t="str">
            <v>OBB</v>
          </cell>
          <cell r="C632">
            <v>35000</v>
          </cell>
          <cell r="D632">
            <v>35000200</v>
          </cell>
          <cell r="E632" t="str">
            <v>PINTURA ELPO</v>
          </cell>
          <cell r="F632">
            <v>6237095</v>
          </cell>
          <cell r="G632" t="str">
            <v>06237095</v>
          </cell>
          <cell r="H632">
            <v>523835655</v>
          </cell>
          <cell r="I632" t="str">
            <v>ROSERO VILLACRESES ROBERT OSWALDO</v>
          </cell>
          <cell r="J632" t="str">
            <v>OPERARIO DE PINTURA</v>
          </cell>
          <cell r="K632">
            <v>1712548922</v>
          </cell>
          <cell r="L632" t="str">
            <v>HOURLY</v>
          </cell>
          <cell r="M632" t="str">
            <v>INDEFINIDO</v>
          </cell>
          <cell r="N632" t="str">
            <v>DIRECTA</v>
          </cell>
          <cell r="O632" t="str">
            <v>SALIO CIA</v>
          </cell>
          <cell r="P632">
            <v>22</v>
          </cell>
          <cell r="Q632">
            <v>9</v>
          </cell>
          <cell r="R632">
            <v>8</v>
          </cell>
          <cell r="S632">
            <v>17</v>
          </cell>
          <cell r="T632" t="e">
            <v>#N/A</v>
          </cell>
        </row>
        <row r="633">
          <cell r="A633">
            <v>6237096</v>
          </cell>
          <cell r="B633" t="str">
            <v>OBB</v>
          </cell>
          <cell r="C633">
            <v>37000</v>
          </cell>
          <cell r="D633">
            <v>37000800</v>
          </cell>
          <cell r="E633" t="str">
            <v>BODEGA</v>
          </cell>
          <cell r="F633">
            <v>6237096</v>
          </cell>
          <cell r="G633" t="str">
            <v>06237096</v>
          </cell>
          <cell r="H633">
            <v>646981806</v>
          </cell>
          <cell r="I633" t="str">
            <v>VILAC SALAZAR DARIO VLADIMIR</v>
          </cell>
          <cell r="J633" t="str">
            <v>BODEGUERO MATERIALES</v>
          </cell>
          <cell r="K633">
            <v>1713501524</v>
          </cell>
          <cell r="L633" t="str">
            <v>HOURLY</v>
          </cell>
          <cell r="M633" t="str">
            <v>INDEFINIDO</v>
          </cell>
          <cell r="N633" t="str">
            <v>INDIRECTA</v>
          </cell>
          <cell r="O633" t="e">
            <v>#REF!</v>
          </cell>
          <cell r="P633">
            <v>3</v>
          </cell>
          <cell r="Q633">
            <v>9</v>
          </cell>
          <cell r="R633">
            <v>8</v>
          </cell>
          <cell r="S633">
            <v>17</v>
          </cell>
          <cell r="T633" t="str">
            <v>BODEGUERO</v>
          </cell>
          <cell r="U633" t="e">
            <v>#REF!</v>
          </cell>
        </row>
        <row r="634">
          <cell r="A634">
            <v>6225510</v>
          </cell>
          <cell r="B634" t="str">
            <v>OBB</v>
          </cell>
          <cell r="C634">
            <v>62000</v>
          </cell>
          <cell r="D634">
            <v>62000100</v>
          </cell>
          <cell r="E634" t="str">
            <v>RELAC.LABORALES</v>
          </cell>
          <cell r="F634">
            <v>6225510</v>
          </cell>
          <cell r="G634" t="str">
            <v>06225510</v>
          </cell>
          <cell r="H634">
            <v>423241546</v>
          </cell>
          <cell r="I634" t="str">
            <v>SEGURA ERAZO JOHANNA ALEXANDRA</v>
          </cell>
          <cell r="J634" t="str">
            <v>ANAL.RRLL Y AMBIENTE</v>
          </cell>
          <cell r="K634">
            <v>1720022902</v>
          </cell>
          <cell r="L634" t="str">
            <v>SALARY</v>
          </cell>
          <cell r="M634" t="str">
            <v>INDEFINIDO</v>
          </cell>
          <cell r="N634" t="str">
            <v>INDIRECTA</v>
          </cell>
          <cell r="O634" t="str">
            <v>1ERO</v>
          </cell>
          <cell r="P634">
            <v>1</v>
          </cell>
          <cell r="Q634">
            <v>10</v>
          </cell>
          <cell r="R634">
            <v>7</v>
          </cell>
          <cell r="S634">
            <v>16</v>
          </cell>
          <cell r="T634" t="str">
            <v>adm</v>
          </cell>
        </row>
        <row r="635">
          <cell r="A635">
            <v>6225691</v>
          </cell>
          <cell r="B635" t="str">
            <v>OBB</v>
          </cell>
          <cell r="C635">
            <v>52000</v>
          </cell>
          <cell r="D635">
            <v>52000520</v>
          </cell>
          <cell r="E635" t="str">
            <v>EST.VERIFICAC.</v>
          </cell>
          <cell r="F635">
            <v>6225691</v>
          </cell>
          <cell r="G635" t="str">
            <v>06225691</v>
          </cell>
          <cell r="H635">
            <v>357875322</v>
          </cell>
          <cell r="I635" t="str">
            <v>BATALLAS QUISHPE MARIA FERNANDA</v>
          </cell>
          <cell r="J635" t="str">
            <v>MIEMBRO EQUIPO CALID</v>
          </cell>
          <cell r="K635">
            <v>1712052602</v>
          </cell>
          <cell r="L635" t="str">
            <v>HOURLY</v>
          </cell>
          <cell r="M635" t="str">
            <v>INDEFINIDO</v>
          </cell>
          <cell r="N635" t="str">
            <v>DIRECTA</v>
          </cell>
          <cell r="O635" t="str">
            <v>1ERO</v>
          </cell>
          <cell r="P635">
            <v>3</v>
          </cell>
          <cell r="Q635">
            <v>9</v>
          </cell>
          <cell r="R635">
            <v>4</v>
          </cell>
          <cell r="S635">
            <v>20</v>
          </cell>
          <cell r="T635" t="str">
            <v>MET</v>
          </cell>
          <cell r="U635" t="e">
            <v>#REF!</v>
          </cell>
        </row>
        <row r="636">
          <cell r="A636">
            <v>6159715</v>
          </cell>
          <cell r="B636" t="str">
            <v>OBB</v>
          </cell>
          <cell r="C636">
            <v>64000</v>
          </cell>
          <cell r="D636">
            <v>64000100</v>
          </cell>
          <cell r="E636" t="str">
            <v>DEP. MEDICO</v>
          </cell>
          <cell r="F636">
            <v>6159715</v>
          </cell>
          <cell r="G636" t="str">
            <v>06159715</v>
          </cell>
          <cell r="H636">
            <v>360449639</v>
          </cell>
          <cell r="I636" t="str">
            <v>LOPEZ FREIRE PATRICIA MARILIN</v>
          </cell>
          <cell r="J636" t="str">
            <v>FISIOTERAPISTA</v>
          </cell>
          <cell r="K636">
            <v>1803753233</v>
          </cell>
          <cell r="L636" t="str">
            <v>SALARY</v>
          </cell>
          <cell r="M636" t="str">
            <v>INDEFINIDO</v>
          </cell>
          <cell r="N636" t="str">
            <v>INDIRECTA</v>
          </cell>
          <cell r="O636" t="str">
            <v>1ERO</v>
          </cell>
          <cell r="P636">
            <v>1</v>
          </cell>
          <cell r="Q636">
            <v>8</v>
          </cell>
          <cell r="R636">
            <v>12</v>
          </cell>
          <cell r="S636">
            <v>1</v>
          </cell>
          <cell r="T636" t="str">
            <v>adm</v>
          </cell>
        </row>
        <row r="637">
          <cell r="A637">
            <v>6159482</v>
          </cell>
          <cell r="B637" t="str">
            <v>OBB</v>
          </cell>
          <cell r="C637">
            <v>36000</v>
          </cell>
          <cell r="D637">
            <v>36000600</v>
          </cell>
          <cell r="E637" t="str">
            <v>FINAL AUTOMOVIL</v>
          </cell>
          <cell r="F637">
            <v>6159482</v>
          </cell>
          <cell r="G637" t="str">
            <v>06159482</v>
          </cell>
          <cell r="H637">
            <v>601301413</v>
          </cell>
          <cell r="I637" t="str">
            <v>MINDA MALDONADO EDWIN PATRICIO</v>
          </cell>
          <cell r="J637" t="str">
            <v>OPERARIO PRODUCCION</v>
          </cell>
          <cell r="K637">
            <v>1721062386</v>
          </cell>
          <cell r="L637" t="str">
            <v>HOURLY</v>
          </cell>
          <cell r="M637" t="str">
            <v>INDEFINIDO</v>
          </cell>
          <cell r="N637" t="str">
            <v>DIRECTA</v>
          </cell>
          <cell r="O637" t="str">
            <v>1ERO</v>
          </cell>
          <cell r="P637">
            <v>3</v>
          </cell>
          <cell r="Q637">
            <v>8</v>
          </cell>
          <cell r="R637">
            <v>11</v>
          </cell>
          <cell r="S637">
            <v>24</v>
          </cell>
          <cell r="T637" t="str">
            <v>MET</v>
          </cell>
          <cell r="U637">
            <v>11</v>
          </cell>
        </row>
        <row r="638">
          <cell r="A638">
            <v>6159484</v>
          </cell>
          <cell r="B638" t="str">
            <v>OBB</v>
          </cell>
          <cell r="C638">
            <v>36000</v>
          </cell>
          <cell r="D638">
            <v>36000500</v>
          </cell>
          <cell r="E638" t="str">
            <v>TRIM AUTOMOVIL</v>
          </cell>
          <cell r="F638">
            <v>6159484</v>
          </cell>
          <cell r="G638" t="str">
            <v>06159484</v>
          </cell>
          <cell r="H638">
            <v>687651616</v>
          </cell>
          <cell r="I638" t="str">
            <v>QUISHPE BUSTILLOS EDISON ANIBAL</v>
          </cell>
          <cell r="J638" t="str">
            <v>OPERARIO PRODUCCION</v>
          </cell>
          <cell r="K638">
            <v>1715636369</v>
          </cell>
          <cell r="L638" t="str">
            <v>HOURLY</v>
          </cell>
          <cell r="M638" t="str">
            <v>INDEFINIDO</v>
          </cell>
          <cell r="N638" t="str">
            <v>DIRECTA</v>
          </cell>
          <cell r="O638" t="str">
            <v>1ERO</v>
          </cell>
          <cell r="P638">
            <v>3</v>
          </cell>
          <cell r="Q638">
            <v>9</v>
          </cell>
          <cell r="R638">
            <v>9</v>
          </cell>
          <cell r="S638">
            <v>16</v>
          </cell>
          <cell r="T638" t="str">
            <v>MET</v>
          </cell>
          <cell r="U638">
            <v>9</v>
          </cell>
        </row>
        <row r="639">
          <cell r="A639">
            <v>6159485</v>
          </cell>
          <cell r="B639" t="str">
            <v>OBB</v>
          </cell>
          <cell r="C639">
            <v>34000</v>
          </cell>
          <cell r="D639">
            <v>34000200</v>
          </cell>
          <cell r="E639" t="str">
            <v>SUELDA COMERCI.</v>
          </cell>
          <cell r="F639">
            <v>6159485</v>
          </cell>
          <cell r="G639" t="str">
            <v>06159485</v>
          </cell>
          <cell r="H639">
            <v>454215595</v>
          </cell>
          <cell r="I639" t="str">
            <v>SAMPEDRO TENEDA CRISTHIAN LEONCIO</v>
          </cell>
          <cell r="J639" t="str">
            <v>OPERARIO DE SUELDA</v>
          </cell>
          <cell r="K639">
            <v>1713097754</v>
          </cell>
          <cell r="L639" t="str">
            <v>HOURLY</v>
          </cell>
          <cell r="M639" t="str">
            <v>INDEFINIDO</v>
          </cell>
          <cell r="N639" t="str">
            <v>DIRECTA</v>
          </cell>
          <cell r="O639" t="str">
            <v>2DO</v>
          </cell>
          <cell r="P639">
            <v>28</v>
          </cell>
          <cell r="Q639">
            <v>8</v>
          </cell>
          <cell r="R639">
            <v>11</v>
          </cell>
          <cell r="S639">
            <v>24</v>
          </cell>
          <cell r="T639" t="str">
            <v>MET</v>
          </cell>
          <cell r="U639">
            <v>1713097754</v>
          </cell>
        </row>
        <row r="640">
          <cell r="A640">
            <v>6159675</v>
          </cell>
          <cell r="B640" t="str">
            <v>OBB</v>
          </cell>
          <cell r="C640">
            <v>36000</v>
          </cell>
          <cell r="D640">
            <v>36000200</v>
          </cell>
          <cell r="E640" t="str">
            <v>ENSAMBLE CHASIS</v>
          </cell>
          <cell r="F640">
            <v>6159675</v>
          </cell>
          <cell r="G640" t="str">
            <v>06159675</v>
          </cell>
          <cell r="H640">
            <v>647269180</v>
          </cell>
          <cell r="I640" t="str">
            <v>VILLEGAS RIVERA CRISTIAN JAVIER</v>
          </cell>
          <cell r="J640" t="str">
            <v>OPERARIO PRODUCCION</v>
          </cell>
          <cell r="K640">
            <v>1722916259</v>
          </cell>
          <cell r="L640" t="str">
            <v>HOURLY</v>
          </cell>
          <cell r="M640" t="str">
            <v>INDEFINIDO</v>
          </cell>
          <cell r="N640" t="str">
            <v>DIRECTA</v>
          </cell>
          <cell r="O640" t="str">
            <v>SALIO CIA</v>
          </cell>
          <cell r="P640">
            <v>28</v>
          </cell>
          <cell r="Q640">
            <v>8</v>
          </cell>
          <cell r="R640">
            <v>12</v>
          </cell>
          <cell r="S640">
            <v>1</v>
          </cell>
          <cell r="T640" t="e">
            <v>#N/A</v>
          </cell>
          <cell r="U640" t="e">
            <v>#N/A</v>
          </cell>
        </row>
        <row r="641">
          <cell r="A641">
            <v>6159711</v>
          </cell>
          <cell r="B641" t="str">
            <v>OBB</v>
          </cell>
          <cell r="C641">
            <v>34000</v>
          </cell>
          <cell r="D641">
            <v>34000200</v>
          </cell>
          <cell r="E641" t="str">
            <v>SUELDA COMERCI.</v>
          </cell>
          <cell r="F641">
            <v>6159711</v>
          </cell>
          <cell r="G641" t="str">
            <v>06159711</v>
          </cell>
          <cell r="H641">
            <v>371250629</v>
          </cell>
          <cell r="I641" t="str">
            <v>ACOSTA MACHADO PABLO FRANCISCO</v>
          </cell>
          <cell r="J641" t="str">
            <v>OPERARIO DE SUELDA</v>
          </cell>
          <cell r="K641">
            <v>1802739084</v>
          </cell>
          <cell r="L641" t="str">
            <v>HOURLY</v>
          </cell>
          <cell r="M641" t="str">
            <v>INDEFINIDO</v>
          </cell>
          <cell r="N641" t="str">
            <v>DIRECTA</v>
          </cell>
          <cell r="O641" t="str">
            <v>2DO</v>
          </cell>
          <cell r="P641">
            <v>28</v>
          </cell>
          <cell r="Q641">
            <v>8</v>
          </cell>
          <cell r="R641">
            <v>12</v>
          </cell>
          <cell r="S641">
            <v>1</v>
          </cell>
          <cell r="T641" t="str">
            <v>MET</v>
          </cell>
          <cell r="U641">
            <v>1802739084</v>
          </cell>
        </row>
        <row r="642">
          <cell r="A642">
            <v>6238125</v>
          </cell>
          <cell r="B642" t="str">
            <v>OBB</v>
          </cell>
          <cell r="C642">
            <v>36000</v>
          </cell>
          <cell r="D642">
            <v>36000600</v>
          </cell>
          <cell r="E642" t="str">
            <v>FINAL AUTOMOVIL</v>
          </cell>
          <cell r="F642">
            <v>6238125</v>
          </cell>
          <cell r="G642" t="str">
            <v>06238125</v>
          </cell>
          <cell r="H642">
            <v>636545204</v>
          </cell>
          <cell r="I642" t="str">
            <v>VILLEGAS CAJAMARCA LUIS WLADIMIR</v>
          </cell>
          <cell r="J642" t="str">
            <v>OPERARIO PRODUCCION</v>
          </cell>
          <cell r="K642">
            <v>1715229900</v>
          </cell>
          <cell r="L642" t="str">
            <v>HOURLY</v>
          </cell>
          <cell r="M642" t="str">
            <v>INDEFINIDO</v>
          </cell>
          <cell r="N642" t="str">
            <v>DIRECTA</v>
          </cell>
          <cell r="O642" t="str">
            <v>1ERO</v>
          </cell>
          <cell r="P642">
            <v>3</v>
          </cell>
          <cell r="Q642">
            <v>9</v>
          </cell>
          <cell r="R642">
            <v>9</v>
          </cell>
          <cell r="S642">
            <v>7</v>
          </cell>
          <cell r="T642" t="str">
            <v>MET</v>
          </cell>
          <cell r="U642">
            <v>9</v>
          </cell>
        </row>
        <row r="643">
          <cell r="A643">
            <v>6238128</v>
          </cell>
          <cell r="B643" t="str">
            <v>OBB</v>
          </cell>
          <cell r="C643">
            <v>36000</v>
          </cell>
          <cell r="D643">
            <v>36000500</v>
          </cell>
          <cell r="E643" t="str">
            <v>TRIM AUTOMOVIL</v>
          </cell>
          <cell r="F643">
            <v>6238128</v>
          </cell>
          <cell r="G643" t="str">
            <v>06238128</v>
          </cell>
          <cell r="H643">
            <v>463092944</v>
          </cell>
          <cell r="I643" t="str">
            <v>SIMBANA SIMBANA DIEGO MARCELO</v>
          </cell>
          <cell r="J643" t="str">
            <v>OPERARIO PRODUCCION</v>
          </cell>
          <cell r="K643">
            <v>1716896566</v>
          </cell>
          <cell r="L643" t="str">
            <v>HOURLY</v>
          </cell>
          <cell r="M643" t="str">
            <v>INDEFINIDO</v>
          </cell>
          <cell r="N643" t="str">
            <v>DIRECTA</v>
          </cell>
          <cell r="O643" t="str">
            <v>2DO</v>
          </cell>
          <cell r="P643">
            <v>28</v>
          </cell>
          <cell r="Q643">
            <v>9</v>
          </cell>
          <cell r="R643">
            <v>9</v>
          </cell>
          <cell r="S643">
            <v>7</v>
          </cell>
          <cell r="T643" t="str">
            <v>MET</v>
          </cell>
          <cell r="U643">
            <v>9</v>
          </cell>
        </row>
        <row r="644">
          <cell r="A644">
            <v>6238129</v>
          </cell>
          <cell r="B644" t="str">
            <v>OBB</v>
          </cell>
          <cell r="C644">
            <v>34000</v>
          </cell>
          <cell r="D644">
            <v>34000300</v>
          </cell>
          <cell r="E644" t="str">
            <v>SUELDA AUTOMOV.</v>
          </cell>
          <cell r="F644">
            <v>6238129</v>
          </cell>
          <cell r="G644" t="str">
            <v>06238129</v>
          </cell>
          <cell r="H644">
            <v>821201650</v>
          </cell>
          <cell r="I644" t="str">
            <v>SIGCHA QUIROZ CAYETANO FELIX</v>
          </cell>
          <cell r="J644" t="str">
            <v>OPERARIO DE SUELDA</v>
          </cell>
          <cell r="K644">
            <v>1721780136</v>
          </cell>
          <cell r="L644" t="str">
            <v>HOURLY</v>
          </cell>
          <cell r="M644" t="str">
            <v>INDEFINIDO</v>
          </cell>
          <cell r="N644" t="str">
            <v>DIRECTA</v>
          </cell>
          <cell r="O644" t="str">
            <v>2DO</v>
          </cell>
          <cell r="P644">
            <v>28</v>
          </cell>
          <cell r="Q644">
            <v>9</v>
          </cell>
          <cell r="R644">
            <v>9</v>
          </cell>
          <cell r="S644">
            <v>7</v>
          </cell>
          <cell r="T644" t="str">
            <v>MET</v>
          </cell>
          <cell r="U644">
            <v>1721780136</v>
          </cell>
        </row>
        <row r="645">
          <cell r="A645">
            <v>6238133</v>
          </cell>
          <cell r="B645" t="str">
            <v>OBB</v>
          </cell>
          <cell r="C645">
            <v>34000</v>
          </cell>
          <cell r="D645">
            <v>34000300</v>
          </cell>
          <cell r="E645" t="str">
            <v>SUELDA AUTOMOV.</v>
          </cell>
          <cell r="F645">
            <v>6238133</v>
          </cell>
          <cell r="G645" t="str">
            <v>06238133</v>
          </cell>
          <cell r="H645">
            <v>445135103</v>
          </cell>
          <cell r="I645" t="str">
            <v>CABEZAS CABEZAS VINICIO MIGUEL</v>
          </cell>
          <cell r="J645" t="str">
            <v>OPERARIO DE SUELDA</v>
          </cell>
          <cell r="K645">
            <v>1717480220</v>
          </cell>
          <cell r="L645" t="str">
            <v>HOURLY</v>
          </cell>
          <cell r="M645" t="str">
            <v>INDEFINIDO</v>
          </cell>
          <cell r="N645" t="str">
            <v>DIRECTA</v>
          </cell>
          <cell r="O645" t="str">
            <v>1ERO</v>
          </cell>
          <cell r="P645">
            <v>3</v>
          </cell>
          <cell r="Q645">
            <v>9</v>
          </cell>
          <cell r="R645">
            <v>9</v>
          </cell>
          <cell r="S645">
            <v>7</v>
          </cell>
          <cell r="T645" t="str">
            <v>MET</v>
          </cell>
          <cell r="U645">
            <v>1717480220</v>
          </cell>
        </row>
        <row r="646">
          <cell r="A646">
            <v>6238139</v>
          </cell>
          <cell r="B646" t="str">
            <v>OBB</v>
          </cell>
          <cell r="C646">
            <v>35000</v>
          </cell>
          <cell r="D646">
            <v>35000200</v>
          </cell>
          <cell r="E646" t="str">
            <v>PINTURA ELPO</v>
          </cell>
          <cell r="F646">
            <v>6238139</v>
          </cell>
          <cell r="G646" t="str">
            <v>06238139</v>
          </cell>
          <cell r="H646">
            <v>770320384</v>
          </cell>
          <cell r="I646" t="str">
            <v>LUGMANA CABASCANGO LUIS ADOLFO</v>
          </cell>
          <cell r="J646" t="str">
            <v>OPERARIO DE PINTURA</v>
          </cell>
          <cell r="K646">
            <v>1716289812</v>
          </cell>
          <cell r="L646" t="str">
            <v>HOURLY</v>
          </cell>
          <cell r="M646" t="str">
            <v>INDEFINIDO</v>
          </cell>
          <cell r="N646" t="str">
            <v>DIRECTA</v>
          </cell>
          <cell r="O646" t="str">
            <v>2DO</v>
          </cell>
          <cell r="P646">
            <v>4</v>
          </cell>
          <cell r="Q646">
            <v>9</v>
          </cell>
          <cell r="R646">
            <v>9</v>
          </cell>
          <cell r="S646">
            <v>7</v>
          </cell>
          <cell r="T646" t="str">
            <v>MET</v>
          </cell>
          <cell r="U646" t="str">
            <v>PINTURA PLAST 2T</v>
          </cell>
        </row>
        <row r="647">
          <cell r="A647">
            <v>6238144</v>
          </cell>
          <cell r="B647" t="str">
            <v>OBB</v>
          </cell>
          <cell r="C647">
            <v>36000</v>
          </cell>
          <cell r="D647">
            <v>36000500</v>
          </cell>
          <cell r="E647" t="str">
            <v>TRIM AUTOMOVIL</v>
          </cell>
          <cell r="F647">
            <v>6238144</v>
          </cell>
          <cell r="G647" t="str">
            <v>06238144</v>
          </cell>
          <cell r="H647">
            <v>404741961</v>
          </cell>
          <cell r="I647" t="str">
            <v>DIAZ CHUQUI MILTON DAVID</v>
          </cell>
          <cell r="J647" t="str">
            <v>OPERARIO PRODUCCION</v>
          </cell>
          <cell r="K647">
            <v>503161002</v>
          </cell>
          <cell r="L647" t="str">
            <v>HOURLY</v>
          </cell>
          <cell r="M647" t="str">
            <v>INDEFINIDO</v>
          </cell>
          <cell r="N647" t="str">
            <v>DIRECTA</v>
          </cell>
          <cell r="O647" t="str">
            <v>2DO</v>
          </cell>
          <cell r="P647">
            <v>28</v>
          </cell>
          <cell r="Q647">
            <v>9</v>
          </cell>
          <cell r="R647">
            <v>9</v>
          </cell>
          <cell r="S647">
            <v>7</v>
          </cell>
          <cell r="T647" t="str">
            <v>MET</v>
          </cell>
          <cell r="U647">
            <v>9</v>
          </cell>
        </row>
        <row r="648">
          <cell r="A648">
            <v>6238147</v>
          </cell>
          <cell r="B648" t="str">
            <v>OBB</v>
          </cell>
          <cell r="C648">
            <v>36000</v>
          </cell>
          <cell r="D648">
            <v>36000600</v>
          </cell>
          <cell r="E648" t="str">
            <v>FINAL AUTOMOVIL</v>
          </cell>
          <cell r="F648">
            <v>6238147</v>
          </cell>
          <cell r="G648" t="str">
            <v>06238147</v>
          </cell>
          <cell r="H648">
            <v>987926702</v>
          </cell>
          <cell r="I648" t="str">
            <v>TOAPANTA AZANA BYRON AUGUSTO</v>
          </cell>
          <cell r="J648" t="str">
            <v>OPERARIO PRODUCCION</v>
          </cell>
          <cell r="K648">
            <v>1719302984</v>
          </cell>
          <cell r="L648" t="str">
            <v>HOURLY</v>
          </cell>
          <cell r="M648" t="str">
            <v>INDEFINIDO</v>
          </cell>
          <cell r="N648" t="str">
            <v>DIRECTA</v>
          </cell>
          <cell r="O648" t="str">
            <v>2DO</v>
          </cell>
          <cell r="P648">
            <v>28</v>
          </cell>
          <cell r="Q648">
            <v>9</v>
          </cell>
          <cell r="R648">
            <v>9</v>
          </cell>
          <cell r="S648">
            <v>7</v>
          </cell>
          <cell r="T648" t="str">
            <v>MET</v>
          </cell>
          <cell r="U648">
            <v>9</v>
          </cell>
        </row>
        <row r="649">
          <cell r="A649">
            <v>6238148</v>
          </cell>
          <cell r="B649" t="str">
            <v>OBB</v>
          </cell>
          <cell r="C649">
            <v>35000</v>
          </cell>
          <cell r="D649">
            <v>35000300</v>
          </cell>
          <cell r="E649" t="str">
            <v>PINTURA PRIMER</v>
          </cell>
          <cell r="F649">
            <v>6238148</v>
          </cell>
          <cell r="G649" t="str">
            <v>06238148</v>
          </cell>
          <cell r="H649">
            <v>586017128</v>
          </cell>
          <cell r="I649" t="str">
            <v>LANCHIMBA AMAGUANA GUSTAVO JAVIER</v>
          </cell>
          <cell r="J649" t="str">
            <v>PINTOR</v>
          </cell>
          <cell r="K649">
            <v>1721161741</v>
          </cell>
          <cell r="L649" t="str">
            <v>HOURLY</v>
          </cell>
          <cell r="M649" t="str">
            <v>INDEFINIDO</v>
          </cell>
          <cell r="N649" t="str">
            <v>DIRECTA</v>
          </cell>
          <cell r="O649" t="str">
            <v>3ERO</v>
          </cell>
          <cell r="P649">
            <v>22</v>
          </cell>
          <cell r="Q649">
            <v>9</v>
          </cell>
          <cell r="R649">
            <v>9</v>
          </cell>
          <cell r="S649">
            <v>7</v>
          </cell>
          <cell r="T649" t="str">
            <v>LET</v>
          </cell>
          <cell r="U649" t="str">
            <v>PINTURA CABINAS 2T</v>
          </cell>
        </row>
        <row r="650">
          <cell r="A650">
            <v>6238154</v>
          </cell>
          <cell r="B650" t="str">
            <v>OBB</v>
          </cell>
          <cell r="C650">
            <v>35000</v>
          </cell>
          <cell r="D650">
            <v>35000200</v>
          </cell>
          <cell r="E650" t="str">
            <v>PINTURA ELPO</v>
          </cell>
          <cell r="F650">
            <v>6238154</v>
          </cell>
          <cell r="G650" t="str">
            <v>06238154</v>
          </cell>
          <cell r="H650">
            <v>712181592</v>
          </cell>
          <cell r="I650" t="str">
            <v>VALENZUELA SIMBANA DIEGO IVAN</v>
          </cell>
          <cell r="J650" t="str">
            <v>OPERARIO DE PINTURA</v>
          </cell>
          <cell r="K650">
            <v>1720620176</v>
          </cell>
          <cell r="L650" t="str">
            <v>HOURLY</v>
          </cell>
          <cell r="M650" t="str">
            <v>INDEFINIDO</v>
          </cell>
          <cell r="N650" t="str">
            <v>DIRECTA</v>
          </cell>
          <cell r="O650" t="str">
            <v>3ERO</v>
          </cell>
          <cell r="P650">
            <v>22</v>
          </cell>
          <cell r="Q650">
            <v>9</v>
          </cell>
          <cell r="R650">
            <v>9</v>
          </cell>
          <cell r="S650">
            <v>7</v>
          </cell>
          <cell r="T650" t="str">
            <v>MET</v>
          </cell>
          <cell r="U650" t="str">
            <v>PINTURA ELPO 3T</v>
          </cell>
        </row>
        <row r="651">
          <cell r="A651">
            <v>6238156</v>
          </cell>
          <cell r="B651" t="str">
            <v>OBB</v>
          </cell>
          <cell r="C651">
            <v>36000</v>
          </cell>
          <cell r="D651">
            <v>36000700</v>
          </cell>
          <cell r="E651" t="str">
            <v>INSPECCION FIN.</v>
          </cell>
          <cell r="F651">
            <v>6238156</v>
          </cell>
          <cell r="G651" t="str">
            <v>06238156</v>
          </cell>
          <cell r="H651">
            <v>704887660</v>
          </cell>
          <cell r="I651" t="str">
            <v>CAIN CABAY HUGO ISAIAS</v>
          </cell>
          <cell r="J651" t="str">
            <v>REPARADOR</v>
          </cell>
          <cell r="K651">
            <v>1719352187</v>
          </cell>
          <cell r="L651" t="str">
            <v>HOURLY</v>
          </cell>
          <cell r="M651" t="str">
            <v>INDEFINIDO</v>
          </cell>
          <cell r="N651" t="str">
            <v>DIRECTA</v>
          </cell>
          <cell r="O651" t="str">
            <v>2DO</v>
          </cell>
          <cell r="P651">
            <v>28</v>
          </cell>
          <cell r="Q651">
            <v>9</v>
          </cell>
          <cell r="R651">
            <v>9</v>
          </cell>
          <cell r="S651">
            <v>7</v>
          </cell>
          <cell r="T651" t="str">
            <v>MET</v>
          </cell>
          <cell r="U651">
            <v>9</v>
          </cell>
        </row>
        <row r="652">
          <cell r="A652">
            <v>6238157</v>
          </cell>
          <cell r="B652" t="str">
            <v>OBB</v>
          </cell>
          <cell r="C652">
            <v>36000</v>
          </cell>
          <cell r="D652">
            <v>36000500</v>
          </cell>
          <cell r="E652" t="str">
            <v>TRIM AUTOMOVIL</v>
          </cell>
          <cell r="F652">
            <v>6238157</v>
          </cell>
          <cell r="G652" t="str">
            <v>06238157</v>
          </cell>
          <cell r="H652">
            <v>495541860</v>
          </cell>
          <cell r="I652" t="str">
            <v>FLORES GUALOTUNA PEDRO DAVID</v>
          </cell>
          <cell r="J652" t="str">
            <v>OPERARIO PRODUCCION</v>
          </cell>
          <cell r="K652">
            <v>1713882817</v>
          </cell>
          <cell r="L652" t="str">
            <v>HOURLY</v>
          </cell>
          <cell r="M652" t="str">
            <v>INDEFINIDO</v>
          </cell>
          <cell r="N652" t="str">
            <v>DIRECTA</v>
          </cell>
          <cell r="O652" t="str">
            <v>1ERO</v>
          </cell>
          <cell r="P652">
            <v>3</v>
          </cell>
          <cell r="Q652">
            <v>9</v>
          </cell>
          <cell r="R652">
            <v>9</v>
          </cell>
          <cell r="S652">
            <v>7</v>
          </cell>
          <cell r="T652" t="str">
            <v>MET</v>
          </cell>
          <cell r="U652">
            <v>9</v>
          </cell>
        </row>
        <row r="653">
          <cell r="A653">
            <v>6238158</v>
          </cell>
          <cell r="B653" t="str">
            <v>OBB</v>
          </cell>
          <cell r="C653">
            <v>35000</v>
          </cell>
          <cell r="D653">
            <v>35000300</v>
          </cell>
          <cell r="E653" t="str">
            <v>PINTURA PRIMER</v>
          </cell>
          <cell r="F653">
            <v>6238158</v>
          </cell>
          <cell r="G653" t="str">
            <v>06238158</v>
          </cell>
          <cell r="H653">
            <v>119231389</v>
          </cell>
          <cell r="I653" t="str">
            <v>SIERRA COYAGO JORGE VINICIO</v>
          </cell>
          <cell r="J653" t="str">
            <v>PINTOR</v>
          </cell>
          <cell r="K653">
            <v>1716485535</v>
          </cell>
          <cell r="L653" t="str">
            <v>HOURLY</v>
          </cell>
          <cell r="M653" t="str">
            <v>INDEFINIDO</v>
          </cell>
          <cell r="N653" t="str">
            <v>DIRECTA</v>
          </cell>
          <cell r="O653" t="str">
            <v>3ERO</v>
          </cell>
          <cell r="P653">
            <v>22</v>
          </cell>
          <cell r="Q653">
            <v>9</v>
          </cell>
          <cell r="R653">
            <v>9</v>
          </cell>
          <cell r="S653">
            <v>7</v>
          </cell>
          <cell r="T653" t="str">
            <v>MET</v>
          </cell>
          <cell r="U653" t="str">
            <v>PINTURA ELPO 1T</v>
          </cell>
        </row>
        <row r="654">
          <cell r="A654">
            <v>6238172</v>
          </cell>
          <cell r="B654" t="str">
            <v>OBB</v>
          </cell>
          <cell r="C654">
            <v>37000</v>
          </cell>
          <cell r="D654">
            <v>37000600</v>
          </cell>
          <cell r="E654" t="str">
            <v>PATIOS CKD</v>
          </cell>
          <cell r="F654">
            <v>6238172</v>
          </cell>
          <cell r="G654" t="str">
            <v>06238172</v>
          </cell>
          <cell r="H654">
            <v>450239408</v>
          </cell>
          <cell r="I654" t="str">
            <v>JUMBO PARDO FRANKLIN MATEO</v>
          </cell>
          <cell r="J654" t="str">
            <v>PERMISO MEDICO</v>
          </cell>
          <cell r="K654">
            <v>1713643391</v>
          </cell>
          <cell r="L654" t="str">
            <v>HOURLY</v>
          </cell>
          <cell r="M654" t="str">
            <v>INDEFINIDO</v>
          </cell>
          <cell r="N654" t="str">
            <v>INDIRECTA</v>
          </cell>
          <cell r="O654" t="e">
            <v>#REF!</v>
          </cell>
          <cell r="P654">
            <v>28</v>
          </cell>
          <cell r="Q654">
            <v>9</v>
          </cell>
          <cell r="R654">
            <v>9</v>
          </cell>
          <cell r="S654">
            <v>7</v>
          </cell>
          <cell r="T654" t="str">
            <v>MET</v>
          </cell>
          <cell r="U654" t="e">
            <v>#REF!</v>
          </cell>
        </row>
        <row r="655">
          <cell r="A655">
            <v>6238178</v>
          </cell>
          <cell r="B655" t="str">
            <v>OBB</v>
          </cell>
          <cell r="C655">
            <v>35000</v>
          </cell>
          <cell r="D655">
            <v>35000200</v>
          </cell>
          <cell r="E655" t="str">
            <v>PINTURA ELPO</v>
          </cell>
          <cell r="F655">
            <v>6238178</v>
          </cell>
          <cell r="G655" t="str">
            <v>06238178</v>
          </cell>
          <cell r="H655">
            <v>363532820</v>
          </cell>
          <cell r="I655" t="str">
            <v>UNAPUCHA QUINTUNA WLADIMIR MARCELO</v>
          </cell>
          <cell r="J655" t="str">
            <v>OPERARIO DE PINTURA</v>
          </cell>
          <cell r="K655">
            <v>1722526827</v>
          </cell>
          <cell r="L655" t="str">
            <v>HOURLY</v>
          </cell>
          <cell r="M655" t="str">
            <v>INDEFINIDO</v>
          </cell>
          <cell r="N655" t="str">
            <v>DIRECTA</v>
          </cell>
          <cell r="O655" t="str">
            <v>2DO</v>
          </cell>
          <cell r="P655">
            <v>4</v>
          </cell>
          <cell r="Q655">
            <v>9</v>
          </cell>
          <cell r="R655">
            <v>9</v>
          </cell>
          <cell r="S655">
            <v>7</v>
          </cell>
          <cell r="T655" t="str">
            <v>MET</v>
          </cell>
          <cell r="U655" t="str">
            <v>PINTURA ELPO 2T</v>
          </cell>
        </row>
        <row r="656">
          <cell r="A656">
            <v>6238181</v>
          </cell>
          <cell r="B656" t="str">
            <v>OBB</v>
          </cell>
          <cell r="C656">
            <v>34000</v>
          </cell>
          <cell r="D656">
            <v>34000300</v>
          </cell>
          <cell r="E656" t="str">
            <v>SUELDA AUTOMOV.</v>
          </cell>
          <cell r="F656">
            <v>6238181</v>
          </cell>
          <cell r="G656" t="str">
            <v>06238181</v>
          </cell>
          <cell r="H656">
            <v>334750388</v>
          </cell>
          <cell r="I656" t="str">
            <v>PACA TOAPANTA WILMER OSCAR</v>
          </cell>
          <cell r="J656" t="str">
            <v>OPERARIO DE SUELDA</v>
          </cell>
          <cell r="K656">
            <v>1715937932</v>
          </cell>
          <cell r="L656" t="str">
            <v>HOURLY</v>
          </cell>
          <cell r="M656" t="str">
            <v>INDEFINIDO</v>
          </cell>
          <cell r="N656" t="str">
            <v>DIRECTA</v>
          </cell>
          <cell r="O656" t="str">
            <v>2DO</v>
          </cell>
          <cell r="P656">
            <v>28</v>
          </cell>
          <cell r="Q656">
            <v>9</v>
          </cell>
          <cell r="R656">
            <v>9</v>
          </cell>
          <cell r="S656">
            <v>7</v>
          </cell>
          <cell r="T656" t="str">
            <v>MET</v>
          </cell>
          <cell r="U656">
            <v>1715937932</v>
          </cell>
        </row>
        <row r="657">
          <cell r="A657">
            <v>6238185</v>
          </cell>
          <cell r="B657" t="str">
            <v>OBB</v>
          </cell>
          <cell r="C657">
            <v>37000</v>
          </cell>
          <cell r="D657">
            <v>37000500</v>
          </cell>
          <cell r="E657" t="str">
            <v>PASAJEROS</v>
          </cell>
          <cell r="F657">
            <v>6238185</v>
          </cell>
          <cell r="G657" t="str">
            <v>06238185</v>
          </cell>
          <cell r="H657">
            <v>400770869</v>
          </cell>
          <cell r="I657" t="str">
            <v>PINTO CABRERA FRANCISCO JAVIER</v>
          </cell>
          <cell r="J657" t="str">
            <v>OPERARIO MATERIALES</v>
          </cell>
          <cell r="K657">
            <v>1719461301</v>
          </cell>
          <cell r="L657" t="str">
            <v>HOURLY</v>
          </cell>
          <cell r="M657" t="str">
            <v>INDEFINIDO</v>
          </cell>
          <cell r="N657" t="str">
            <v>INDIRECTA</v>
          </cell>
          <cell r="O657" t="e">
            <v>#REF!</v>
          </cell>
          <cell r="P657">
            <v>28</v>
          </cell>
          <cell r="Q657">
            <v>9</v>
          </cell>
          <cell r="R657">
            <v>9</v>
          </cell>
          <cell r="S657">
            <v>7</v>
          </cell>
          <cell r="T657" t="str">
            <v>MET</v>
          </cell>
          <cell r="U657" t="e">
            <v>#REF!</v>
          </cell>
        </row>
        <row r="658">
          <cell r="A658">
            <v>6238188</v>
          </cell>
          <cell r="B658" t="str">
            <v>OBB</v>
          </cell>
          <cell r="C658">
            <v>36000</v>
          </cell>
          <cell r="D658">
            <v>36000600</v>
          </cell>
          <cell r="E658" t="str">
            <v>FINAL AUTOMOVIL</v>
          </cell>
          <cell r="F658">
            <v>6238188</v>
          </cell>
          <cell r="G658" t="str">
            <v>06238188</v>
          </cell>
          <cell r="H658">
            <v>703703454</v>
          </cell>
          <cell r="I658" t="str">
            <v>NAZARENO PICO JUAN CARLOS</v>
          </cell>
          <cell r="J658" t="str">
            <v>OPERARIO PRODUCCION</v>
          </cell>
          <cell r="K658">
            <v>1309196515</v>
          </cell>
          <cell r="L658" t="str">
            <v>HOURLY</v>
          </cell>
          <cell r="M658" t="str">
            <v>INDEFINIDO</v>
          </cell>
          <cell r="N658" t="str">
            <v>DIRECTA</v>
          </cell>
          <cell r="O658" t="str">
            <v>2DO</v>
          </cell>
          <cell r="P658">
            <v>28</v>
          </cell>
          <cell r="Q658">
            <v>9</v>
          </cell>
          <cell r="R658">
            <v>9</v>
          </cell>
          <cell r="S658">
            <v>7</v>
          </cell>
          <cell r="T658" t="str">
            <v>MET</v>
          </cell>
          <cell r="U658">
            <v>9</v>
          </cell>
        </row>
        <row r="659">
          <cell r="A659">
            <v>6238190</v>
          </cell>
          <cell r="B659" t="str">
            <v>OBB</v>
          </cell>
          <cell r="C659">
            <v>34000</v>
          </cell>
          <cell r="D659">
            <v>34000500</v>
          </cell>
          <cell r="E659" t="str">
            <v>ACABADO METAL.</v>
          </cell>
          <cell r="F659">
            <v>6238190</v>
          </cell>
          <cell r="G659" t="str">
            <v>06238190</v>
          </cell>
          <cell r="H659">
            <v>194996826</v>
          </cell>
          <cell r="I659" t="str">
            <v>VINUEZA OYAGATA DAVID SANTIAGO</v>
          </cell>
          <cell r="J659" t="str">
            <v>OPERARIO DE SUELDA</v>
          </cell>
          <cell r="K659">
            <v>1717783193</v>
          </cell>
          <cell r="L659" t="str">
            <v>HOURLY</v>
          </cell>
          <cell r="M659" t="str">
            <v>INDEFINIDO</v>
          </cell>
          <cell r="N659" t="str">
            <v>DIRECTA</v>
          </cell>
          <cell r="O659" t="str">
            <v>2DO</v>
          </cell>
          <cell r="P659">
            <v>28</v>
          </cell>
          <cell r="Q659">
            <v>9</v>
          </cell>
          <cell r="R659">
            <v>9</v>
          </cell>
          <cell r="S659">
            <v>7</v>
          </cell>
          <cell r="T659" t="str">
            <v>MET</v>
          </cell>
          <cell r="U659">
            <v>1718783193</v>
          </cell>
        </row>
        <row r="660">
          <cell r="A660">
            <v>6238191</v>
          </cell>
          <cell r="B660" t="str">
            <v>OBB</v>
          </cell>
          <cell r="C660">
            <v>34000</v>
          </cell>
          <cell r="D660">
            <v>34000400</v>
          </cell>
          <cell r="E660" t="str">
            <v>LINEA REMATE</v>
          </cell>
          <cell r="F660">
            <v>6238191</v>
          </cell>
          <cell r="G660" t="str">
            <v>06238191</v>
          </cell>
          <cell r="H660">
            <v>597393554</v>
          </cell>
          <cell r="I660" t="str">
            <v>ANCHAPAXI SALAZAR MIGUEL VLADIMIR</v>
          </cell>
          <cell r="J660" t="str">
            <v>OPERARIO DE SUELDA</v>
          </cell>
          <cell r="K660">
            <v>1718450156</v>
          </cell>
          <cell r="L660" t="str">
            <v>HOURLY</v>
          </cell>
          <cell r="M660" t="str">
            <v>INDEFINIDO</v>
          </cell>
          <cell r="N660" t="str">
            <v>DIRECTA</v>
          </cell>
          <cell r="O660" t="str">
            <v>2DO</v>
          </cell>
          <cell r="P660">
            <v>28</v>
          </cell>
          <cell r="Q660">
            <v>9</v>
          </cell>
          <cell r="R660">
            <v>9</v>
          </cell>
          <cell r="S660">
            <v>7</v>
          </cell>
          <cell r="T660" t="str">
            <v>MET</v>
          </cell>
          <cell r="U660">
            <v>1718450156</v>
          </cell>
        </row>
        <row r="661">
          <cell r="A661">
            <v>6238200</v>
          </cell>
          <cell r="B661" t="str">
            <v>OBB</v>
          </cell>
          <cell r="C661">
            <v>35000</v>
          </cell>
          <cell r="D661">
            <v>35000300</v>
          </cell>
          <cell r="E661" t="str">
            <v>PINTURA PRIMER</v>
          </cell>
          <cell r="F661">
            <v>6238200</v>
          </cell>
          <cell r="G661" t="str">
            <v>06238200</v>
          </cell>
          <cell r="H661">
            <v>766082810</v>
          </cell>
          <cell r="I661" t="str">
            <v>SIMBANA GUACHAMIN JORGE GUSTAVO</v>
          </cell>
          <cell r="J661" t="str">
            <v>PINTOR</v>
          </cell>
          <cell r="K661">
            <v>1715902894</v>
          </cell>
          <cell r="L661" t="str">
            <v>HOURLY</v>
          </cell>
          <cell r="M661" t="str">
            <v>INDEFINIDO</v>
          </cell>
          <cell r="N661" t="str">
            <v>DIRECTA</v>
          </cell>
          <cell r="O661" t="str">
            <v>3ERO</v>
          </cell>
          <cell r="P661">
            <v>22</v>
          </cell>
          <cell r="Q661">
            <v>9</v>
          </cell>
          <cell r="R661">
            <v>9</v>
          </cell>
          <cell r="S661">
            <v>7</v>
          </cell>
          <cell r="T661" t="str">
            <v>MET</v>
          </cell>
          <cell r="U661" t="str">
            <v>PINTURA CABINAS 2T</v>
          </cell>
        </row>
        <row r="662">
          <cell r="A662">
            <v>6238204</v>
          </cell>
          <cell r="B662" t="str">
            <v>OBB</v>
          </cell>
          <cell r="C662">
            <v>35000</v>
          </cell>
          <cell r="D662">
            <v>35000300</v>
          </cell>
          <cell r="E662" t="str">
            <v>PINTURA PRIMER</v>
          </cell>
          <cell r="F662">
            <v>6238204</v>
          </cell>
          <cell r="G662" t="str">
            <v>06238204</v>
          </cell>
          <cell r="H662">
            <v>573039980</v>
          </cell>
          <cell r="I662" t="str">
            <v>TIERRA LEMA MIGUEL ANGEL</v>
          </cell>
          <cell r="J662" t="str">
            <v>OPERARIO DE PINTURA</v>
          </cell>
          <cell r="K662">
            <v>1719375501</v>
          </cell>
          <cell r="L662" t="str">
            <v>HOURLY</v>
          </cell>
          <cell r="M662" t="str">
            <v>INDEFINIDO</v>
          </cell>
          <cell r="N662" t="str">
            <v>DIRECTA</v>
          </cell>
          <cell r="O662" t="str">
            <v>SALIO CIA</v>
          </cell>
          <cell r="P662">
            <v>22</v>
          </cell>
          <cell r="Q662">
            <v>9</v>
          </cell>
          <cell r="R662">
            <v>9</v>
          </cell>
          <cell r="S662">
            <v>7</v>
          </cell>
          <cell r="T662" t="e">
            <v>#N/A</v>
          </cell>
        </row>
        <row r="663">
          <cell r="A663">
            <v>6238208</v>
          </cell>
          <cell r="B663" t="str">
            <v>OBB</v>
          </cell>
          <cell r="C663">
            <v>35000</v>
          </cell>
          <cell r="D663">
            <v>35000300</v>
          </cell>
          <cell r="E663" t="str">
            <v>PINTURA PRIMER</v>
          </cell>
          <cell r="F663">
            <v>6238208</v>
          </cell>
          <cell r="G663" t="str">
            <v>06238208</v>
          </cell>
          <cell r="H663">
            <v>860430502</v>
          </cell>
          <cell r="I663" t="str">
            <v>AMAGUANA TACO SEGUNDO SERGIO</v>
          </cell>
          <cell r="J663" t="str">
            <v>OPERARIO DE PINTURA</v>
          </cell>
          <cell r="K663">
            <v>1719865337</v>
          </cell>
          <cell r="L663" t="str">
            <v>HOURLY</v>
          </cell>
          <cell r="M663" t="str">
            <v>INDEFINIDO</v>
          </cell>
          <cell r="N663" t="str">
            <v>DIRECTA</v>
          </cell>
          <cell r="O663" t="str">
            <v>2DO</v>
          </cell>
          <cell r="P663">
            <v>4</v>
          </cell>
          <cell r="Q663">
            <v>9</v>
          </cell>
          <cell r="R663">
            <v>9</v>
          </cell>
          <cell r="S663">
            <v>7</v>
          </cell>
          <cell r="T663" t="str">
            <v>LET</v>
          </cell>
          <cell r="U663" t="str">
            <v>PINTURA CABINAS 2T</v>
          </cell>
        </row>
        <row r="664">
          <cell r="A664">
            <v>6238211</v>
          </cell>
          <cell r="B664" t="str">
            <v>OBB</v>
          </cell>
          <cell r="C664">
            <v>35000</v>
          </cell>
          <cell r="D664">
            <v>35000200</v>
          </cell>
          <cell r="E664" t="str">
            <v>PINTURA ELPO</v>
          </cell>
          <cell r="F664">
            <v>6238211</v>
          </cell>
          <cell r="G664" t="str">
            <v>06238211</v>
          </cell>
          <cell r="H664">
            <v>974242835</v>
          </cell>
          <cell r="I664" t="str">
            <v>CHICAIZA SALAZAR DIEGO EFRAIN</v>
          </cell>
          <cell r="J664" t="str">
            <v>OPERARIO DE PINTURA</v>
          </cell>
          <cell r="K664">
            <v>502948888</v>
          </cell>
          <cell r="L664" t="str">
            <v>HOURLY</v>
          </cell>
          <cell r="M664" t="str">
            <v>INDEFINIDO</v>
          </cell>
          <cell r="N664" t="str">
            <v>DIRECTA</v>
          </cell>
          <cell r="O664" t="str">
            <v>SALIO CIA</v>
          </cell>
          <cell r="P664">
            <v>22</v>
          </cell>
          <cell r="Q664">
            <v>9</v>
          </cell>
          <cell r="R664">
            <v>9</v>
          </cell>
          <cell r="S664">
            <v>7</v>
          </cell>
          <cell r="T664" t="e">
            <v>#N/A</v>
          </cell>
        </row>
        <row r="665">
          <cell r="A665">
            <v>6238216</v>
          </cell>
          <cell r="B665" t="str">
            <v>OBB</v>
          </cell>
          <cell r="C665">
            <v>35000</v>
          </cell>
          <cell r="D665">
            <v>35000200</v>
          </cell>
          <cell r="E665" t="str">
            <v>PINTURA ELPO</v>
          </cell>
          <cell r="F665">
            <v>6238216</v>
          </cell>
          <cell r="G665" t="str">
            <v>06238216</v>
          </cell>
          <cell r="H665">
            <v>876202400</v>
          </cell>
          <cell r="I665" t="str">
            <v>QUINATOA PILA HENRY OMERO</v>
          </cell>
          <cell r="J665" t="str">
            <v>OPERARIO DE PINTURA</v>
          </cell>
          <cell r="K665">
            <v>1720761665</v>
          </cell>
          <cell r="L665" t="str">
            <v>HOURLY</v>
          </cell>
          <cell r="M665" t="str">
            <v>INDEFINIDO</v>
          </cell>
          <cell r="N665" t="str">
            <v>DIRECTA</v>
          </cell>
          <cell r="O665" t="str">
            <v>2DO</v>
          </cell>
          <cell r="P665">
            <v>4</v>
          </cell>
          <cell r="Q665">
            <v>9</v>
          </cell>
          <cell r="R665">
            <v>9</v>
          </cell>
          <cell r="S665">
            <v>7</v>
          </cell>
          <cell r="T665" t="str">
            <v>MET</v>
          </cell>
          <cell r="U665" t="str">
            <v>PINTURA ELPO 2T</v>
          </cell>
        </row>
        <row r="666">
          <cell r="A666">
            <v>6238226</v>
          </cell>
          <cell r="B666" t="str">
            <v>OBB</v>
          </cell>
          <cell r="C666">
            <v>34000</v>
          </cell>
          <cell r="D666">
            <v>34000400</v>
          </cell>
          <cell r="E666" t="str">
            <v>LINEA REMATE</v>
          </cell>
          <cell r="F666">
            <v>6238226</v>
          </cell>
          <cell r="G666" t="str">
            <v>06238226</v>
          </cell>
          <cell r="H666">
            <v>310478725</v>
          </cell>
          <cell r="I666" t="str">
            <v>TIPAN ONA HENRY ARMANDO</v>
          </cell>
          <cell r="J666" t="str">
            <v>OPERARIO DE SUELDA</v>
          </cell>
          <cell r="K666">
            <v>1716879703</v>
          </cell>
          <cell r="L666" t="str">
            <v>HOURLY</v>
          </cell>
          <cell r="M666" t="str">
            <v>INDEFINIDO</v>
          </cell>
          <cell r="N666" t="str">
            <v>DIRECTA</v>
          </cell>
          <cell r="O666" t="str">
            <v>2DO</v>
          </cell>
          <cell r="P666">
            <v>28</v>
          </cell>
          <cell r="Q666">
            <v>9</v>
          </cell>
          <cell r="R666">
            <v>9</v>
          </cell>
          <cell r="S666">
            <v>7</v>
          </cell>
          <cell r="T666" t="str">
            <v>MET</v>
          </cell>
          <cell r="U666">
            <v>1716879703</v>
          </cell>
        </row>
        <row r="667">
          <cell r="A667">
            <v>6238227</v>
          </cell>
          <cell r="B667" t="str">
            <v>OBB</v>
          </cell>
          <cell r="C667">
            <v>34000</v>
          </cell>
          <cell r="D667">
            <v>34000500</v>
          </cell>
          <cell r="E667" t="str">
            <v>ACABADO METAL.</v>
          </cell>
          <cell r="F667">
            <v>6238227</v>
          </cell>
          <cell r="G667" t="str">
            <v>06238227</v>
          </cell>
          <cell r="H667">
            <v>355452683</v>
          </cell>
          <cell r="I667" t="str">
            <v>VIRACOCHA SUQUILLO LUIS MIGUEL</v>
          </cell>
          <cell r="J667" t="str">
            <v>OPERARIO DE SUELDA</v>
          </cell>
          <cell r="K667">
            <v>1716492101</v>
          </cell>
          <cell r="L667" t="str">
            <v>HOURLY</v>
          </cell>
          <cell r="M667" t="str">
            <v>INDEFINIDO</v>
          </cell>
          <cell r="N667" t="str">
            <v>DIRECTA</v>
          </cell>
          <cell r="O667" t="str">
            <v>2DO</v>
          </cell>
          <cell r="P667">
            <v>28</v>
          </cell>
          <cell r="Q667">
            <v>9</v>
          </cell>
          <cell r="R667">
            <v>9</v>
          </cell>
          <cell r="S667">
            <v>7</v>
          </cell>
          <cell r="T667" t="str">
            <v>MET</v>
          </cell>
          <cell r="U667">
            <v>1716492101</v>
          </cell>
        </row>
        <row r="668">
          <cell r="A668">
            <v>6238228</v>
          </cell>
          <cell r="B668" t="str">
            <v>OBB</v>
          </cell>
          <cell r="C668">
            <v>34000</v>
          </cell>
          <cell r="D668">
            <v>34000500</v>
          </cell>
          <cell r="E668" t="str">
            <v>ACABADO METAL.</v>
          </cell>
          <cell r="F668">
            <v>6238228</v>
          </cell>
          <cell r="G668" t="str">
            <v>06238228</v>
          </cell>
          <cell r="H668">
            <v>986165934</v>
          </cell>
          <cell r="I668" t="str">
            <v>ANANGONO SALAZAR WILLIAN FERNANDO</v>
          </cell>
          <cell r="J668" t="str">
            <v>OPERARIO DE SUELDA</v>
          </cell>
          <cell r="K668">
            <v>1720972171</v>
          </cell>
          <cell r="L668" t="str">
            <v>HOURLY</v>
          </cell>
          <cell r="M668" t="str">
            <v>INDEFINIDO</v>
          </cell>
          <cell r="N668" t="str">
            <v>DIRECTA</v>
          </cell>
          <cell r="O668" t="str">
            <v>SALIO CIA</v>
          </cell>
          <cell r="P668">
            <v>28</v>
          </cell>
          <cell r="Q668">
            <v>9</v>
          </cell>
          <cell r="R668">
            <v>9</v>
          </cell>
          <cell r="S668">
            <v>7</v>
          </cell>
          <cell r="T668" t="e">
            <v>#N/A</v>
          </cell>
        </row>
        <row r="669">
          <cell r="A669">
            <v>6238230</v>
          </cell>
          <cell r="B669" t="str">
            <v>OBB</v>
          </cell>
          <cell r="C669">
            <v>37000</v>
          </cell>
          <cell r="D669">
            <v>37000500</v>
          </cell>
          <cell r="E669" t="str">
            <v>PASAJEROS</v>
          </cell>
          <cell r="F669">
            <v>6238230</v>
          </cell>
          <cell r="G669" t="str">
            <v>06238230</v>
          </cell>
          <cell r="H669">
            <v>998487650</v>
          </cell>
          <cell r="I669" t="str">
            <v>NACIMBA PACHACAMA DIEGO JAVIER</v>
          </cell>
          <cell r="J669" t="str">
            <v>OPERARIO MATERIALES</v>
          </cell>
          <cell r="K669">
            <v>1718977349</v>
          </cell>
          <cell r="L669" t="str">
            <v>HOURLY</v>
          </cell>
          <cell r="M669" t="str">
            <v>INDEFINIDO</v>
          </cell>
          <cell r="N669" t="str">
            <v>INDIRECTA</v>
          </cell>
          <cell r="O669" t="e">
            <v>#N/A</v>
          </cell>
          <cell r="P669">
            <v>3</v>
          </cell>
          <cell r="Q669">
            <v>9</v>
          </cell>
          <cell r="R669">
            <v>9</v>
          </cell>
          <cell r="S669">
            <v>7</v>
          </cell>
          <cell r="T669" t="e">
            <v>#N/A</v>
          </cell>
          <cell r="U669" t="e">
            <v>#N/A</v>
          </cell>
        </row>
        <row r="670">
          <cell r="A670">
            <v>6238234</v>
          </cell>
          <cell r="B670" t="str">
            <v>OBB</v>
          </cell>
          <cell r="C670">
            <v>37000</v>
          </cell>
          <cell r="D670">
            <v>37000500</v>
          </cell>
          <cell r="E670" t="str">
            <v>PASAJEROS</v>
          </cell>
          <cell r="F670">
            <v>6238234</v>
          </cell>
          <cell r="G670" t="str">
            <v>06238234</v>
          </cell>
          <cell r="H670">
            <v>281192638</v>
          </cell>
          <cell r="I670" t="str">
            <v>GUACHAMIN SIMBANA VICTOR MANUEL</v>
          </cell>
          <cell r="J670" t="str">
            <v>OPERARIO MATERIALES</v>
          </cell>
          <cell r="K670">
            <v>1714351531</v>
          </cell>
          <cell r="L670" t="str">
            <v>HOURLY</v>
          </cell>
          <cell r="M670" t="str">
            <v>INDEFINIDO</v>
          </cell>
          <cell r="N670" t="str">
            <v>INDIRECTA</v>
          </cell>
          <cell r="O670" t="e">
            <v>#REF!</v>
          </cell>
          <cell r="P670">
            <v>3</v>
          </cell>
          <cell r="Q670">
            <v>9</v>
          </cell>
          <cell r="R670">
            <v>9</v>
          </cell>
          <cell r="S670">
            <v>7</v>
          </cell>
          <cell r="T670" t="str">
            <v>MET</v>
          </cell>
          <cell r="U670" t="e">
            <v>#REF!</v>
          </cell>
        </row>
        <row r="671">
          <cell r="A671">
            <v>6238235</v>
          </cell>
          <cell r="B671" t="str">
            <v>OBB</v>
          </cell>
          <cell r="C671">
            <v>35010</v>
          </cell>
          <cell r="D671">
            <v>35010500</v>
          </cell>
          <cell r="E671" t="str">
            <v>PINTURA PLASTIC</v>
          </cell>
          <cell r="F671">
            <v>6238235</v>
          </cell>
          <cell r="G671" t="str">
            <v>06238235</v>
          </cell>
          <cell r="H671">
            <v>849090180</v>
          </cell>
          <cell r="I671" t="str">
            <v>OBANDO EGAS FRANCISCO GABRIEL</v>
          </cell>
          <cell r="J671" t="str">
            <v>OPERARIO DE PINTURA</v>
          </cell>
          <cell r="K671">
            <v>1717177214</v>
          </cell>
          <cell r="L671" t="str">
            <v>HOURLY</v>
          </cell>
          <cell r="M671" t="str">
            <v>INDEFINIDO</v>
          </cell>
          <cell r="N671" t="str">
            <v>DIRECTA</v>
          </cell>
          <cell r="O671" t="str">
            <v>2DO</v>
          </cell>
          <cell r="P671">
            <v>4</v>
          </cell>
          <cell r="Q671">
            <v>9</v>
          </cell>
          <cell r="R671">
            <v>9</v>
          </cell>
          <cell r="S671">
            <v>7</v>
          </cell>
          <cell r="T671" t="str">
            <v>LET</v>
          </cell>
          <cell r="U671" t="str">
            <v>PINTURA PLAST 2T</v>
          </cell>
        </row>
        <row r="672">
          <cell r="A672">
            <v>6238236</v>
          </cell>
          <cell r="B672" t="str">
            <v>OBB</v>
          </cell>
          <cell r="C672">
            <v>35000</v>
          </cell>
          <cell r="D672">
            <v>35000200</v>
          </cell>
          <cell r="E672" t="str">
            <v>PINTURA ELPO</v>
          </cell>
          <cell r="F672">
            <v>6238236</v>
          </cell>
          <cell r="G672" t="str">
            <v>06238236</v>
          </cell>
          <cell r="H672">
            <v>157590392</v>
          </cell>
          <cell r="I672" t="str">
            <v>GALIANO MUNOZ DARWIN ORLANDO</v>
          </cell>
          <cell r="J672" t="str">
            <v>OPERARIO DE PINTURA</v>
          </cell>
          <cell r="K672">
            <v>1722973029</v>
          </cell>
          <cell r="L672" t="str">
            <v>HOURLY</v>
          </cell>
          <cell r="M672" t="str">
            <v>INDEFINIDO</v>
          </cell>
          <cell r="N672" t="str">
            <v>DIRECTA</v>
          </cell>
          <cell r="O672" t="str">
            <v>SALIO CIA</v>
          </cell>
          <cell r="P672">
            <v>22</v>
          </cell>
          <cell r="Q672">
            <v>9</v>
          </cell>
          <cell r="R672">
            <v>9</v>
          </cell>
          <cell r="S672">
            <v>7</v>
          </cell>
          <cell r="T672" t="e">
            <v>#N/A</v>
          </cell>
        </row>
        <row r="673">
          <cell r="A673">
            <v>6238241</v>
          </cell>
          <cell r="B673" t="str">
            <v>OBB</v>
          </cell>
          <cell r="C673">
            <v>37000</v>
          </cell>
          <cell r="D673">
            <v>37000500</v>
          </cell>
          <cell r="E673" t="str">
            <v>PASAJEROS</v>
          </cell>
          <cell r="F673">
            <v>6238241</v>
          </cell>
          <cell r="G673" t="str">
            <v>06238241</v>
          </cell>
          <cell r="H673">
            <v>189297263</v>
          </cell>
          <cell r="I673" t="str">
            <v>OLIVO AYO STALIN FERNANDO</v>
          </cell>
          <cell r="J673" t="str">
            <v>OPERARIO MATERIALES</v>
          </cell>
          <cell r="K673">
            <v>1715650329</v>
          </cell>
          <cell r="L673" t="str">
            <v>HOURLY</v>
          </cell>
          <cell r="M673" t="str">
            <v>INDEFINIDO</v>
          </cell>
          <cell r="N673" t="str">
            <v>INDIRECTA</v>
          </cell>
          <cell r="O673" t="e">
            <v>#REF!</v>
          </cell>
          <cell r="P673">
            <v>28</v>
          </cell>
          <cell r="Q673">
            <v>9</v>
          </cell>
          <cell r="R673">
            <v>9</v>
          </cell>
          <cell r="S673">
            <v>7</v>
          </cell>
          <cell r="T673" t="str">
            <v>MET</v>
          </cell>
          <cell r="U673" t="e">
            <v>#REF!</v>
          </cell>
        </row>
        <row r="674">
          <cell r="A674">
            <v>6238243</v>
          </cell>
          <cell r="B674" t="str">
            <v>OBB</v>
          </cell>
          <cell r="C674">
            <v>36000</v>
          </cell>
          <cell r="D674">
            <v>36000500</v>
          </cell>
          <cell r="E674" t="str">
            <v>TRIM AUTOMOVIL</v>
          </cell>
          <cell r="F674">
            <v>6238243</v>
          </cell>
          <cell r="G674" t="str">
            <v>06238243</v>
          </cell>
          <cell r="H674">
            <v>466756432</v>
          </cell>
          <cell r="I674" t="str">
            <v>TUPIZA MORALES ARTURO</v>
          </cell>
          <cell r="J674" t="str">
            <v>OPERARIO PRODUCCION</v>
          </cell>
          <cell r="K674">
            <v>1717746679</v>
          </cell>
          <cell r="L674" t="str">
            <v>HOURLY</v>
          </cell>
          <cell r="M674" t="str">
            <v>INDEFINIDO</v>
          </cell>
          <cell r="N674" t="str">
            <v>DIRECTA</v>
          </cell>
          <cell r="O674" t="str">
            <v>SALIO CIA</v>
          </cell>
          <cell r="P674">
            <v>3</v>
          </cell>
          <cell r="Q674">
            <v>9</v>
          </cell>
          <cell r="R674">
            <v>9</v>
          </cell>
          <cell r="S674">
            <v>7</v>
          </cell>
          <cell r="T674" t="e">
            <v>#N/A</v>
          </cell>
          <cell r="U674" t="e">
            <v>#N/A</v>
          </cell>
        </row>
        <row r="675">
          <cell r="A675">
            <v>6238244</v>
          </cell>
          <cell r="B675" t="str">
            <v>OBB</v>
          </cell>
          <cell r="C675">
            <v>37000</v>
          </cell>
          <cell r="D675">
            <v>37000500</v>
          </cell>
          <cell r="E675" t="str">
            <v>PASAJEROS</v>
          </cell>
          <cell r="F675">
            <v>6238244</v>
          </cell>
          <cell r="G675" t="str">
            <v>06238244</v>
          </cell>
          <cell r="H675">
            <v>582752514</v>
          </cell>
          <cell r="I675" t="str">
            <v>ALOMOTO CACHAGO JUAN VIRGILIO</v>
          </cell>
          <cell r="J675" t="str">
            <v>OPERARIO MATERIALES</v>
          </cell>
          <cell r="K675">
            <v>1717967283</v>
          </cell>
          <cell r="L675" t="str">
            <v>HOURLY</v>
          </cell>
          <cell r="M675" t="str">
            <v>INDEFINIDO</v>
          </cell>
          <cell r="N675" t="str">
            <v>INDIRECTA</v>
          </cell>
          <cell r="O675" t="e">
            <v>#REF!</v>
          </cell>
          <cell r="P675">
            <v>3</v>
          </cell>
          <cell r="Q675">
            <v>9</v>
          </cell>
          <cell r="R675">
            <v>9</v>
          </cell>
          <cell r="S675">
            <v>7</v>
          </cell>
          <cell r="T675" t="str">
            <v>MET</v>
          </cell>
          <cell r="U675" t="e">
            <v>#REF!</v>
          </cell>
        </row>
        <row r="676">
          <cell r="A676">
            <v>6238245</v>
          </cell>
          <cell r="B676" t="str">
            <v>OBB</v>
          </cell>
          <cell r="C676">
            <v>37000</v>
          </cell>
          <cell r="D676">
            <v>37000500</v>
          </cell>
          <cell r="E676" t="str">
            <v>PASAJEROS</v>
          </cell>
          <cell r="F676">
            <v>6238245</v>
          </cell>
          <cell r="G676" t="str">
            <v>06238245</v>
          </cell>
          <cell r="H676">
            <v>330164874</v>
          </cell>
          <cell r="I676" t="str">
            <v>ARAGON PASPUEZAN DARWIN HOLGER</v>
          </cell>
          <cell r="J676" t="str">
            <v>OPERARIO MATERIALES</v>
          </cell>
          <cell r="K676">
            <v>401326772</v>
          </cell>
          <cell r="L676" t="str">
            <v>HOURLY</v>
          </cell>
          <cell r="M676" t="str">
            <v>INDEFINIDO</v>
          </cell>
          <cell r="N676" t="str">
            <v>INDIRECTA</v>
          </cell>
          <cell r="O676" t="e">
            <v>#N/A</v>
          </cell>
          <cell r="P676">
            <v>3</v>
          </cell>
          <cell r="Q676">
            <v>9</v>
          </cell>
          <cell r="R676">
            <v>9</v>
          </cell>
          <cell r="S676">
            <v>7</v>
          </cell>
          <cell r="T676" t="e">
            <v>#N/A</v>
          </cell>
          <cell r="U676" t="e">
            <v>#N/A</v>
          </cell>
        </row>
        <row r="677">
          <cell r="A677">
            <v>6238247</v>
          </cell>
          <cell r="B677" t="str">
            <v>OBB</v>
          </cell>
          <cell r="C677">
            <v>37000</v>
          </cell>
          <cell r="D677">
            <v>37000500</v>
          </cell>
          <cell r="E677" t="str">
            <v>PASAJEROS</v>
          </cell>
          <cell r="F677">
            <v>6238247</v>
          </cell>
          <cell r="G677" t="str">
            <v>06238247</v>
          </cell>
          <cell r="H677">
            <v>828520753</v>
          </cell>
          <cell r="I677" t="str">
            <v>CHILIQUINGA CHANGOLU NESTOR ANIBAL</v>
          </cell>
          <cell r="J677" t="str">
            <v>OPERARIO MATERIALES</v>
          </cell>
          <cell r="K677">
            <v>1712999646</v>
          </cell>
          <cell r="L677" t="str">
            <v>HOURLY</v>
          </cell>
          <cell r="M677" t="str">
            <v>INDEFINIDO</v>
          </cell>
          <cell r="N677" t="str">
            <v>INDIRECTA</v>
          </cell>
          <cell r="O677" t="e">
            <v>#REF!</v>
          </cell>
          <cell r="P677">
            <v>3</v>
          </cell>
          <cell r="Q677">
            <v>9</v>
          </cell>
          <cell r="R677">
            <v>9</v>
          </cell>
          <cell r="S677">
            <v>7</v>
          </cell>
          <cell r="T677" t="str">
            <v>MET</v>
          </cell>
          <cell r="U677" t="e">
            <v>#REF!</v>
          </cell>
        </row>
        <row r="678">
          <cell r="A678">
            <v>6238248</v>
          </cell>
          <cell r="B678" t="str">
            <v>OBB</v>
          </cell>
          <cell r="C678">
            <v>37000</v>
          </cell>
          <cell r="D678">
            <v>37000500</v>
          </cell>
          <cell r="E678" t="str">
            <v>PASAJEROS</v>
          </cell>
          <cell r="F678">
            <v>6238248</v>
          </cell>
          <cell r="G678" t="str">
            <v>06238248</v>
          </cell>
          <cell r="H678">
            <v>330652670</v>
          </cell>
          <cell r="I678" t="str">
            <v>GARCIA VIVERO JAVIER PAUL</v>
          </cell>
          <cell r="J678" t="str">
            <v>OPERARIO MATERIALES</v>
          </cell>
          <cell r="K678">
            <v>1717635849</v>
          </cell>
          <cell r="L678" t="str">
            <v>HOURLY</v>
          </cell>
          <cell r="M678" t="str">
            <v>INDEFINIDO</v>
          </cell>
          <cell r="N678" t="str">
            <v>INDIRECTA</v>
          </cell>
          <cell r="O678" t="e">
            <v>#REF!</v>
          </cell>
          <cell r="P678">
            <v>28</v>
          </cell>
          <cell r="Q678">
            <v>9</v>
          </cell>
          <cell r="R678">
            <v>9</v>
          </cell>
          <cell r="S678">
            <v>7</v>
          </cell>
          <cell r="T678" t="str">
            <v>MET</v>
          </cell>
          <cell r="U678" t="e">
            <v>#REF!</v>
          </cell>
        </row>
        <row r="679">
          <cell r="A679">
            <v>6238249</v>
          </cell>
          <cell r="B679" t="str">
            <v>OBB</v>
          </cell>
          <cell r="C679">
            <v>37000</v>
          </cell>
          <cell r="D679">
            <v>37000500</v>
          </cell>
          <cell r="E679" t="str">
            <v>PASAJEROS</v>
          </cell>
          <cell r="F679">
            <v>6238249</v>
          </cell>
          <cell r="G679" t="str">
            <v>06238249</v>
          </cell>
          <cell r="H679">
            <v>382811057</v>
          </cell>
          <cell r="I679" t="str">
            <v>CAJAS LEMARIE SANTIAGO ALEXANDER</v>
          </cell>
          <cell r="J679" t="str">
            <v>OPERARIO MAQ. PESADA</v>
          </cell>
          <cell r="K679">
            <v>2100072244</v>
          </cell>
          <cell r="L679" t="str">
            <v>HOURLY</v>
          </cell>
          <cell r="M679" t="str">
            <v>INDEFINIDO</v>
          </cell>
          <cell r="N679" t="str">
            <v>INDIRECTA</v>
          </cell>
          <cell r="O679" t="e">
            <v>#REF!</v>
          </cell>
          <cell r="P679">
            <v>28</v>
          </cell>
          <cell r="Q679">
            <v>9</v>
          </cell>
          <cell r="R679">
            <v>9</v>
          </cell>
          <cell r="S679">
            <v>7</v>
          </cell>
          <cell r="T679" t="str">
            <v>MET</v>
          </cell>
          <cell r="U679" t="e">
            <v>#REF!</v>
          </cell>
        </row>
        <row r="680">
          <cell r="A680">
            <v>6238250</v>
          </cell>
          <cell r="B680" t="str">
            <v>OBB</v>
          </cell>
          <cell r="C680">
            <v>37000</v>
          </cell>
          <cell r="D680">
            <v>37000500</v>
          </cell>
          <cell r="E680" t="str">
            <v>PASAJEROS</v>
          </cell>
          <cell r="F680">
            <v>6238250</v>
          </cell>
          <cell r="G680" t="str">
            <v>06238250</v>
          </cell>
          <cell r="H680">
            <v>675565506</v>
          </cell>
          <cell r="I680" t="str">
            <v>CHIMBOLEMA SANGUNA LUIS ARMANDO</v>
          </cell>
          <cell r="J680" t="str">
            <v>OPERARIO MATERIALES</v>
          </cell>
          <cell r="K680">
            <v>1716565591</v>
          </cell>
          <cell r="L680" t="str">
            <v>HOURLY</v>
          </cell>
          <cell r="M680" t="str">
            <v>INDEFINIDO</v>
          </cell>
          <cell r="N680" t="str">
            <v>INDIRECTA</v>
          </cell>
          <cell r="O680" t="e">
            <v>#REF!</v>
          </cell>
          <cell r="P680">
            <v>28</v>
          </cell>
          <cell r="Q680">
            <v>9</v>
          </cell>
          <cell r="R680">
            <v>9</v>
          </cell>
          <cell r="S680">
            <v>7</v>
          </cell>
          <cell r="T680" t="str">
            <v>MET</v>
          </cell>
          <cell r="U680" t="e">
            <v>#REF!</v>
          </cell>
        </row>
        <row r="681">
          <cell r="A681">
            <v>6238251</v>
          </cell>
          <cell r="B681" t="str">
            <v>OBB</v>
          </cell>
          <cell r="C681">
            <v>37000</v>
          </cell>
          <cell r="D681">
            <v>37000500</v>
          </cell>
          <cell r="E681" t="str">
            <v>PASAJEROS</v>
          </cell>
          <cell r="F681">
            <v>6238251</v>
          </cell>
          <cell r="G681" t="str">
            <v>06238251</v>
          </cell>
          <cell r="H681">
            <v>496752186</v>
          </cell>
          <cell r="I681" t="str">
            <v>IZA PAUCAR DAVID FERNANDO</v>
          </cell>
          <cell r="J681" t="str">
            <v>OPERARIO MATERIALES</v>
          </cell>
          <cell r="K681">
            <v>1718097627</v>
          </cell>
          <cell r="L681" t="str">
            <v>HOURLY</v>
          </cell>
          <cell r="M681" t="str">
            <v>INDEFINIDO</v>
          </cell>
          <cell r="N681" t="str">
            <v>INDIRECTA</v>
          </cell>
          <cell r="O681" t="e">
            <v>#N/A</v>
          </cell>
          <cell r="P681">
            <v>28</v>
          </cell>
          <cell r="Q681">
            <v>9</v>
          </cell>
          <cell r="R681">
            <v>9</v>
          </cell>
          <cell r="S681">
            <v>7</v>
          </cell>
          <cell r="T681" t="e">
            <v>#N/A</v>
          </cell>
          <cell r="U681" t="e">
            <v>#N/A</v>
          </cell>
        </row>
        <row r="682">
          <cell r="A682">
            <v>6238255</v>
          </cell>
          <cell r="B682" t="str">
            <v>OBB</v>
          </cell>
          <cell r="C682">
            <v>35000</v>
          </cell>
          <cell r="D682">
            <v>35000400</v>
          </cell>
          <cell r="E682" t="str">
            <v>PINTURA ESMALTE</v>
          </cell>
          <cell r="F682">
            <v>6238255</v>
          </cell>
          <cell r="G682" t="str">
            <v>06238255</v>
          </cell>
          <cell r="H682">
            <v>843230957</v>
          </cell>
          <cell r="I682" t="str">
            <v>TIBAN CHIPANTASI JUAN VICTOR</v>
          </cell>
          <cell r="J682" t="str">
            <v>OPERARIO DE PINTURA</v>
          </cell>
          <cell r="K682">
            <v>1718051426</v>
          </cell>
          <cell r="L682" t="str">
            <v>HOURLY</v>
          </cell>
          <cell r="M682" t="str">
            <v>INDEFINIDO</v>
          </cell>
          <cell r="N682" t="str">
            <v>DIRECTA</v>
          </cell>
          <cell r="O682" t="str">
            <v>3ERO</v>
          </cell>
          <cell r="P682">
            <v>22</v>
          </cell>
          <cell r="Q682">
            <v>9</v>
          </cell>
          <cell r="R682">
            <v>9</v>
          </cell>
          <cell r="S682">
            <v>7</v>
          </cell>
          <cell r="T682" t="str">
            <v>LET</v>
          </cell>
          <cell r="U682" t="str">
            <v>PINTURA ESM 2T</v>
          </cell>
        </row>
        <row r="683">
          <cell r="A683">
            <v>6238256</v>
          </cell>
          <cell r="B683" t="str">
            <v>OBB</v>
          </cell>
          <cell r="C683">
            <v>36000</v>
          </cell>
          <cell r="D683">
            <v>36000600</v>
          </cell>
          <cell r="E683" t="str">
            <v>FINAL AUTOMOVIL</v>
          </cell>
          <cell r="F683">
            <v>6238256</v>
          </cell>
          <cell r="G683" t="str">
            <v>06238256</v>
          </cell>
          <cell r="H683">
            <v>689553291</v>
          </cell>
          <cell r="I683" t="str">
            <v>ESCOBAR GUAMAN PABLO DAVID</v>
          </cell>
          <cell r="J683" t="str">
            <v>OPERARIO PRODUCCION</v>
          </cell>
          <cell r="K683">
            <v>1716985500</v>
          </cell>
          <cell r="L683" t="str">
            <v>HOURLY</v>
          </cell>
          <cell r="M683" t="str">
            <v>INDEFINIDO</v>
          </cell>
          <cell r="N683" t="str">
            <v>DIRECTA</v>
          </cell>
          <cell r="O683" t="str">
            <v>2DO</v>
          </cell>
          <cell r="P683">
            <v>28</v>
          </cell>
          <cell r="Q683">
            <v>9</v>
          </cell>
          <cell r="R683">
            <v>9</v>
          </cell>
          <cell r="S683">
            <v>7</v>
          </cell>
          <cell r="T683" t="str">
            <v>MET</v>
          </cell>
          <cell r="U683">
            <v>9</v>
          </cell>
        </row>
        <row r="684">
          <cell r="A684">
            <v>6238305</v>
          </cell>
          <cell r="B684" t="str">
            <v>OBB</v>
          </cell>
          <cell r="C684">
            <v>35010</v>
          </cell>
          <cell r="D684">
            <v>35010500</v>
          </cell>
          <cell r="E684" t="str">
            <v>PINTURA PLASTIC</v>
          </cell>
          <cell r="F684">
            <v>6238305</v>
          </cell>
          <cell r="G684" t="str">
            <v>06238305</v>
          </cell>
          <cell r="H684">
            <v>147891815</v>
          </cell>
          <cell r="I684" t="str">
            <v>CHILIGUANO TAPIA CRISTIAN PATRICIO</v>
          </cell>
          <cell r="J684" t="str">
            <v>PINTOR</v>
          </cell>
          <cell r="K684">
            <v>1716180417</v>
          </cell>
          <cell r="L684" t="str">
            <v>HOURLY</v>
          </cell>
          <cell r="M684" t="str">
            <v>INDEFINIDO</v>
          </cell>
          <cell r="N684" t="str">
            <v>DIRECTA</v>
          </cell>
          <cell r="O684" t="str">
            <v>2DO</v>
          </cell>
          <cell r="P684">
            <v>4</v>
          </cell>
          <cell r="Q684">
            <v>9</v>
          </cell>
          <cell r="R684">
            <v>9</v>
          </cell>
          <cell r="S684">
            <v>21</v>
          </cell>
          <cell r="T684" t="str">
            <v>MET</v>
          </cell>
          <cell r="U684" t="str">
            <v>PINTURA PLAST 2T</v>
          </cell>
        </row>
        <row r="685">
          <cell r="A685">
            <v>6238306</v>
          </cell>
          <cell r="B685" t="str">
            <v>OBB</v>
          </cell>
          <cell r="C685">
            <v>37000</v>
          </cell>
          <cell r="D685">
            <v>37000300</v>
          </cell>
          <cell r="E685" t="str">
            <v>CTROL MAT NOCKD</v>
          </cell>
          <cell r="F685">
            <v>6238306</v>
          </cell>
          <cell r="G685" t="str">
            <v>06238306</v>
          </cell>
          <cell r="H685">
            <v>983789550</v>
          </cell>
          <cell r="I685" t="str">
            <v>ZAPATA ZARRIA CARLOS ALFONSO</v>
          </cell>
          <cell r="J685" t="str">
            <v>OPERARIO MATERIALES</v>
          </cell>
          <cell r="K685">
            <v>1705518015</v>
          </cell>
          <cell r="L685" t="str">
            <v>HOURLY</v>
          </cell>
          <cell r="M685" t="str">
            <v>INDEFINIDO</v>
          </cell>
          <cell r="N685" t="str">
            <v>INDIRECTA</v>
          </cell>
          <cell r="O685" t="e">
            <v>#REF!</v>
          </cell>
          <cell r="P685">
            <v>3</v>
          </cell>
          <cell r="Q685">
            <v>9</v>
          </cell>
          <cell r="R685">
            <v>9</v>
          </cell>
          <cell r="S685">
            <v>21</v>
          </cell>
          <cell r="T685" t="str">
            <v>MET</v>
          </cell>
          <cell r="U685" t="e">
            <v>#REF!</v>
          </cell>
        </row>
        <row r="686">
          <cell r="A686">
            <v>6224961</v>
          </cell>
          <cell r="B686" t="str">
            <v>OBB</v>
          </cell>
          <cell r="C686">
            <v>36000</v>
          </cell>
          <cell r="D686">
            <v>36000300</v>
          </cell>
          <cell r="E686" t="str">
            <v>TRIM COMERCIAL</v>
          </cell>
          <cell r="F686">
            <v>6224961</v>
          </cell>
          <cell r="G686" t="str">
            <v>06224961</v>
          </cell>
          <cell r="H686">
            <v>847445090</v>
          </cell>
          <cell r="I686" t="str">
            <v>ONA GAMBOA ANDRES VINICIO</v>
          </cell>
          <cell r="J686" t="str">
            <v>OPERARIO PRODUCCION</v>
          </cell>
          <cell r="K686">
            <v>1716202732</v>
          </cell>
          <cell r="L686" t="str">
            <v>HOURLY</v>
          </cell>
          <cell r="M686" t="str">
            <v>INDEFINIDO</v>
          </cell>
          <cell r="N686" t="str">
            <v>DIRECTA</v>
          </cell>
          <cell r="O686" t="str">
            <v>PERMISO MEDICO</v>
          </cell>
          <cell r="P686">
            <v>28</v>
          </cell>
          <cell r="Q686">
            <v>10</v>
          </cell>
          <cell r="R686">
            <v>5</v>
          </cell>
          <cell r="S686">
            <v>25</v>
          </cell>
          <cell r="T686" t="str">
            <v>MET</v>
          </cell>
          <cell r="U686">
            <v>5</v>
          </cell>
        </row>
        <row r="687">
          <cell r="A687">
            <v>6224962</v>
          </cell>
          <cell r="B687" t="str">
            <v>OBB</v>
          </cell>
          <cell r="C687">
            <v>37000</v>
          </cell>
          <cell r="D687">
            <v>37000400</v>
          </cell>
          <cell r="E687" t="str">
            <v>COMERCIALES</v>
          </cell>
          <cell r="F687">
            <v>6224962</v>
          </cell>
          <cell r="G687" t="str">
            <v>06224962</v>
          </cell>
          <cell r="H687">
            <v>706579718</v>
          </cell>
          <cell r="I687" t="str">
            <v>GARCIA VERA ADRIANO VICENTE</v>
          </cell>
          <cell r="J687" t="str">
            <v>OPERARIO MATERIALES</v>
          </cell>
          <cell r="K687">
            <v>1712516218</v>
          </cell>
          <cell r="L687" t="str">
            <v>HOURLY</v>
          </cell>
          <cell r="M687" t="str">
            <v>INDEFINIDO</v>
          </cell>
          <cell r="N687" t="str">
            <v>INDIRECTA</v>
          </cell>
          <cell r="O687" t="e">
            <v>#REF!</v>
          </cell>
          <cell r="P687">
            <v>3</v>
          </cell>
          <cell r="Q687">
            <v>9</v>
          </cell>
          <cell r="R687">
            <v>1</v>
          </cell>
          <cell r="S687">
            <v>7</v>
          </cell>
          <cell r="T687" t="str">
            <v>MET</v>
          </cell>
          <cell r="U687" t="e">
            <v>#REF!</v>
          </cell>
        </row>
        <row r="688">
          <cell r="A688">
            <v>6224991</v>
          </cell>
          <cell r="B688" t="str">
            <v>OBB</v>
          </cell>
          <cell r="C688">
            <v>35000</v>
          </cell>
          <cell r="D688">
            <v>35000400</v>
          </cell>
          <cell r="E688" t="str">
            <v>PINTURA ESMALTE</v>
          </cell>
          <cell r="F688">
            <v>6224991</v>
          </cell>
          <cell r="G688" t="str">
            <v>06224991</v>
          </cell>
          <cell r="H688">
            <v>595915947</v>
          </cell>
          <cell r="I688" t="str">
            <v>ARIAS GUAJAN FRANKLIN VINICIO</v>
          </cell>
          <cell r="J688" t="str">
            <v>OPERARIO DE PINTURA</v>
          </cell>
          <cell r="K688">
            <v>1707316178</v>
          </cell>
          <cell r="L688" t="str">
            <v>HOURLY</v>
          </cell>
          <cell r="M688" t="str">
            <v>INDEFINIDO</v>
          </cell>
          <cell r="N688" t="str">
            <v>DIRECTA</v>
          </cell>
          <cell r="O688" t="str">
            <v>2DO</v>
          </cell>
          <cell r="P688">
            <v>4</v>
          </cell>
          <cell r="Q688">
            <v>9</v>
          </cell>
          <cell r="R688">
            <v>1</v>
          </cell>
          <cell r="S688">
            <v>7</v>
          </cell>
          <cell r="T688" t="str">
            <v>MET</v>
          </cell>
          <cell r="U688" t="str">
            <v>PINTURA ESM 2T</v>
          </cell>
        </row>
        <row r="689">
          <cell r="A689">
            <v>6225027</v>
          </cell>
          <cell r="B689" t="str">
            <v>OBB</v>
          </cell>
          <cell r="C689">
            <v>34000</v>
          </cell>
          <cell r="D689">
            <v>34000110</v>
          </cell>
          <cell r="E689" t="str">
            <v>MANTEN. SUELDA</v>
          </cell>
          <cell r="F689">
            <v>6225027</v>
          </cell>
          <cell r="G689" t="str">
            <v>06225027</v>
          </cell>
          <cell r="H689">
            <v>278083902</v>
          </cell>
          <cell r="I689" t="str">
            <v>CORDOVA BERMUDEZ CHRISTIAN PAUL</v>
          </cell>
          <cell r="J689" t="str">
            <v>MIEMB.EQUIP.ESP.MTTO</v>
          </cell>
          <cell r="K689">
            <v>922791702</v>
          </cell>
          <cell r="L689" t="str">
            <v>HOURLY</v>
          </cell>
          <cell r="M689" t="str">
            <v>INDEFINIDO</v>
          </cell>
          <cell r="N689" t="str">
            <v>INDIRECTA</v>
          </cell>
          <cell r="O689" t="str">
            <v>2DO</v>
          </cell>
          <cell r="P689">
            <v>5</v>
          </cell>
          <cell r="Q689">
            <v>9</v>
          </cell>
          <cell r="R689">
            <v>1</v>
          </cell>
          <cell r="S689">
            <v>12</v>
          </cell>
          <cell r="T689" t="str">
            <v>MET</v>
          </cell>
          <cell r="U689">
            <v>922791702</v>
          </cell>
        </row>
        <row r="690">
          <cell r="A690">
            <v>6225099</v>
          </cell>
          <cell r="B690" t="str">
            <v>OBB</v>
          </cell>
          <cell r="C690">
            <v>35000</v>
          </cell>
          <cell r="D690">
            <v>35000300</v>
          </cell>
          <cell r="E690" t="str">
            <v>PINTURA PRIMER</v>
          </cell>
          <cell r="F690">
            <v>6225099</v>
          </cell>
          <cell r="G690" t="str">
            <v>06225099</v>
          </cell>
          <cell r="H690">
            <v>770726439</v>
          </cell>
          <cell r="I690" t="str">
            <v>GALARRAGA PROANO LUIS SANTIAGO</v>
          </cell>
          <cell r="J690" t="str">
            <v>OPERARIO DE PINTURA</v>
          </cell>
          <cell r="K690">
            <v>1717295644</v>
          </cell>
          <cell r="L690" t="str">
            <v>HOURLY</v>
          </cell>
          <cell r="M690" t="str">
            <v>INDEFINIDO</v>
          </cell>
          <cell r="N690" t="str">
            <v>DIRECTA</v>
          </cell>
          <cell r="O690" t="str">
            <v>1ERO</v>
          </cell>
          <cell r="P690">
            <v>2</v>
          </cell>
          <cell r="Q690">
            <v>9</v>
          </cell>
          <cell r="R690">
            <v>1</v>
          </cell>
          <cell r="S690">
            <v>26</v>
          </cell>
          <cell r="T690" t="str">
            <v>MET</v>
          </cell>
          <cell r="U690" t="str">
            <v>PINTURA CABINAS 1T</v>
          </cell>
        </row>
        <row r="691">
          <cell r="A691">
            <v>6225183</v>
          </cell>
          <cell r="B691" t="str">
            <v>OBB</v>
          </cell>
          <cell r="C691">
            <v>52000</v>
          </cell>
          <cell r="D691">
            <v>52000520</v>
          </cell>
          <cell r="E691" t="str">
            <v>EST.VERIFICAC.</v>
          </cell>
          <cell r="F691">
            <v>6225183</v>
          </cell>
          <cell r="G691" t="str">
            <v>06225183</v>
          </cell>
          <cell r="H691">
            <v>538775026</v>
          </cell>
          <cell r="I691" t="str">
            <v>BAEZ BAEZ LEDY JAZMIN</v>
          </cell>
          <cell r="J691" t="str">
            <v>MIEMBRO EQUIPO CALID</v>
          </cell>
          <cell r="K691">
            <v>1712052610</v>
          </cell>
          <cell r="L691" t="str">
            <v>HOURLY</v>
          </cell>
          <cell r="M691" t="str">
            <v>INDEFINIDO</v>
          </cell>
          <cell r="N691" t="str">
            <v>DIRECTA</v>
          </cell>
          <cell r="O691" t="str">
            <v>2DO</v>
          </cell>
          <cell r="P691">
            <v>4</v>
          </cell>
          <cell r="Q691">
            <v>9</v>
          </cell>
          <cell r="R691">
            <v>2</v>
          </cell>
          <cell r="S691">
            <v>9</v>
          </cell>
          <cell r="T691" t="str">
            <v>MET</v>
          </cell>
          <cell r="U691" t="e">
            <v>#REF!</v>
          </cell>
        </row>
        <row r="692">
          <cell r="A692">
            <v>6225184</v>
          </cell>
          <cell r="B692" t="str">
            <v>OBB</v>
          </cell>
          <cell r="C692">
            <v>52000</v>
          </cell>
          <cell r="D692">
            <v>52000520</v>
          </cell>
          <cell r="E692" t="str">
            <v>EST.VERIFICAC.</v>
          </cell>
          <cell r="F692">
            <v>6225184</v>
          </cell>
          <cell r="G692" t="str">
            <v>06225184</v>
          </cell>
          <cell r="H692">
            <v>646078244</v>
          </cell>
          <cell r="I692" t="str">
            <v>PAREDES PILATUNA WILMER PAUL</v>
          </cell>
          <cell r="J692" t="str">
            <v>MIEMBRO EQUIPO CALID</v>
          </cell>
          <cell r="K692">
            <v>1717176620</v>
          </cell>
          <cell r="L692" t="str">
            <v>HOURLY</v>
          </cell>
          <cell r="M692" t="str">
            <v>INDEFINIDO</v>
          </cell>
          <cell r="N692" t="str">
            <v>DIRECTA</v>
          </cell>
          <cell r="O692" t="str">
            <v>2DO</v>
          </cell>
          <cell r="P692">
            <v>28</v>
          </cell>
          <cell r="Q692">
            <v>9</v>
          </cell>
          <cell r="R692">
            <v>2</v>
          </cell>
          <cell r="S692">
            <v>9</v>
          </cell>
          <cell r="T692" t="str">
            <v>MET</v>
          </cell>
          <cell r="U692" t="e">
            <v>#REF!</v>
          </cell>
        </row>
        <row r="693">
          <cell r="A693">
            <v>6225209</v>
          </cell>
          <cell r="B693" t="str">
            <v>OBB</v>
          </cell>
          <cell r="C693">
            <v>36000</v>
          </cell>
          <cell r="D693">
            <v>36000600</v>
          </cell>
          <cell r="E693" t="str">
            <v>FINAL AUTOMOVIL</v>
          </cell>
          <cell r="F693">
            <v>6225209</v>
          </cell>
          <cell r="G693" t="str">
            <v>06225209</v>
          </cell>
          <cell r="H693">
            <v>131316900</v>
          </cell>
          <cell r="I693" t="str">
            <v>SHUISHE PACA LUIS ALFREDO</v>
          </cell>
          <cell r="J693" t="str">
            <v>OPERARIO PRODUCCION</v>
          </cell>
          <cell r="K693">
            <v>1722408182</v>
          </cell>
          <cell r="L693" t="str">
            <v>HOURLY</v>
          </cell>
          <cell r="M693" t="str">
            <v>INDEFINIDO</v>
          </cell>
          <cell r="N693" t="str">
            <v>DIRECTA</v>
          </cell>
          <cell r="O693" t="str">
            <v>2DO</v>
          </cell>
          <cell r="P693">
            <v>28</v>
          </cell>
          <cell r="Q693">
            <v>9</v>
          </cell>
          <cell r="R693">
            <v>2</v>
          </cell>
          <cell r="S693">
            <v>16</v>
          </cell>
          <cell r="T693" t="str">
            <v>MET</v>
          </cell>
          <cell r="U693">
            <v>2</v>
          </cell>
        </row>
        <row r="694">
          <cell r="A694">
            <v>6159114</v>
          </cell>
          <cell r="B694" t="str">
            <v>OBB</v>
          </cell>
          <cell r="C694">
            <v>35000</v>
          </cell>
          <cell r="D694">
            <v>35000400</v>
          </cell>
          <cell r="E694" t="str">
            <v>PINTURA ESMALTE</v>
          </cell>
          <cell r="F694">
            <v>6159114</v>
          </cell>
          <cell r="G694" t="str">
            <v>06159114</v>
          </cell>
          <cell r="H694">
            <v>961120508</v>
          </cell>
          <cell r="I694" t="str">
            <v>COLLAGUAZO PAZMINO PAUL CESAR</v>
          </cell>
          <cell r="J694" t="str">
            <v>ENDEREZADOR</v>
          </cell>
          <cell r="K694">
            <v>1716260854</v>
          </cell>
          <cell r="L694" t="str">
            <v>HOURLY</v>
          </cell>
          <cell r="M694" t="str">
            <v>INDEFINIDO</v>
          </cell>
          <cell r="N694" t="str">
            <v>DIRECTA</v>
          </cell>
          <cell r="O694" t="str">
            <v>3ERO</v>
          </cell>
          <cell r="P694">
            <v>22</v>
          </cell>
          <cell r="Q694">
            <v>9</v>
          </cell>
          <cell r="R694">
            <v>9</v>
          </cell>
          <cell r="S694">
            <v>16</v>
          </cell>
          <cell r="T694" t="str">
            <v>MET</v>
          </cell>
          <cell r="U694" t="str">
            <v>PINTURA ESM 2T</v>
          </cell>
        </row>
        <row r="695">
          <cell r="A695">
            <v>6159116</v>
          </cell>
          <cell r="B695" t="str">
            <v>OBB</v>
          </cell>
          <cell r="C695">
            <v>34000</v>
          </cell>
          <cell r="D695">
            <v>34000300</v>
          </cell>
          <cell r="E695" t="str">
            <v>SUELDA AUTOMOV.</v>
          </cell>
          <cell r="F695">
            <v>6159116</v>
          </cell>
          <cell r="G695" t="str">
            <v>06159116</v>
          </cell>
          <cell r="H695">
            <v>789764042</v>
          </cell>
          <cell r="I695" t="str">
            <v>MUNOZ MOSQUERA DIEGO ARMANDO</v>
          </cell>
          <cell r="J695" t="str">
            <v>OPERARIO DE SUELDA</v>
          </cell>
          <cell r="K695">
            <v>1721347696</v>
          </cell>
          <cell r="L695" t="str">
            <v>HOURLY</v>
          </cell>
          <cell r="M695" t="str">
            <v>INDEFINIDO</v>
          </cell>
          <cell r="N695" t="str">
            <v>DIRECTA</v>
          </cell>
          <cell r="O695" t="str">
            <v>SALIO CIA</v>
          </cell>
          <cell r="P695">
            <v>3</v>
          </cell>
          <cell r="Q695">
            <v>9</v>
          </cell>
          <cell r="R695">
            <v>9</v>
          </cell>
          <cell r="S695">
            <v>16</v>
          </cell>
          <cell r="T695" t="e">
            <v>#N/A</v>
          </cell>
        </row>
        <row r="696">
          <cell r="A696">
            <v>6159119</v>
          </cell>
          <cell r="B696" t="str">
            <v>OBB</v>
          </cell>
          <cell r="C696">
            <v>34000</v>
          </cell>
          <cell r="D696">
            <v>34000300</v>
          </cell>
          <cell r="E696" t="str">
            <v>SUELDA AUTOMOV.</v>
          </cell>
          <cell r="F696">
            <v>6159119</v>
          </cell>
          <cell r="G696" t="str">
            <v>06159119</v>
          </cell>
          <cell r="H696">
            <v>339189635</v>
          </cell>
          <cell r="I696" t="str">
            <v>AYO CHIPANTASI LUIS ALBERTO</v>
          </cell>
          <cell r="J696" t="str">
            <v>OPERARIO DE SUELDA</v>
          </cell>
          <cell r="K696">
            <v>1720806718</v>
          </cell>
          <cell r="L696" t="str">
            <v>HOURLY</v>
          </cell>
          <cell r="M696" t="str">
            <v>INDEFINIDO</v>
          </cell>
          <cell r="N696" t="str">
            <v>DIRECTA</v>
          </cell>
          <cell r="O696" t="str">
            <v>1ERO</v>
          </cell>
          <cell r="P696">
            <v>3</v>
          </cell>
          <cell r="Q696">
            <v>9</v>
          </cell>
          <cell r="R696">
            <v>9</v>
          </cell>
          <cell r="S696">
            <v>16</v>
          </cell>
          <cell r="T696" t="str">
            <v>MET</v>
          </cell>
          <cell r="U696">
            <v>1720806718</v>
          </cell>
        </row>
        <row r="697">
          <cell r="A697">
            <v>6159121</v>
          </cell>
          <cell r="B697" t="str">
            <v>OBB</v>
          </cell>
          <cell r="C697">
            <v>37000</v>
          </cell>
          <cell r="D697">
            <v>37000200</v>
          </cell>
          <cell r="E697" t="str">
            <v>CTROL MAT NOCKD</v>
          </cell>
          <cell r="F697">
            <v>6159121</v>
          </cell>
          <cell r="G697" t="str">
            <v>06159121</v>
          </cell>
          <cell r="H697">
            <v>483686205</v>
          </cell>
          <cell r="I697" t="str">
            <v>VELOSO LLUMIGUSIN ANGEL ARTURO</v>
          </cell>
          <cell r="J697" t="str">
            <v>ADMINISTRADOR CECO</v>
          </cell>
          <cell r="K697">
            <v>1714742614</v>
          </cell>
          <cell r="L697" t="str">
            <v>HOURLY</v>
          </cell>
          <cell r="M697" t="str">
            <v>INDEFINIDO</v>
          </cell>
          <cell r="N697" t="str">
            <v>INDIRECTA</v>
          </cell>
          <cell r="O697" t="e">
            <v>#REF!</v>
          </cell>
          <cell r="P697">
            <v>3</v>
          </cell>
          <cell r="Q697">
            <v>8</v>
          </cell>
          <cell r="R697">
            <v>11</v>
          </cell>
          <cell r="S697">
            <v>4</v>
          </cell>
          <cell r="T697" t="str">
            <v>ADM. DEL CENTRO DE COSTOS</v>
          </cell>
          <cell r="U697" t="e">
            <v>#REF!</v>
          </cell>
        </row>
        <row r="698">
          <cell r="A698">
            <v>6159254</v>
          </cell>
          <cell r="B698" t="str">
            <v>OBB</v>
          </cell>
          <cell r="C698">
            <v>36000</v>
          </cell>
          <cell r="D698">
            <v>36000500</v>
          </cell>
          <cell r="E698" t="str">
            <v>TRIM AUTOMOVIL</v>
          </cell>
          <cell r="F698">
            <v>6159254</v>
          </cell>
          <cell r="G698" t="str">
            <v>06159254</v>
          </cell>
          <cell r="H698">
            <v>317137235</v>
          </cell>
          <cell r="I698" t="str">
            <v>INTRIAGO GARCIA FRANCISCO DANIEL</v>
          </cell>
          <cell r="J698" t="str">
            <v>OPERARIO PRODUCCION</v>
          </cell>
          <cell r="K698">
            <v>1712516283</v>
          </cell>
          <cell r="L698" t="str">
            <v>HOURLY</v>
          </cell>
          <cell r="M698" t="str">
            <v>INDEFINIDO</v>
          </cell>
          <cell r="N698" t="str">
            <v>DIRECTA</v>
          </cell>
          <cell r="O698" t="str">
            <v>2DO</v>
          </cell>
          <cell r="P698">
            <v>28</v>
          </cell>
          <cell r="Q698">
            <v>8</v>
          </cell>
          <cell r="R698">
            <v>11</v>
          </cell>
          <cell r="S698">
            <v>10</v>
          </cell>
          <cell r="T698" t="str">
            <v>MET</v>
          </cell>
          <cell r="U698">
            <v>11</v>
          </cell>
        </row>
        <row r="699">
          <cell r="A699">
            <v>6159256</v>
          </cell>
          <cell r="B699" t="str">
            <v>OBB</v>
          </cell>
          <cell r="C699">
            <v>35000</v>
          </cell>
          <cell r="D699">
            <v>35000400</v>
          </cell>
          <cell r="E699" t="str">
            <v>PINTURA ESMALTE</v>
          </cell>
          <cell r="F699">
            <v>6159256</v>
          </cell>
          <cell r="G699" t="str">
            <v>06159256</v>
          </cell>
          <cell r="H699">
            <v>114960335</v>
          </cell>
          <cell r="I699" t="str">
            <v>LLUGCHA CAIZA LUIS FERNANDO</v>
          </cell>
          <cell r="J699" t="str">
            <v>OPERARIO DE PINTURA</v>
          </cell>
          <cell r="K699">
            <v>1717701294</v>
          </cell>
          <cell r="L699" t="str">
            <v>HOURLY</v>
          </cell>
          <cell r="M699" t="str">
            <v>INDEFINIDO</v>
          </cell>
          <cell r="N699" t="str">
            <v>DIRECTA</v>
          </cell>
          <cell r="O699" t="str">
            <v>3ERO</v>
          </cell>
          <cell r="P699">
            <v>22</v>
          </cell>
          <cell r="Q699">
            <v>9</v>
          </cell>
          <cell r="R699">
            <v>9</v>
          </cell>
          <cell r="S699">
            <v>1</v>
          </cell>
          <cell r="T699" t="str">
            <v>MET</v>
          </cell>
          <cell r="U699" t="str">
            <v>PINTURA ELPO 2T</v>
          </cell>
        </row>
        <row r="700">
          <cell r="A700">
            <v>6158434</v>
          </cell>
          <cell r="B700" t="str">
            <v>OBB</v>
          </cell>
          <cell r="C700">
            <v>64000</v>
          </cell>
          <cell r="D700">
            <v>64000100</v>
          </cell>
          <cell r="E700" t="str">
            <v>DEP. MEDICO</v>
          </cell>
          <cell r="F700">
            <v>6158434</v>
          </cell>
          <cell r="G700" t="str">
            <v>06158434</v>
          </cell>
          <cell r="H700">
            <v>429428550</v>
          </cell>
          <cell r="I700" t="str">
            <v>QUISHPE SANCHEZ MONICA ELIZABETH</v>
          </cell>
          <cell r="J700" t="str">
            <v>PARAMEDICO</v>
          </cell>
          <cell r="K700">
            <v>1719343111</v>
          </cell>
          <cell r="L700" t="str">
            <v>HOURLY</v>
          </cell>
          <cell r="M700" t="str">
            <v>INDEFINIDO</v>
          </cell>
          <cell r="N700" t="str">
            <v>INDIRECTA</v>
          </cell>
          <cell r="O700" t="str">
            <v>3ERO</v>
          </cell>
          <cell r="P700">
            <v>6</v>
          </cell>
          <cell r="Q700">
            <v>8</v>
          </cell>
          <cell r="R700">
            <v>10</v>
          </cell>
          <cell r="S700">
            <v>1</v>
          </cell>
          <cell r="T700" t="str">
            <v>adm</v>
          </cell>
        </row>
        <row r="701">
          <cell r="A701">
            <v>6158446</v>
          </cell>
          <cell r="B701" t="str">
            <v>OBB</v>
          </cell>
          <cell r="C701">
            <v>64000</v>
          </cell>
          <cell r="D701">
            <v>64000100</v>
          </cell>
          <cell r="E701" t="str">
            <v>DEP. MEDICO</v>
          </cell>
          <cell r="F701">
            <v>6158446</v>
          </cell>
          <cell r="G701" t="str">
            <v>06158446</v>
          </cell>
          <cell r="H701">
            <v>103394655</v>
          </cell>
          <cell r="I701" t="str">
            <v>JIMENEZ SOLANO GALO PATRICIO</v>
          </cell>
          <cell r="J701" t="str">
            <v>MEDICO</v>
          </cell>
          <cell r="K701">
            <v>1708183395</v>
          </cell>
          <cell r="L701" t="str">
            <v>SALARY</v>
          </cell>
          <cell r="M701" t="str">
            <v>INDEFINIDO</v>
          </cell>
          <cell r="N701" t="str">
            <v>INDIRECTA</v>
          </cell>
          <cell r="O701" t="str">
            <v>1ERO</v>
          </cell>
          <cell r="P701">
            <v>3</v>
          </cell>
          <cell r="Q701">
            <v>8</v>
          </cell>
          <cell r="R701">
            <v>10</v>
          </cell>
          <cell r="S701">
            <v>1</v>
          </cell>
          <cell r="T701" t="str">
            <v>adm</v>
          </cell>
        </row>
        <row r="702">
          <cell r="A702">
            <v>6158452</v>
          </cell>
          <cell r="B702" t="str">
            <v>OBB</v>
          </cell>
          <cell r="C702">
            <v>71000</v>
          </cell>
          <cell r="D702">
            <v>71000200</v>
          </cell>
          <cell r="E702" t="str">
            <v>OPERAC. VENTAS</v>
          </cell>
          <cell r="F702">
            <v>6158452</v>
          </cell>
          <cell r="G702" t="str">
            <v>06158452</v>
          </cell>
          <cell r="H702">
            <v>945616588</v>
          </cell>
          <cell r="I702" t="str">
            <v>HARO MARTINEZ RITA ELIZABETH</v>
          </cell>
          <cell r="J702" t="str">
            <v>AUXILIAR</v>
          </cell>
          <cell r="K702">
            <v>1002548830</v>
          </cell>
          <cell r="L702" t="str">
            <v>HOURLY</v>
          </cell>
          <cell r="M702" t="str">
            <v>INDEFINIDO</v>
          </cell>
          <cell r="N702" t="str">
            <v>INDIRECTA</v>
          </cell>
          <cell r="O702" t="str">
            <v>1ERO</v>
          </cell>
          <cell r="P702">
            <v>1</v>
          </cell>
          <cell r="Q702">
            <v>8</v>
          </cell>
          <cell r="R702">
            <v>10</v>
          </cell>
          <cell r="S702">
            <v>1</v>
          </cell>
          <cell r="T702" t="str">
            <v>adm</v>
          </cell>
        </row>
        <row r="703">
          <cell r="A703">
            <v>6158403</v>
          </cell>
          <cell r="B703" t="str">
            <v>OBB</v>
          </cell>
          <cell r="C703">
            <v>64000</v>
          </cell>
          <cell r="D703">
            <v>64000100</v>
          </cell>
          <cell r="E703" t="str">
            <v>DEP. MEDICO</v>
          </cell>
          <cell r="F703">
            <v>6158403</v>
          </cell>
          <cell r="G703" t="str">
            <v>06158403</v>
          </cell>
          <cell r="H703">
            <v>372122199</v>
          </cell>
          <cell r="I703" t="str">
            <v>GONZALEZ JIJON CRISTINA ELIZABETH</v>
          </cell>
          <cell r="J703" t="str">
            <v>ODONTOLOGO</v>
          </cell>
          <cell r="K703">
            <v>1713342911</v>
          </cell>
          <cell r="L703" t="str">
            <v>SALARY</v>
          </cell>
          <cell r="M703" t="str">
            <v>INDEFINIDO</v>
          </cell>
          <cell r="N703" t="str">
            <v>INDIRECTA</v>
          </cell>
          <cell r="O703" t="str">
            <v>1ERO</v>
          </cell>
          <cell r="P703">
            <v>1</v>
          </cell>
          <cell r="Q703">
            <v>8</v>
          </cell>
          <cell r="R703">
            <v>10</v>
          </cell>
          <cell r="S703">
            <v>1</v>
          </cell>
          <cell r="T703" t="str">
            <v>adm</v>
          </cell>
        </row>
        <row r="704">
          <cell r="A704">
            <v>6158410</v>
          </cell>
          <cell r="B704" t="str">
            <v>OBB</v>
          </cell>
          <cell r="C704">
            <v>64000</v>
          </cell>
          <cell r="D704">
            <v>64000100</v>
          </cell>
          <cell r="E704" t="str">
            <v>DEP. MEDICO</v>
          </cell>
          <cell r="F704">
            <v>6158410</v>
          </cell>
          <cell r="G704" t="str">
            <v>06158410</v>
          </cell>
          <cell r="H704">
            <v>167586425</v>
          </cell>
          <cell r="I704" t="str">
            <v>RODRIGUEZ YANEZ JIMENA ALEXANDRA</v>
          </cell>
          <cell r="J704" t="str">
            <v>LIC ENFERMERA</v>
          </cell>
          <cell r="K704">
            <v>1714473913</v>
          </cell>
          <cell r="L704" t="str">
            <v>SALARY</v>
          </cell>
          <cell r="M704" t="str">
            <v>INDEFINIDO</v>
          </cell>
          <cell r="N704" t="str">
            <v>INDIRECTA</v>
          </cell>
          <cell r="O704" t="str">
            <v>1ERO</v>
          </cell>
          <cell r="P704">
            <v>1</v>
          </cell>
          <cell r="Q704">
            <v>8</v>
          </cell>
          <cell r="R704">
            <v>10</v>
          </cell>
          <cell r="S704">
            <v>1</v>
          </cell>
          <cell r="T704" t="str">
            <v>adm</v>
          </cell>
        </row>
        <row r="705">
          <cell r="A705">
            <v>6158276</v>
          </cell>
          <cell r="B705" t="str">
            <v>OBB</v>
          </cell>
          <cell r="C705">
            <v>35000</v>
          </cell>
          <cell r="D705">
            <v>35000200</v>
          </cell>
          <cell r="E705" t="str">
            <v>PINTURA ELPO</v>
          </cell>
          <cell r="F705">
            <v>6158276</v>
          </cell>
          <cell r="G705" t="str">
            <v>06158276</v>
          </cell>
          <cell r="H705">
            <v>350686732</v>
          </cell>
          <cell r="I705" t="str">
            <v>LLIGUICOTA VILLA DIEGO ROLANDO</v>
          </cell>
          <cell r="J705" t="str">
            <v>OPERARIO DE PINTURA</v>
          </cell>
          <cell r="K705">
            <v>1721006037</v>
          </cell>
          <cell r="L705" t="str">
            <v>HOURLY</v>
          </cell>
          <cell r="M705" t="str">
            <v>INDEFINIDO</v>
          </cell>
          <cell r="N705" t="str">
            <v>DIRECTA</v>
          </cell>
          <cell r="O705" t="str">
            <v>3ERO</v>
          </cell>
          <cell r="P705">
            <v>22</v>
          </cell>
          <cell r="Q705">
            <v>11</v>
          </cell>
          <cell r="R705">
            <v>7</v>
          </cell>
          <cell r="S705">
            <v>18</v>
          </cell>
          <cell r="T705" t="str">
            <v>MET</v>
          </cell>
          <cell r="U705" t="str">
            <v>PINTURA ELPO 1T</v>
          </cell>
        </row>
        <row r="706">
          <cell r="A706">
            <v>6158015</v>
          </cell>
          <cell r="B706" t="str">
            <v>OBB</v>
          </cell>
          <cell r="C706">
            <v>34000</v>
          </cell>
          <cell r="D706">
            <v>34000110</v>
          </cell>
          <cell r="E706" t="str">
            <v>MANTEN. SUELDA</v>
          </cell>
          <cell r="F706">
            <v>6158015</v>
          </cell>
          <cell r="G706" t="str">
            <v>06158015</v>
          </cell>
          <cell r="H706">
            <v>492690446</v>
          </cell>
          <cell r="I706" t="str">
            <v>VASQUEZ JARAMILLO FERNANDO JAVIER</v>
          </cell>
          <cell r="J706" t="str">
            <v>MIEMB.EQUIP.ESP.MTTO</v>
          </cell>
          <cell r="K706">
            <v>1714892237</v>
          </cell>
          <cell r="L706" t="str">
            <v>HOURLY</v>
          </cell>
          <cell r="M706" t="str">
            <v>INDEFINIDO</v>
          </cell>
          <cell r="N706" t="str">
            <v>INDIRECTA</v>
          </cell>
          <cell r="O706" t="str">
            <v>1ERO</v>
          </cell>
          <cell r="P706">
            <v>3</v>
          </cell>
          <cell r="Q706">
            <v>8</v>
          </cell>
          <cell r="R706">
            <v>9</v>
          </cell>
          <cell r="S706">
            <v>29</v>
          </cell>
          <cell r="T706" t="str">
            <v>LET</v>
          </cell>
          <cell r="U706">
            <v>1714892237</v>
          </cell>
        </row>
        <row r="707">
          <cell r="A707">
            <v>6157197</v>
          </cell>
          <cell r="B707" t="str">
            <v>OBB</v>
          </cell>
          <cell r="C707">
            <v>34000</v>
          </cell>
          <cell r="D707">
            <v>34000200</v>
          </cell>
          <cell r="E707" t="str">
            <v>SUELDA COMERCI.</v>
          </cell>
          <cell r="F707">
            <v>6157197</v>
          </cell>
          <cell r="G707" t="str">
            <v>06157197</v>
          </cell>
          <cell r="H707">
            <v>470355005</v>
          </cell>
          <cell r="I707" t="str">
            <v>PILLIZA CASTELLANO PABLO ALEXIS</v>
          </cell>
          <cell r="J707" t="str">
            <v>OPERARIO DE SUELDA</v>
          </cell>
          <cell r="K707">
            <v>1720977022</v>
          </cell>
          <cell r="L707" t="str">
            <v>HOURLY</v>
          </cell>
          <cell r="M707" t="str">
            <v>INDEFINIDO</v>
          </cell>
          <cell r="N707" t="str">
            <v>DIRECTA</v>
          </cell>
          <cell r="O707" t="str">
            <v>2DO</v>
          </cell>
          <cell r="P707">
            <v>28</v>
          </cell>
          <cell r="Q707">
            <v>8</v>
          </cell>
          <cell r="R707">
            <v>9</v>
          </cell>
          <cell r="S707">
            <v>4</v>
          </cell>
          <cell r="T707" t="str">
            <v>MET</v>
          </cell>
          <cell r="U707">
            <v>1720977022</v>
          </cell>
        </row>
        <row r="708">
          <cell r="A708">
            <v>6157198</v>
          </cell>
          <cell r="B708" t="str">
            <v>OBB</v>
          </cell>
          <cell r="C708">
            <v>36000</v>
          </cell>
          <cell r="D708">
            <v>36000600</v>
          </cell>
          <cell r="E708" t="str">
            <v>FINAL AUTOMOVIL</v>
          </cell>
          <cell r="F708">
            <v>6157198</v>
          </cell>
          <cell r="G708" t="str">
            <v>06157198</v>
          </cell>
          <cell r="H708">
            <v>933798504</v>
          </cell>
          <cell r="I708" t="str">
            <v>CRUZ TORO RICHARD ORLANDO</v>
          </cell>
          <cell r="J708" t="str">
            <v>OPERARIO PRODUCCION</v>
          </cell>
          <cell r="K708">
            <v>1712052651</v>
          </cell>
          <cell r="L708" t="str">
            <v>HOURLY</v>
          </cell>
          <cell r="M708" t="str">
            <v>INDEFINIDO</v>
          </cell>
          <cell r="N708" t="str">
            <v>DIRECTA</v>
          </cell>
          <cell r="O708" t="str">
            <v>1ERO</v>
          </cell>
          <cell r="P708">
            <v>3</v>
          </cell>
          <cell r="Q708">
            <v>8</v>
          </cell>
          <cell r="R708">
            <v>9</v>
          </cell>
          <cell r="S708">
            <v>4</v>
          </cell>
          <cell r="T708" t="str">
            <v>MET</v>
          </cell>
          <cell r="U708">
            <v>9</v>
          </cell>
        </row>
        <row r="709">
          <cell r="A709">
            <v>6157894</v>
          </cell>
          <cell r="B709" t="str">
            <v>OBB</v>
          </cell>
          <cell r="C709">
            <v>63000</v>
          </cell>
          <cell r="D709">
            <v>63000120</v>
          </cell>
          <cell r="E709" t="str">
            <v>SERV. GENERALES</v>
          </cell>
          <cell r="F709">
            <v>6157894</v>
          </cell>
          <cell r="G709" t="str">
            <v>06157894</v>
          </cell>
          <cell r="H709">
            <v>369746825</v>
          </cell>
          <cell r="I709" t="str">
            <v>ZAPATA TORRES LILIANA ELIZABETH</v>
          </cell>
          <cell r="J709" t="str">
            <v>OPERADORA TELEFONICA</v>
          </cell>
          <cell r="K709">
            <v>1713864914</v>
          </cell>
          <cell r="L709" t="str">
            <v>HOURLY</v>
          </cell>
          <cell r="M709" t="str">
            <v>INDEFINIDO</v>
          </cell>
          <cell r="N709" t="str">
            <v>INDIRECTA</v>
          </cell>
          <cell r="O709" t="str">
            <v>1ERO</v>
          </cell>
          <cell r="P709">
            <v>1</v>
          </cell>
          <cell r="Q709">
            <v>8</v>
          </cell>
          <cell r="R709">
            <v>9</v>
          </cell>
          <cell r="S709">
            <v>24</v>
          </cell>
          <cell r="T709" t="str">
            <v>adm</v>
          </cell>
        </row>
        <row r="710">
          <cell r="A710">
            <v>6157953</v>
          </cell>
          <cell r="B710" t="str">
            <v>OBB</v>
          </cell>
          <cell r="C710">
            <v>35000</v>
          </cell>
          <cell r="D710">
            <v>35000200</v>
          </cell>
          <cell r="E710" t="str">
            <v>PINTURA ELPO</v>
          </cell>
          <cell r="F710">
            <v>6157953</v>
          </cell>
          <cell r="G710" t="str">
            <v>06157953</v>
          </cell>
          <cell r="H710">
            <v>883964402</v>
          </cell>
          <cell r="I710" t="str">
            <v>ERAZO ROSERO ROMMEL ANDRES</v>
          </cell>
          <cell r="J710" t="str">
            <v>OPERARIO DE PINTURA</v>
          </cell>
          <cell r="K710">
            <v>1720078516</v>
          </cell>
          <cell r="L710" t="str">
            <v>HOURLY</v>
          </cell>
          <cell r="M710" t="str">
            <v>INDEFINIDO</v>
          </cell>
          <cell r="N710" t="str">
            <v>DIRECTA</v>
          </cell>
          <cell r="O710" t="str">
            <v>2DO</v>
          </cell>
          <cell r="P710">
            <v>4</v>
          </cell>
          <cell r="Q710">
            <v>8</v>
          </cell>
          <cell r="R710">
            <v>9</v>
          </cell>
          <cell r="S710">
            <v>29</v>
          </cell>
          <cell r="T710" t="str">
            <v>MET</v>
          </cell>
          <cell r="U710" t="str">
            <v>PINTURA ELPO 2T</v>
          </cell>
        </row>
        <row r="711">
          <cell r="A711">
            <v>6156999</v>
          </cell>
          <cell r="B711" t="str">
            <v>OBB</v>
          </cell>
          <cell r="C711">
            <v>34000</v>
          </cell>
          <cell r="D711">
            <v>34000400</v>
          </cell>
          <cell r="E711" t="str">
            <v>LINEA REMATE</v>
          </cell>
          <cell r="F711">
            <v>6156999</v>
          </cell>
          <cell r="G711" t="str">
            <v>06156999</v>
          </cell>
          <cell r="H711">
            <v>450726730</v>
          </cell>
          <cell r="I711" t="str">
            <v>LANDAZURI PANTOJA ANDRES JAVIER</v>
          </cell>
          <cell r="J711" t="str">
            <v>OPERARIO DE SUELDA</v>
          </cell>
          <cell r="K711">
            <v>401306717</v>
          </cell>
          <cell r="L711" t="str">
            <v>HOURLY</v>
          </cell>
          <cell r="M711" t="str">
            <v>PLAZO FIJO</v>
          </cell>
          <cell r="N711" t="str">
            <v>DIRECTA</v>
          </cell>
          <cell r="O711" t="str">
            <v>2DO</v>
          </cell>
          <cell r="P711">
            <v>28</v>
          </cell>
          <cell r="Q711">
            <v>11</v>
          </cell>
          <cell r="R711">
            <v>9</v>
          </cell>
          <cell r="S711">
            <v>1</v>
          </cell>
          <cell r="T711" t="str">
            <v>MET</v>
          </cell>
          <cell r="U711">
            <v>401306717</v>
          </cell>
        </row>
        <row r="712">
          <cell r="A712">
            <v>6148405</v>
          </cell>
          <cell r="B712" t="str">
            <v>OBB</v>
          </cell>
          <cell r="C712">
            <v>34000</v>
          </cell>
          <cell r="D712">
            <v>34000500</v>
          </cell>
          <cell r="E712" t="str">
            <v>ACABADO METAL.</v>
          </cell>
          <cell r="F712">
            <v>6148405</v>
          </cell>
          <cell r="G712" t="str">
            <v>06148405</v>
          </cell>
          <cell r="H712">
            <v>560589496</v>
          </cell>
          <cell r="I712" t="str">
            <v>TITUANA PASTUNA JUAN CARLOS</v>
          </cell>
          <cell r="J712" t="str">
            <v>OPERARIO DE SUELDA</v>
          </cell>
          <cell r="K712">
            <v>1715858781</v>
          </cell>
          <cell r="L712" t="str">
            <v>HOURLY</v>
          </cell>
          <cell r="M712" t="str">
            <v>INDEFINIDO</v>
          </cell>
          <cell r="N712" t="str">
            <v>DIRECTA</v>
          </cell>
          <cell r="O712" t="str">
            <v>1ERO</v>
          </cell>
          <cell r="P712">
            <v>3</v>
          </cell>
          <cell r="Q712">
            <v>8</v>
          </cell>
          <cell r="R712">
            <v>5</v>
          </cell>
          <cell r="S712">
            <v>1</v>
          </cell>
          <cell r="T712" t="str">
            <v>MET</v>
          </cell>
          <cell r="U712">
            <v>1715858781</v>
          </cell>
        </row>
        <row r="713">
          <cell r="A713">
            <v>6154642</v>
          </cell>
          <cell r="B713" t="str">
            <v>OBB</v>
          </cell>
          <cell r="C713">
            <v>31000</v>
          </cell>
          <cell r="D713">
            <v>31000500</v>
          </cell>
          <cell r="E713" t="str">
            <v>ING.PROY.DIBUJO</v>
          </cell>
          <cell r="F713">
            <v>6154642</v>
          </cell>
          <cell r="G713" t="str">
            <v>06154642</v>
          </cell>
          <cell r="H713">
            <v>537196047</v>
          </cell>
          <cell r="I713" t="str">
            <v>PROANO FERNANDEZ JUAN PABLO</v>
          </cell>
          <cell r="J713" t="str">
            <v>ASISTENTE DE DISENO</v>
          </cell>
          <cell r="K713">
            <v>1716188782</v>
          </cell>
          <cell r="L713" t="str">
            <v>HOURLY</v>
          </cell>
          <cell r="M713" t="str">
            <v>INDEFINIDO</v>
          </cell>
          <cell r="N713" t="str">
            <v>INDIRECTA</v>
          </cell>
          <cell r="O713" t="str">
            <v>1ERO</v>
          </cell>
          <cell r="P713">
            <v>3</v>
          </cell>
          <cell r="Q713">
            <v>11</v>
          </cell>
          <cell r="R713">
            <v>7</v>
          </cell>
          <cell r="S713">
            <v>18</v>
          </cell>
          <cell r="T713" t="str">
            <v>adm</v>
          </cell>
        </row>
        <row r="714">
          <cell r="A714">
            <v>6155187</v>
          </cell>
          <cell r="B714" t="str">
            <v>OBB</v>
          </cell>
          <cell r="C714">
            <v>34000</v>
          </cell>
          <cell r="D714">
            <v>34000500</v>
          </cell>
          <cell r="E714" t="str">
            <v>ACABADO METAL.</v>
          </cell>
          <cell r="F714">
            <v>6155187</v>
          </cell>
          <cell r="G714" t="str">
            <v>06155187</v>
          </cell>
          <cell r="H714">
            <v>344578800</v>
          </cell>
          <cell r="I714" t="str">
            <v>YAR MONTENEGRO FERNANDO SEBASTIAN</v>
          </cell>
          <cell r="J714" t="str">
            <v>OPERARIO DE SUELDA</v>
          </cell>
          <cell r="K714">
            <v>401720669</v>
          </cell>
          <cell r="L714" t="str">
            <v>HOURLY</v>
          </cell>
          <cell r="M714" t="str">
            <v>INDEFINIDO</v>
          </cell>
          <cell r="N714" t="str">
            <v>DIRECTA</v>
          </cell>
          <cell r="O714" t="str">
            <v>2DO</v>
          </cell>
          <cell r="P714">
            <v>28</v>
          </cell>
          <cell r="Q714">
            <v>9</v>
          </cell>
          <cell r="R714">
            <v>8</v>
          </cell>
          <cell r="S714">
            <v>31</v>
          </cell>
          <cell r="T714" t="str">
            <v>MET</v>
          </cell>
          <cell r="U714">
            <v>401720669</v>
          </cell>
        </row>
        <row r="715">
          <cell r="A715">
            <v>6155733</v>
          </cell>
          <cell r="B715" t="str">
            <v>OBB</v>
          </cell>
          <cell r="C715">
            <v>36000</v>
          </cell>
          <cell r="D715">
            <v>36000600</v>
          </cell>
          <cell r="E715" t="str">
            <v>FINAL AUTOMOVIL</v>
          </cell>
          <cell r="F715">
            <v>6155733</v>
          </cell>
          <cell r="G715" t="str">
            <v>06155733</v>
          </cell>
          <cell r="H715">
            <v>228679264</v>
          </cell>
          <cell r="I715" t="str">
            <v>DIAZ ORDONEZ CRISTIAN JAVIER</v>
          </cell>
          <cell r="J715" t="str">
            <v>OPERARIO PRODUCCION</v>
          </cell>
          <cell r="K715">
            <v>1719905109</v>
          </cell>
          <cell r="L715" t="str">
            <v>HOURLY</v>
          </cell>
          <cell r="M715" t="str">
            <v>INDEFINIDO</v>
          </cell>
          <cell r="N715" t="str">
            <v>DIRECTA</v>
          </cell>
          <cell r="O715" t="str">
            <v>1ERO</v>
          </cell>
          <cell r="P715">
            <v>3</v>
          </cell>
          <cell r="Q715">
            <v>9</v>
          </cell>
          <cell r="R715">
            <v>8</v>
          </cell>
          <cell r="S715">
            <v>17</v>
          </cell>
          <cell r="T715" t="str">
            <v>MET</v>
          </cell>
          <cell r="U715">
            <v>8</v>
          </cell>
        </row>
        <row r="716">
          <cell r="A716">
            <v>6153806</v>
          </cell>
          <cell r="B716" t="str">
            <v>OBB</v>
          </cell>
          <cell r="C716">
            <v>36000</v>
          </cell>
          <cell r="D716">
            <v>36000110</v>
          </cell>
          <cell r="E716" t="str">
            <v>MANTEN ENSAMBLE</v>
          </cell>
          <cell r="F716">
            <v>6153806</v>
          </cell>
          <cell r="G716" t="str">
            <v>06153806</v>
          </cell>
          <cell r="H716">
            <v>895919619</v>
          </cell>
          <cell r="I716" t="str">
            <v>SANTOS VIDAL JUAN RAMON</v>
          </cell>
          <cell r="J716" t="str">
            <v>MIEMB.EQUIP.ESP.MTTO</v>
          </cell>
          <cell r="K716">
            <v>602916579</v>
          </cell>
          <cell r="L716" t="str">
            <v>HOURLY</v>
          </cell>
          <cell r="M716" t="str">
            <v>INDEFINIDO</v>
          </cell>
          <cell r="N716" t="str">
            <v>INDIRECTA</v>
          </cell>
          <cell r="O716" t="str">
            <v>1ERO</v>
          </cell>
          <cell r="P716">
            <v>3</v>
          </cell>
          <cell r="Q716">
            <v>8</v>
          </cell>
          <cell r="R716">
            <v>7</v>
          </cell>
          <cell r="S716">
            <v>14</v>
          </cell>
          <cell r="T716" t="str">
            <v>MET</v>
          </cell>
          <cell r="U716">
            <v>7</v>
          </cell>
        </row>
        <row r="717">
          <cell r="A717">
            <v>6153809</v>
          </cell>
          <cell r="B717" t="str">
            <v>OBB</v>
          </cell>
          <cell r="C717">
            <v>35000</v>
          </cell>
          <cell r="D717">
            <v>35000110</v>
          </cell>
          <cell r="E717" t="str">
            <v>MANTEN. PINTURA</v>
          </cell>
          <cell r="F717">
            <v>6153809</v>
          </cell>
          <cell r="G717" t="str">
            <v>06153809</v>
          </cell>
          <cell r="H717">
            <v>804971467</v>
          </cell>
          <cell r="I717" t="str">
            <v>TUFINO SORIA EDGAR GUILLERMO</v>
          </cell>
          <cell r="J717" t="str">
            <v>MIEMB.EQUIP.ESP.MTTO</v>
          </cell>
          <cell r="K717">
            <v>1711271310</v>
          </cell>
          <cell r="L717" t="str">
            <v>HOURLY</v>
          </cell>
          <cell r="M717" t="str">
            <v>INDEFINIDO</v>
          </cell>
          <cell r="N717" t="str">
            <v>INDIRECTA</v>
          </cell>
          <cell r="O717" t="str">
            <v>1ERO</v>
          </cell>
          <cell r="P717">
            <v>11</v>
          </cell>
          <cell r="Q717">
            <v>8</v>
          </cell>
          <cell r="R717">
            <v>7</v>
          </cell>
          <cell r="S717">
            <v>14</v>
          </cell>
          <cell r="T717" t="str">
            <v>MET</v>
          </cell>
          <cell r="U717" t="str">
            <v>MANTEN. PINTURA</v>
          </cell>
        </row>
        <row r="718">
          <cell r="A718">
            <v>6153824</v>
          </cell>
          <cell r="B718" t="str">
            <v>OBB</v>
          </cell>
          <cell r="C718">
            <v>34000</v>
          </cell>
          <cell r="D718">
            <v>34000300</v>
          </cell>
          <cell r="E718" t="str">
            <v>SUELDA AUTOMOV.</v>
          </cell>
          <cell r="F718">
            <v>6153824</v>
          </cell>
          <cell r="G718" t="str">
            <v>06153824</v>
          </cell>
          <cell r="H718">
            <v>293321380</v>
          </cell>
          <cell r="I718" t="str">
            <v>YANEZ GONZALEZ PAUL ALBERTO</v>
          </cell>
          <cell r="J718" t="str">
            <v>OPERARIO DE SUELDA</v>
          </cell>
          <cell r="K718">
            <v>1721740197</v>
          </cell>
          <cell r="L718" t="str">
            <v>HOURLY</v>
          </cell>
          <cell r="M718" t="str">
            <v>INDEFINIDO</v>
          </cell>
          <cell r="N718" t="str">
            <v>DIRECTA</v>
          </cell>
          <cell r="O718" t="str">
            <v>2DO</v>
          </cell>
          <cell r="P718">
            <v>28</v>
          </cell>
          <cell r="Q718">
            <v>9</v>
          </cell>
          <cell r="R718">
            <v>8</v>
          </cell>
          <cell r="S718">
            <v>31</v>
          </cell>
          <cell r="T718" t="str">
            <v>LET</v>
          </cell>
          <cell r="U718">
            <v>1721740197</v>
          </cell>
        </row>
        <row r="719">
          <cell r="A719">
            <v>6148400</v>
          </cell>
          <cell r="B719" t="str">
            <v>OBB</v>
          </cell>
          <cell r="C719">
            <v>34000</v>
          </cell>
          <cell r="D719">
            <v>34000300</v>
          </cell>
          <cell r="E719" t="str">
            <v>SUELDA AUTOMOV.</v>
          </cell>
          <cell r="F719">
            <v>6148400</v>
          </cell>
          <cell r="G719" t="str">
            <v>06148400</v>
          </cell>
          <cell r="H719">
            <v>133117332</v>
          </cell>
          <cell r="I719" t="str">
            <v>SIMBANA TENE PAUL GUILLERMO</v>
          </cell>
          <cell r="J719" t="str">
            <v>OPERARIO DE SUELDA</v>
          </cell>
          <cell r="K719">
            <v>1720690930</v>
          </cell>
          <cell r="L719" t="str">
            <v>HOURLY</v>
          </cell>
          <cell r="M719" t="str">
            <v>INDEFINIDO</v>
          </cell>
          <cell r="N719" t="str">
            <v>DIRECTA</v>
          </cell>
          <cell r="O719" t="str">
            <v>2DO</v>
          </cell>
          <cell r="P719">
            <v>28</v>
          </cell>
          <cell r="Q719">
            <v>9</v>
          </cell>
          <cell r="R719">
            <v>9</v>
          </cell>
          <cell r="S719">
            <v>16</v>
          </cell>
          <cell r="T719" t="str">
            <v>MET</v>
          </cell>
          <cell r="U719">
            <v>1720690930</v>
          </cell>
        </row>
        <row r="720">
          <cell r="A720">
            <v>6148402</v>
          </cell>
          <cell r="B720" t="str">
            <v>OBB</v>
          </cell>
          <cell r="C720">
            <v>34000</v>
          </cell>
          <cell r="D720">
            <v>34000200</v>
          </cell>
          <cell r="E720" t="str">
            <v>SUELDA COMERCI.</v>
          </cell>
          <cell r="F720">
            <v>6148402</v>
          </cell>
          <cell r="G720" t="str">
            <v>06148402</v>
          </cell>
          <cell r="H720">
            <v>670321452</v>
          </cell>
          <cell r="I720" t="str">
            <v>SOCASI QUISHPE FREDDY ERNESTO</v>
          </cell>
          <cell r="J720" t="str">
            <v>OPERARIO DE SUELDA</v>
          </cell>
          <cell r="K720">
            <v>1713761946</v>
          </cell>
          <cell r="L720" t="str">
            <v>HOURLY</v>
          </cell>
          <cell r="M720" t="str">
            <v>INDEFINIDO</v>
          </cell>
          <cell r="N720" t="str">
            <v>DIRECTA</v>
          </cell>
          <cell r="O720" t="str">
            <v>2DO</v>
          </cell>
          <cell r="P720">
            <v>28</v>
          </cell>
          <cell r="Q720">
            <v>8</v>
          </cell>
          <cell r="R720">
            <v>5</v>
          </cell>
          <cell r="S720">
            <v>1</v>
          </cell>
          <cell r="T720" t="str">
            <v>LET</v>
          </cell>
          <cell r="U720">
            <v>1713761946</v>
          </cell>
        </row>
        <row r="721">
          <cell r="A721">
            <v>6142160</v>
          </cell>
          <cell r="B721" t="str">
            <v>OBB</v>
          </cell>
          <cell r="C721">
            <v>33000</v>
          </cell>
          <cell r="D721">
            <v>33000100</v>
          </cell>
          <cell r="E721" t="str">
            <v>WFG P&amp;A</v>
          </cell>
          <cell r="F721">
            <v>6142160</v>
          </cell>
          <cell r="G721" t="str">
            <v>06142160</v>
          </cell>
          <cell r="H721">
            <v>212218027</v>
          </cell>
          <cell r="I721" t="str">
            <v>REINOSO SACANCELA DIEGO</v>
          </cell>
          <cell r="J721" t="str">
            <v>ANAL. MECANICO WFG (E)</v>
          </cell>
          <cell r="K721">
            <v>1717551442</v>
          </cell>
          <cell r="L721" t="str">
            <v>HOURLY</v>
          </cell>
          <cell r="M721" t="str">
            <v>INDEFINIDO</v>
          </cell>
          <cell r="N721" t="str">
            <v>INDIRECTA</v>
          </cell>
          <cell r="O721" t="str">
            <v>2DO</v>
          </cell>
          <cell r="P721">
            <v>4</v>
          </cell>
          <cell r="Q721">
            <v>8</v>
          </cell>
          <cell r="R721">
            <v>1</v>
          </cell>
          <cell r="S721">
            <v>2</v>
          </cell>
          <cell r="T721" t="str">
            <v>adm</v>
          </cell>
        </row>
        <row r="722">
          <cell r="A722">
            <v>6148938</v>
          </cell>
          <cell r="B722" t="str">
            <v>OBB</v>
          </cell>
          <cell r="C722">
            <v>35000</v>
          </cell>
          <cell r="D722">
            <v>35000200</v>
          </cell>
          <cell r="E722" t="str">
            <v>PINTURA ELPO</v>
          </cell>
          <cell r="F722">
            <v>6148938</v>
          </cell>
          <cell r="G722" t="str">
            <v>06148938</v>
          </cell>
          <cell r="H722">
            <v>899375772</v>
          </cell>
          <cell r="I722" t="str">
            <v>RODRIGUEZ CUZCO RICARDO DAVID</v>
          </cell>
          <cell r="J722" t="str">
            <v>OPERARIO DE PINTURA</v>
          </cell>
          <cell r="K722">
            <v>1720525003</v>
          </cell>
          <cell r="L722" t="str">
            <v>HOURLY</v>
          </cell>
          <cell r="M722" t="str">
            <v>INDEFINIDO</v>
          </cell>
          <cell r="N722" t="str">
            <v>DIRECTA</v>
          </cell>
          <cell r="O722" t="str">
            <v>2DO</v>
          </cell>
          <cell r="P722">
            <v>4</v>
          </cell>
          <cell r="Q722">
            <v>9</v>
          </cell>
          <cell r="R722">
            <v>8</v>
          </cell>
          <cell r="S722">
            <v>11</v>
          </cell>
          <cell r="T722" t="str">
            <v>MET</v>
          </cell>
          <cell r="U722" t="str">
            <v>PINTURA ELPO 2T</v>
          </cell>
        </row>
        <row r="723">
          <cell r="A723">
            <v>6148940</v>
          </cell>
          <cell r="B723" t="str">
            <v>OBB</v>
          </cell>
          <cell r="C723">
            <v>35000</v>
          </cell>
          <cell r="D723">
            <v>35000110</v>
          </cell>
          <cell r="E723" t="str">
            <v>MANTEN. PINTURA</v>
          </cell>
          <cell r="F723">
            <v>6148940</v>
          </cell>
          <cell r="G723" t="str">
            <v>06148940</v>
          </cell>
          <cell r="H723">
            <v>435235827</v>
          </cell>
          <cell r="I723" t="str">
            <v>VIZUETE SAMANIEGO JAVIER HERNAN</v>
          </cell>
          <cell r="J723" t="str">
            <v>MIEMB.EQUIP.ESP.MTTO</v>
          </cell>
          <cell r="K723">
            <v>1716976285</v>
          </cell>
          <cell r="L723" t="str">
            <v>HOURLY</v>
          </cell>
          <cell r="M723" t="str">
            <v>INDEFINIDO</v>
          </cell>
          <cell r="N723" t="str">
            <v>INDIRECTA</v>
          </cell>
          <cell r="O723" t="str">
            <v>3ERO</v>
          </cell>
          <cell r="P723">
            <v>14</v>
          </cell>
          <cell r="Q723">
            <v>8</v>
          </cell>
          <cell r="R723">
            <v>5</v>
          </cell>
          <cell r="S723">
            <v>19</v>
          </cell>
          <cell r="T723" t="str">
            <v>MET</v>
          </cell>
          <cell r="U723" t="str">
            <v>MANTEN. PINTURA</v>
          </cell>
        </row>
        <row r="724">
          <cell r="A724">
            <v>6148942</v>
          </cell>
          <cell r="B724" t="str">
            <v>OBB</v>
          </cell>
          <cell r="C724">
            <v>36000</v>
          </cell>
          <cell r="D724">
            <v>36000110</v>
          </cell>
          <cell r="E724" t="str">
            <v>MANTEN ENSAMBLE</v>
          </cell>
          <cell r="F724">
            <v>6148942</v>
          </cell>
          <cell r="G724" t="str">
            <v>06148942</v>
          </cell>
          <cell r="H724">
            <v>402840936</v>
          </cell>
          <cell r="I724" t="str">
            <v>ANDRADE COLLAGUAZO JONATAN ANDRES</v>
          </cell>
          <cell r="J724" t="str">
            <v>MIEMB.EQUIP.ESP.MTTO</v>
          </cell>
          <cell r="K724">
            <v>1002585253</v>
          </cell>
          <cell r="L724" t="str">
            <v>HOURLY</v>
          </cell>
          <cell r="M724" t="str">
            <v>INDEFINIDO</v>
          </cell>
          <cell r="N724" t="str">
            <v>INDIRECTA</v>
          </cell>
          <cell r="O724" t="str">
            <v>3ERO</v>
          </cell>
          <cell r="P724">
            <v>6</v>
          </cell>
          <cell r="Q724">
            <v>8</v>
          </cell>
          <cell r="R724">
            <v>5</v>
          </cell>
          <cell r="S724">
            <v>19</v>
          </cell>
          <cell r="T724" t="str">
            <v>MET</v>
          </cell>
          <cell r="U724">
            <v>5</v>
          </cell>
        </row>
        <row r="725">
          <cell r="A725">
            <v>6149675</v>
          </cell>
          <cell r="B725" t="str">
            <v>OBB</v>
          </cell>
          <cell r="C725">
            <v>37000</v>
          </cell>
          <cell r="D725">
            <v>37000700</v>
          </cell>
          <cell r="E725" t="str">
            <v>PATIOS PROVEED.</v>
          </cell>
          <cell r="F725">
            <v>6149675</v>
          </cell>
          <cell r="G725" t="str">
            <v>06149675</v>
          </cell>
          <cell r="H725">
            <v>701586012</v>
          </cell>
          <cell r="I725" t="str">
            <v>MOROCHO SANCHEZ CARLOS PATRICIO</v>
          </cell>
          <cell r="J725" t="str">
            <v>OPERARIO MATERIALES</v>
          </cell>
          <cell r="K725">
            <v>1719675314</v>
          </cell>
          <cell r="L725" t="str">
            <v>HOURLY</v>
          </cell>
          <cell r="M725" t="str">
            <v>INDEFINIDO</v>
          </cell>
          <cell r="N725" t="str">
            <v>INDIRECTA</v>
          </cell>
          <cell r="O725" t="e">
            <v>#REF!</v>
          </cell>
          <cell r="P725">
            <v>28</v>
          </cell>
          <cell r="Q725">
            <v>9</v>
          </cell>
          <cell r="R725">
            <v>9</v>
          </cell>
          <cell r="S725">
            <v>16</v>
          </cell>
          <cell r="T725" t="str">
            <v>MET</v>
          </cell>
          <cell r="U725" t="e">
            <v>#REF!</v>
          </cell>
        </row>
        <row r="726">
          <cell r="A726">
            <v>6149681</v>
          </cell>
          <cell r="B726" t="str">
            <v>OBB</v>
          </cell>
          <cell r="C726">
            <v>52000</v>
          </cell>
          <cell r="D726">
            <v>52000520</v>
          </cell>
          <cell r="E726" t="str">
            <v>EST.VERIFICAC.</v>
          </cell>
          <cell r="F726">
            <v>6149681</v>
          </cell>
          <cell r="G726" t="str">
            <v>06149681</v>
          </cell>
          <cell r="H726">
            <v>713474567</v>
          </cell>
          <cell r="I726" t="str">
            <v>REMACHE CAIZA GUIDO GIOVANNY</v>
          </cell>
          <cell r="J726" t="str">
            <v>MIEMBRO EQUIPO CALID</v>
          </cell>
          <cell r="K726">
            <v>1714966650</v>
          </cell>
          <cell r="L726" t="str">
            <v>HOURLY</v>
          </cell>
          <cell r="M726" t="str">
            <v>INDEFINIDO</v>
          </cell>
          <cell r="N726" t="str">
            <v>DIRECTA</v>
          </cell>
          <cell r="O726" t="str">
            <v>3ERO</v>
          </cell>
          <cell r="P726">
            <v>22</v>
          </cell>
          <cell r="Q726">
            <v>9</v>
          </cell>
          <cell r="R726">
            <v>12</v>
          </cell>
          <cell r="S726">
            <v>14</v>
          </cell>
          <cell r="T726" t="str">
            <v>LET</v>
          </cell>
          <cell r="U726" t="e">
            <v>#REF!</v>
          </cell>
        </row>
        <row r="727">
          <cell r="A727">
            <v>6150392</v>
          </cell>
          <cell r="B727" t="str">
            <v>OBB</v>
          </cell>
          <cell r="C727">
            <v>37000</v>
          </cell>
          <cell r="D727">
            <v>37000500</v>
          </cell>
          <cell r="E727" t="str">
            <v>PASAJEROS</v>
          </cell>
          <cell r="F727">
            <v>6150392</v>
          </cell>
          <cell r="G727" t="str">
            <v>06150392</v>
          </cell>
          <cell r="H727">
            <v>228472273</v>
          </cell>
          <cell r="I727" t="str">
            <v>CONSTANTE DE LA CRUZ ALICIA MERCEDES</v>
          </cell>
          <cell r="J727" t="str">
            <v>OPERARIO MATERIALES</v>
          </cell>
          <cell r="K727">
            <v>1709152456</v>
          </cell>
          <cell r="L727" t="str">
            <v>HOURLY</v>
          </cell>
          <cell r="M727" t="str">
            <v>INDEFINIDO</v>
          </cell>
          <cell r="N727" t="str">
            <v>INDIRECTA</v>
          </cell>
          <cell r="O727" t="e">
            <v>#REF!</v>
          </cell>
          <cell r="P727">
            <v>3</v>
          </cell>
          <cell r="Q727">
            <v>8</v>
          </cell>
          <cell r="R727">
            <v>6</v>
          </cell>
          <cell r="S727">
            <v>16</v>
          </cell>
          <cell r="T727" t="str">
            <v>MET</v>
          </cell>
          <cell r="U727" t="e">
            <v>#REF!</v>
          </cell>
        </row>
        <row r="728">
          <cell r="A728">
            <v>6148381</v>
          </cell>
          <cell r="B728" t="str">
            <v>OBB</v>
          </cell>
          <cell r="C728">
            <v>36000</v>
          </cell>
          <cell r="D728">
            <v>36000200</v>
          </cell>
          <cell r="E728" t="str">
            <v>ENSAMBLE CHASIS</v>
          </cell>
          <cell r="F728">
            <v>6148381</v>
          </cell>
          <cell r="G728" t="str">
            <v>06148381</v>
          </cell>
          <cell r="H728">
            <v>621120048</v>
          </cell>
          <cell r="I728" t="str">
            <v>QUISHPE BETANCOURT VICTOR ALFONSO</v>
          </cell>
          <cell r="J728" t="str">
            <v>OPERARIO PRODUCCION</v>
          </cell>
          <cell r="K728">
            <v>1714620885</v>
          </cell>
          <cell r="L728" t="str">
            <v>HOURLY</v>
          </cell>
          <cell r="M728" t="str">
            <v>INDEFINIDO</v>
          </cell>
          <cell r="N728" t="str">
            <v>DIRECTA</v>
          </cell>
          <cell r="O728" t="str">
            <v>SALIO CIA</v>
          </cell>
          <cell r="P728">
            <v>28</v>
          </cell>
          <cell r="Q728">
            <v>10</v>
          </cell>
          <cell r="R728">
            <v>4</v>
          </cell>
          <cell r="S728">
            <v>26</v>
          </cell>
          <cell r="T728" t="e">
            <v>#N/A</v>
          </cell>
          <cell r="U728" t="e">
            <v>#N/A</v>
          </cell>
        </row>
        <row r="729">
          <cell r="A729">
            <v>6142919</v>
          </cell>
          <cell r="B729" t="str">
            <v>OBB</v>
          </cell>
          <cell r="C729">
            <v>42000</v>
          </cell>
          <cell r="D729">
            <v>42000100</v>
          </cell>
          <cell r="E729" t="str">
            <v>LOG. MATERIALES</v>
          </cell>
          <cell r="F729">
            <v>6142919</v>
          </cell>
          <cell r="G729" t="str">
            <v>06142919</v>
          </cell>
          <cell r="H729">
            <v>581885711</v>
          </cell>
          <cell r="I729" t="str">
            <v>CEDENO PASQUEL JOHAN</v>
          </cell>
          <cell r="J729" t="str">
            <v>ING. PUNTO DE CORTE</v>
          </cell>
          <cell r="K729">
            <v>1710013556</v>
          </cell>
          <cell r="L729" t="str">
            <v>SALARY</v>
          </cell>
          <cell r="M729" t="str">
            <v>INDEFINIDO</v>
          </cell>
          <cell r="N729" t="str">
            <v>INDIRECTA</v>
          </cell>
          <cell r="O729" t="str">
            <v>1ERO</v>
          </cell>
          <cell r="P729">
            <v>1</v>
          </cell>
          <cell r="Q729">
            <v>8</v>
          </cell>
          <cell r="R729">
            <v>2</v>
          </cell>
          <cell r="S729">
            <v>1</v>
          </cell>
          <cell r="T729" t="str">
            <v>adm</v>
          </cell>
        </row>
        <row r="730">
          <cell r="A730">
            <v>6143108</v>
          </cell>
          <cell r="B730" t="str">
            <v>OBB</v>
          </cell>
          <cell r="C730">
            <v>43000</v>
          </cell>
          <cell r="D730">
            <v>43000100</v>
          </cell>
          <cell r="E730" t="str">
            <v>CALID.PROVEEDOR</v>
          </cell>
          <cell r="F730">
            <v>6143108</v>
          </cell>
          <cell r="G730" t="str">
            <v>06143108</v>
          </cell>
          <cell r="H730">
            <v>993946231</v>
          </cell>
          <cell r="I730" t="str">
            <v>PAEZ PASTOR JUAN FRANCISCO</v>
          </cell>
          <cell r="J730" t="str">
            <v>ING.CAL.PRO.ADVANCE</v>
          </cell>
          <cell r="K730">
            <v>1713441812</v>
          </cell>
          <cell r="L730" t="str">
            <v>SALARY</v>
          </cell>
          <cell r="M730" t="str">
            <v>INDEFINIDO</v>
          </cell>
          <cell r="N730" t="str">
            <v>INDIRECTA</v>
          </cell>
          <cell r="O730" t="str">
            <v>1ERO</v>
          </cell>
          <cell r="P730">
            <v>3</v>
          </cell>
          <cell r="Q730">
            <v>8</v>
          </cell>
          <cell r="R730">
            <v>2</v>
          </cell>
          <cell r="S730">
            <v>1</v>
          </cell>
          <cell r="T730" t="str">
            <v>adm</v>
          </cell>
        </row>
        <row r="731">
          <cell r="A731">
            <v>6139528</v>
          </cell>
          <cell r="B731" t="str">
            <v>OBB</v>
          </cell>
          <cell r="C731">
            <v>31000</v>
          </cell>
          <cell r="D731">
            <v>31000410</v>
          </cell>
          <cell r="E731" t="str">
            <v>PROYECT. PLANTA</v>
          </cell>
          <cell r="F731">
            <v>6139528</v>
          </cell>
          <cell r="G731" t="str">
            <v>06139528</v>
          </cell>
          <cell r="H731">
            <v>227400690</v>
          </cell>
          <cell r="I731" t="str">
            <v>PROCEL MACAS KLEBER RODRIGO</v>
          </cell>
          <cell r="J731" t="str">
            <v>ESPECIALISTA ME</v>
          </cell>
          <cell r="K731">
            <v>1714866363</v>
          </cell>
          <cell r="L731" t="str">
            <v>SALARY</v>
          </cell>
          <cell r="M731" t="str">
            <v>INDEFINIDO</v>
          </cell>
          <cell r="N731" t="str">
            <v>INDIRECTA</v>
          </cell>
          <cell r="O731" t="str">
            <v>1ERO</v>
          </cell>
          <cell r="P731">
            <v>3</v>
          </cell>
          <cell r="Q731">
            <v>7</v>
          </cell>
          <cell r="R731">
            <v>11</v>
          </cell>
          <cell r="S731">
            <v>1</v>
          </cell>
          <cell r="T731" t="str">
            <v>adm</v>
          </cell>
        </row>
        <row r="732">
          <cell r="A732">
            <v>6139632</v>
          </cell>
          <cell r="B732" t="str">
            <v>OBB</v>
          </cell>
          <cell r="C732">
            <v>33000</v>
          </cell>
          <cell r="D732">
            <v>33000100</v>
          </cell>
          <cell r="E732" t="str">
            <v>WFG P&amp;A</v>
          </cell>
          <cell r="F732">
            <v>6139632</v>
          </cell>
          <cell r="G732" t="str">
            <v>06139632</v>
          </cell>
          <cell r="H732">
            <v>795492343</v>
          </cell>
          <cell r="I732" t="str">
            <v>MORENO RONQUILLO MARTHA CECILIA</v>
          </cell>
          <cell r="J732" t="str">
            <v>ANALISTA ING AMBIENT</v>
          </cell>
          <cell r="K732">
            <v>1713796231</v>
          </cell>
          <cell r="L732" t="str">
            <v>HOURLY</v>
          </cell>
          <cell r="M732" t="str">
            <v>INDEFINIDO</v>
          </cell>
          <cell r="N732" t="str">
            <v>INDIRECTA</v>
          </cell>
          <cell r="O732" t="str">
            <v>1ERO</v>
          </cell>
          <cell r="P732">
            <v>3</v>
          </cell>
          <cell r="Q732">
            <v>7</v>
          </cell>
          <cell r="R732">
            <v>11</v>
          </cell>
          <cell r="S732">
            <v>19</v>
          </cell>
          <cell r="T732" t="str">
            <v>adm</v>
          </cell>
        </row>
        <row r="733">
          <cell r="A733">
            <v>6133507</v>
          </cell>
          <cell r="B733" t="str">
            <v>OBB</v>
          </cell>
          <cell r="C733">
            <v>52010</v>
          </cell>
          <cell r="D733">
            <v>52010310</v>
          </cell>
          <cell r="E733" t="str">
            <v>ING.PLANF.CALID</v>
          </cell>
          <cell r="F733">
            <v>6133507</v>
          </cell>
          <cell r="G733" t="str">
            <v>06133507</v>
          </cell>
          <cell r="H733">
            <v>952285594</v>
          </cell>
          <cell r="I733" t="str">
            <v>ARROYO MOROCHO DANIEL ALEJANDRO</v>
          </cell>
          <cell r="J733" t="str">
            <v>SUPERV.PLANI.CALIDAD</v>
          </cell>
          <cell r="K733">
            <v>1712019296</v>
          </cell>
          <cell r="L733" t="str">
            <v>SALARY</v>
          </cell>
          <cell r="M733" t="str">
            <v>INDEFINIDO</v>
          </cell>
          <cell r="N733" t="str">
            <v>INDIRECTA</v>
          </cell>
          <cell r="O733" t="str">
            <v>SALIO CIA</v>
          </cell>
          <cell r="P733">
            <v>3</v>
          </cell>
          <cell r="Q733">
            <v>7</v>
          </cell>
          <cell r="R733">
            <v>6</v>
          </cell>
          <cell r="S733">
            <v>1</v>
          </cell>
          <cell r="T733" t="e">
            <v>#N/A</v>
          </cell>
          <cell r="U733" t="e">
            <v>#N/A</v>
          </cell>
        </row>
        <row r="734">
          <cell r="A734">
            <v>6130716</v>
          </cell>
          <cell r="B734" t="str">
            <v>OBB</v>
          </cell>
          <cell r="C734">
            <v>31000</v>
          </cell>
          <cell r="D734">
            <v>31000600</v>
          </cell>
          <cell r="E734" t="str">
            <v>PROY.MATRICERIA</v>
          </cell>
          <cell r="F734">
            <v>6130716</v>
          </cell>
          <cell r="G734" t="str">
            <v>06130716</v>
          </cell>
          <cell r="H734">
            <v>964719527</v>
          </cell>
          <cell r="I734" t="str">
            <v>CUNAS SIMBANA JOSE RODRIGO</v>
          </cell>
          <cell r="J734" t="str">
            <v>OPER.TALLER MECANICO</v>
          </cell>
          <cell r="K734">
            <v>1713086237</v>
          </cell>
          <cell r="L734" t="str">
            <v>HOURLY</v>
          </cell>
          <cell r="M734" t="str">
            <v>INDEFINIDO</v>
          </cell>
          <cell r="N734" t="str">
            <v>INDIRECTA</v>
          </cell>
          <cell r="O734" t="str">
            <v>1ERO</v>
          </cell>
          <cell r="P734">
            <v>11</v>
          </cell>
          <cell r="Q734">
            <v>7</v>
          </cell>
          <cell r="R734">
            <v>4</v>
          </cell>
          <cell r="S734">
            <v>2</v>
          </cell>
          <cell r="T734" t="str">
            <v>adm</v>
          </cell>
        </row>
        <row r="735">
          <cell r="A735">
            <v>6107207</v>
          </cell>
          <cell r="B735" t="str">
            <v>OBB</v>
          </cell>
          <cell r="C735">
            <v>62000</v>
          </cell>
          <cell r="D735">
            <v>62000100</v>
          </cell>
          <cell r="E735" t="str">
            <v>RELAC.LABORALES</v>
          </cell>
          <cell r="F735">
            <v>6107207</v>
          </cell>
          <cell r="G735" t="str">
            <v>06107207</v>
          </cell>
          <cell r="H735">
            <v>995146197</v>
          </cell>
          <cell r="I735" t="str">
            <v>VELASCO PALLARES PEDRO JAVIER</v>
          </cell>
          <cell r="J735" t="str">
            <v>GTE.RELAC.LABORALES</v>
          </cell>
          <cell r="K735">
            <v>1710242064</v>
          </cell>
          <cell r="L735" t="str">
            <v>SALARY</v>
          </cell>
          <cell r="M735" t="str">
            <v>EJECUTIVO</v>
          </cell>
          <cell r="N735" t="str">
            <v>EJECUTIVO</v>
          </cell>
          <cell r="O735" t="str">
            <v>1ERO</v>
          </cell>
          <cell r="P735">
            <v>1</v>
          </cell>
          <cell r="Q735">
            <v>5</v>
          </cell>
          <cell r="R735">
            <v>12</v>
          </cell>
          <cell r="S735">
            <v>1</v>
          </cell>
          <cell r="T735" t="str">
            <v>adm</v>
          </cell>
        </row>
        <row r="736">
          <cell r="A736">
            <v>6107420</v>
          </cell>
          <cell r="B736" t="str">
            <v>OBB</v>
          </cell>
          <cell r="C736">
            <v>35000</v>
          </cell>
          <cell r="D736">
            <v>35000100</v>
          </cell>
          <cell r="E736" t="str">
            <v>OPERAC. PINTURA</v>
          </cell>
          <cell r="F736">
            <v>6107420</v>
          </cell>
          <cell r="G736" t="str">
            <v>06107420</v>
          </cell>
          <cell r="H736">
            <v>955194803</v>
          </cell>
          <cell r="I736" t="str">
            <v>GALEAS AGUIRRE VICTOR HUGO</v>
          </cell>
          <cell r="J736" t="str">
            <v>ESP. DE SHOP</v>
          </cell>
          <cell r="K736">
            <v>1710689496</v>
          </cell>
          <cell r="L736" t="str">
            <v>SALARY</v>
          </cell>
          <cell r="M736" t="str">
            <v>INDEFINIDO</v>
          </cell>
          <cell r="N736" t="str">
            <v>INDIRECTA</v>
          </cell>
          <cell r="O736" t="str">
            <v>1ERO</v>
          </cell>
          <cell r="P736">
            <v>3</v>
          </cell>
          <cell r="Q736">
            <v>5</v>
          </cell>
          <cell r="R736">
            <v>12</v>
          </cell>
          <cell r="S736">
            <v>7</v>
          </cell>
          <cell r="T736" t="str">
            <v>ING</v>
          </cell>
          <cell r="U736" t="str">
            <v>OPERAC. PINTURA 1T</v>
          </cell>
        </row>
        <row r="737">
          <cell r="A737">
            <v>6145218</v>
          </cell>
          <cell r="B737" t="str">
            <v>OBB</v>
          </cell>
          <cell r="C737">
            <v>42000</v>
          </cell>
          <cell r="D737">
            <v>42000100</v>
          </cell>
          <cell r="E737" t="str">
            <v>LOG. MATERIALES</v>
          </cell>
          <cell r="F737">
            <v>6145218</v>
          </cell>
          <cell r="G737" t="str">
            <v>06145218</v>
          </cell>
          <cell r="H737">
            <v>890810867</v>
          </cell>
          <cell r="I737" t="str">
            <v>MINO ENRIQUEZ IRENE CATALINA</v>
          </cell>
          <cell r="J737" t="str">
            <v>ANAL.TRAFIC.VEHICULO</v>
          </cell>
          <cell r="K737">
            <v>1717641813</v>
          </cell>
          <cell r="L737" t="str">
            <v>SALARY</v>
          </cell>
          <cell r="M737" t="str">
            <v>INDEFINIDO</v>
          </cell>
          <cell r="N737" t="str">
            <v>INDIRECTA</v>
          </cell>
          <cell r="O737" t="str">
            <v>1ERO</v>
          </cell>
          <cell r="P737">
            <v>3</v>
          </cell>
          <cell r="Q737">
            <v>8</v>
          </cell>
          <cell r="R737">
            <v>4</v>
          </cell>
          <cell r="S737">
            <v>2</v>
          </cell>
          <cell r="T737" t="str">
            <v>adm</v>
          </cell>
        </row>
        <row r="738">
          <cell r="A738">
            <v>6145225</v>
          </cell>
          <cell r="B738" t="str">
            <v>OBB</v>
          </cell>
          <cell r="C738">
            <v>42000</v>
          </cell>
          <cell r="D738">
            <v>42000100</v>
          </cell>
          <cell r="E738" t="str">
            <v>LOG. MATERIALES</v>
          </cell>
          <cell r="F738">
            <v>6145225</v>
          </cell>
          <cell r="G738" t="str">
            <v>06145225</v>
          </cell>
          <cell r="H738">
            <v>367980880</v>
          </cell>
          <cell r="I738" t="str">
            <v>GARCIA MICHILENA REMIGIO PATRICIO</v>
          </cell>
          <cell r="J738" t="str">
            <v>ANAL.FLUJO DE MATERI</v>
          </cell>
          <cell r="K738">
            <v>1714319918</v>
          </cell>
          <cell r="L738" t="str">
            <v>SALARY</v>
          </cell>
          <cell r="M738" t="str">
            <v>INDEFINIDO</v>
          </cell>
          <cell r="N738" t="str">
            <v>INDIRECTA</v>
          </cell>
          <cell r="O738" t="str">
            <v>1ERO</v>
          </cell>
          <cell r="P738">
            <v>3</v>
          </cell>
          <cell r="Q738">
            <v>8</v>
          </cell>
          <cell r="R738">
            <v>4</v>
          </cell>
          <cell r="S738">
            <v>1</v>
          </cell>
          <cell r="T738" t="str">
            <v>adm</v>
          </cell>
        </row>
        <row r="739">
          <cell r="A739">
            <v>6145597</v>
          </cell>
          <cell r="B739" t="str">
            <v>OBB</v>
          </cell>
          <cell r="C739">
            <v>32000</v>
          </cell>
          <cell r="D739">
            <v>32000100</v>
          </cell>
          <cell r="E739" t="str">
            <v>OPER.GER.MANUF.</v>
          </cell>
          <cell r="F739">
            <v>6145597</v>
          </cell>
          <cell r="G739" t="str">
            <v>06145597</v>
          </cell>
          <cell r="H739">
            <v>407283484</v>
          </cell>
          <cell r="I739" t="str">
            <v>ARRATA DONADEL CRISTIANE</v>
          </cell>
          <cell r="J739" t="str">
            <v>ASIST. DIRECCION MFG</v>
          </cell>
          <cell r="K739">
            <v>1705486684</v>
          </cell>
          <cell r="L739" t="str">
            <v>SALARY</v>
          </cell>
          <cell r="M739" t="str">
            <v>INDEFINIDO</v>
          </cell>
          <cell r="N739" t="str">
            <v>INDIRECTA</v>
          </cell>
          <cell r="O739" t="str">
            <v>1ERO</v>
          </cell>
          <cell r="P739">
            <v>3</v>
          </cell>
          <cell r="Q739">
            <v>8</v>
          </cell>
          <cell r="R739">
            <v>4</v>
          </cell>
          <cell r="S739">
            <v>1</v>
          </cell>
          <cell r="T739" t="str">
            <v>adm</v>
          </cell>
        </row>
        <row r="740">
          <cell r="A740">
            <v>6147294</v>
          </cell>
          <cell r="B740" t="str">
            <v>OBB</v>
          </cell>
          <cell r="C740">
            <v>52000</v>
          </cell>
          <cell r="D740">
            <v>52000520</v>
          </cell>
          <cell r="E740" t="str">
            <v>EST.VERIFICAC.</v>
          </cell>
          <cell r="F740">
            <v>6147294</v>
          </cell>
          <cell r="G740" t="str">
            <v>06147294</v>
          </cell>
          <cell r="H740">
            <v>439647615</v>
          </cell>
          <cell r="I740" t="str">
            <v>ARCE ACOSTA IVAN PAUL</v>
          </cell>
          <cell r="J740" t="str">
            <v>MIEMBRO EQUIPO CALID</v>
          </cell>
          <cell r="K740">
            <v>1712457652</v>
          </cell>
          <cell r="L740" t="str">
            <v>HOURLY</v>
          </cell>
          <cell r="M740" t="str">
            <v>INDEFINIDO</v>
          </cell>
          <cell r="N740" t="str">
            <v>DIRECTA</v>
          </cell>
          <cell r="O740" t="str">
            <v>2DO</v>
          </cell>
          <cell r="P740">
            <v>28</v>
          </cell>
          <cell r="Q740">
            <v>8</v>
          </cell>
          <cell r="R740">
            <v>4</v>
          </cell>
          <cell r="S740">
            <v>21</v>
          </cell>
          <cell r="T740" t="str">
            <v>MET</v>
          </cell>
          <cell r="U740" t="e">
            <v>#REF!</v>
          </cell>
        </row>
        <row r="741">
          <cell r="A741">
            <v>6147557</v>
          </cell>
          <cell r="B741" t="str">
            <v>OBB</v>
          </cell>
          <cell r="C741">
            <v>36000</v>
          </cell>
          <cell r="D741">
            <v>36000600</v>
          </cell>
          <cell r="E741" t="str">
            <v>FINAL AUTOMOVIL</v>
          </cell>
          <cell r="F741">
            <v>6147557</v>
          </cell>
          <cell r="G741" t="str">
            <v>06147557</v>
          </cell>
          <cell r="H741">
            <v>309061560</v>
          </cell>
          <cell r="I741" t="str">
            <v>ARCE NINACURI MILTON RENE</v>
          </cell>
          <cell r="J741" t="str">
            <v>OPERARIO PRODUCCION</v>
          </cell>
          <cell r="K741">
            <v>1718910308</v>
          </cell>
          <cell r="L741" t="str">
            <v>HOURLY</v>
          </cell>
          <cell r="M741" t="str">
            <v>INDEFINIDO</v>
          </cell>
          <cell r="N741" t="str">
            <v>DIRECTA</v>
          </cell>
          <cell r="O741" t="str">
            <v>2DO</v>
          </cell>
          <cell r="P741">
            <v>28</v>
          </cell>
          <cell r="Q741">
            <v>9</v>
          </cell>
          <cell r="R741">
            <v>8</v>
          </cell>
          <cell r="S741">
            <v>17</v>
          </cell>
          <cell r="T741" t="str">
            <v>MET</v>
          </cell>
          <cell r="U741">
            <v>8</v>
          </cell>
        </row>
        <row r="742">
          <cell r="A742">
            <v>6147558</v>
          </cell>
          <cell r="B742" t="str">
            <v>OBB</v>
          </cell>
          <cell r="C742">
            <v>36000</v>
          </cell>
          <cell r="D742">
            <v>36000600</v>
          </cell>
          <cell r="E742" t="str">
            <v>FINAL AUTOMOVIL</v>
          </cell>
          <cell r="F742">
            <v>6147558</v>
          </cell>
          <cell r="G742" t="str">
            <v>06147558</v>
          </cell>
          <cell r="H742">
            <v>455993054</v>
          </cell>
          <cell r="I742" t="str">
            <v>GONZALEZ TACO MARCO VINICIO</v>
          </cell>
          <cell r="J742" t="str">
            <v>OPERARIO PRODUCCION</v>
          </cell>
          <cell r="K742">
            <v>1720190659</v>
          </cell>
          <cell r="L742" t="str">
            <v>HOURLY</v>
          </cell>
          <cell r="M742" t="str">
            <v>INDEFINIDO</v>
          </cell>
          <cell r="N742" t="str">
            <v>DIRECTA</v>
          </cell>
          <cell r="O742" t="str">
            <v>2DO</v>
          </cell>
          <cell r="P742">
            <v>28</v>
          </cell>
          <cell r="Q742">
            <v>8</v>
          </cell>
          <cell r="R742">
            <v>4</v>
          </cell>
          <cell r="S742">
            <v>24</v>
          </cell>
          <cell r="T742" t="str">
            <v>MET</v>
          </cell>
          <cell r="U742">
            <v>4</v>
          </cell>
        </row>
        <row r="743">
          <cell r="A743">
            <v>6147710</v>
          </cell>
          <cell r="B743" t="str">
            <v>OBB</v>
          </cell>
          <cell r="C743">
            <v>35000</v>
          </cell>
          <cell r="D743">
            <v>35000300</v>
          </cell>
          <cell r="E743" t="str">
            <v>PINTURA PRIMER</v>
          </cell>
          <cell r="F743">
            <v>6147710</v>
          </cell>
          <cell r="G743" t="str">
            <v>06147710</v>
          </cell>
          <cell r="H743">
            <v>976697055</v>
          </cell>
          <cell r="I743" t="str">
            <v>ZHUNIO CEVALLOS DIEGO PAUL</v>
          </cell>
          <cell r="J743" t="str">
            <v>PINTOR</v>
          </cell>
          <cell r="K743">
            <v>1715500151</v>
          </cell>
          <cell r="L743" t="str">
            <v>HOURLY</v>
          </cell>
          <cell r="M743" t="str">
            <v>INDEFINIDO</v>
          </cell>
          <cell r="N743" t="str">
            <v>DIRECTA</v>
          </cell>
          <cell r="O743" t="str">
            <v>2DO</v>
          </cell>
          <cell r="P743">
            <v>4</v>
          </cell>
          <cell r="Q743">
            <v>8</v>
          </cell>
          <cell r="R743">
            <v>5</v>
          </cell>
          <cell r="S743">
            <v>1</v>
          </cell>
          <cell r="T743" t="str">
            <v>MET</v>
          </cell>
          <cell r="U743" t="str">
            <v>PINTURA CABINAS 2T</v>
          </cell>
        </row>
        <row r="744">
          <cell r="A744">
            <v>6147712</v>
          </cell>
          <cell r="B744" t="str">
            <v>OBB</v>
          </cell>
          <cell r="C744">
            <v>34000</v>
          </cell>
          <cell r="D744">
            <v>34000200</v>
          </cell>
          <cell r="E744" t="str">
            <v>SUELDA COMERCI.</v>
          </cell>
          <cell r="F744">
            <v>6147712</v>
          </cell>
          <cell r="G744" t="str">
            <v>06147712</v>
          </cell>
          <cell r="H744">
            <v>924995733</v>
          </cell>
          <cell r="I744" t="str">
            <v>TORRES GUASGUA JOSE ARTURO</v>
          </cell>
          <cell r="J744" t="str">
            <v>OPERARIO DE SUELDA</v>
          </cell>
          <cell r="K744">
            <v>1713991782</v>
          </cell>
          <cell r="L744" t="str">
            <v>HOURLY</v>
          </cell>
          <cell r="M744" t="str">
            <v>INDEFINIDO</v>
          </cell>
          <cell r="N744" t="str">
            <v>DIRECTA</v>
          </cell>
          <cell r="O744" t="str">
            <v>1ERO</v>
          </cell>
          <cell r="P744">
            <v>3</v>
          </cell>
          <cell r="Q744">
            <v>9</v>
          </cell>
          <cell r="R744">
            <v>9</v>
          </cell>
          <cell r="S744">
            <v>16</v>
          </cell>
          <cell r="T744" t="str">
            <v>MET</v>
          </cell>
          <cell r="U744">
            <v>1713991782</v>
          </cell>
        </row>
        <row r="745">
          <cell r="A745">
            <v>6147717</v>
          </cell>
          <cell r="B745" t="str">
            <v>OBB</v>
          </cell>
          <cell r="C745">
            <v>35000</v>
          </cell>
          <cell r="D745">
            <v>35000200</v>
          </cell>
          <cell r="E745" t="str">
            <v>PINTURA ELPO</v>
          </cell>
          <cell r="F745">
            <v>6147717</v>
          </cell>
          <cell r="G745" t="str">
            <v>06147717</v>
          </cell>
          <cell r="H745">
            <v>533520393</v>
          </cell>
          <cell r="I745" t="str">
            <v>ACHIG QUISHPE NESTOR RAFAEL</v>
          </cell>
          <cell r="J745" t="str">
            <v>OPERARIO DE PINTURA</v>
          </cell>
          <cell r="K745">
            <v>1717013047</v>
          </cell>
          <cell r="L745" t="str">
            <v>HOURLY</v>
          </cell>
          <cell r="M745" t="str">
            <v>INDEFINIDO</v>
          </cell>
          <cell r="N745" t="str">
            <v>DIRECTA</v>
          </cell>
          <cell r="O745" t="str">
            <v>SALIO CIA</v>
          </cell>
          <cell r="P745">
            <v>4</v>
          </cell>
          <cell r="Q745">
            <v>9</v>
          </cell>
          <cell r="R745">
            <v>9</v>
          </cell>
          <cell r="S745">
            <v>16</v>
          </cell>
          <cell r="T745" t="e">
            <v>#N/A</v>
          </cell>
        </row>
        <row r="746">
          <cell r="A746">
            <v>6147719</v>
          </cell>
          <cell r="B746" t="str">
            <v>OBB</v>
          </cell>
          <cell r="C746">
            <v>36000</v>
          </cell>
          <cell r="D746">
            <v>36000200</v>
          </cell>
          <cell r="E746" t="str">
            <v>ENSAMBLE CHASIS</v>
          </cell>
          <cell r="F746">
            <v>6147719</v>
          </cell>
          <cell r="G746" t="str">
            <v>06147719</v>
          </cell>
          <cell r="H746">
            <v>219245229</v>
          </cell>
          <cell r="I746" t="str">
            <v>ALANUCA CALAPAQUI CRISTIAN SANTIAGO</v>
          </cell>
          <cell r="J746" t="str">
            <v>OPERARIO PRODUCCION</v>
          </cell>
          <cell r="K746">
            <v>1720488228</v>
          </cell>
          <cell r="L746" t="str">
            <v>HOURLY</v>
          </cell>
          <cell r="M746" t="str">
            <v>INDEFINIDO</v>
          </cell>
          <cell r="N746" t="str">
            <v>DIRECTA</v>
          </cell>
          <cell r="O746" t="str">
            <v>2DO</v>
          </cell>
          <cell r="P746">
            <v>28</v>
          </cell>
          <cell r="Q746">
            <v>8</v>
          </cell>
          <cell r="R746">
            <v>5</v>
          </cell>
          <cell r="S746">
            <v>1</v>
          </cell>
          <cell r="T746" t="str">
            <v>MET</v>
          </cell>
          <cell r="U746">
            <v>5</v>
          </cell>
        </row>
        <row r="747">
          <cell r="A747">
            <v>6147727</v>
          </cell>
          <cell r="B747" t="str">
            <v>OBB</v>
          </cell>
          <cell r="C747">
            <v>35000</v>
          </cell>
          <cell r="D747">
            <v>35000300</v>
          </cell>
          <cell r="E747" t="str">
            <v>PINTURA PRIMER</v>
          </cell>
          <cell r="F747">
            <v>6147727</v>
          </cell>
          <cell r="G747" t="str">
            <v>06147727</v>
          </cell>
          <cell r="H747">
            <v>207108315</v>
          </cell>
          <cell r="I747" t="str">
            <v>MANCILLA RODRIGUEZ EDWIN RAUL</v>
          </cell>
          <cell r="J747" t="str">
            <v>PINTOR</v>
          </cell>
          <cell r="K747">
            <v>1716988835</v>
          </cell>
          <cell r="L747" t="str">
            <v>HOURLY</v>
          </cell>
          <cell r="M747" t="str">
            <v>INDEFINIDO</v>
          </cell>
          <cell r="N747" t="str">
            <v>DIRECTA</v>
          </cell>
          <cell r="O747" t="str">
            <v>3ERO</v>
          </cell>
          <cell r="P747">
            <v>22</v>
          </cell>
          <cell r="Q747">
            <v>8</v>
          </cell>
          <cell r="R747">
            <v>5</v>
          </cell>
          <cell r="S747">
            <v>1</v>
          </cell>
          <cell r="T747" t="str">
            <v>MET</v>
          </cell>
          <cell r="U747" t="str">
            <v>PINTURA PLASTICOS 1T</v>
          </cell>
        </row>
        <row r="748">
          <cell r="A748">
            <v>6147736</v>
          </cell>
          <cell r="B748" t="str">
            <v>OBB</v>
          </cell>
          <cell r="C748">
            <v>35000</v>
          </cell>
          <cell r="D748">
            <v>35000200</v>
          </cell>
          <cell r="E748" t="str">
            <v>PINTURA ELPO</v>
          </cell>
          <cell r="F748">
            <v>6147736</v>
          </cell>
          <cell r="G748" t="str">
            <v>06147736</v>
          </cell>
          <cell r="H748">
            <v>701709468</v>
          </cell>
          <cell r="I748" t="str">
            <v>MARTINEZ VALLEJO SANTOS QUERUBIN</v>
          </cell>
          <cell r="J748" t="str">
            <v>OPERARIO DE PINTURA</v>
          </cell>
          <cell r="K748">
            <v>503040545</v>
          </cell>
          <cell r="L748" t="str">
            <v>HOURLY</v>
          </cell>
          <cell r="M748" t="str">
            <v>INDEFINIDO</v>
          </cell>
          <cell r="N748" t="str">
            <v>DIRECTA</v>
          </cell>
          <cell r="O748" t="str">
            <v>1ERO</v>
          </cell>
          <cell r="P748">
            <v>2</v>
          </cell>
          <cell r="Q748">
            <v>8</v>
          </cell>
          <cell r="R748">
            <v>5</v>
          </cell>
          <cell r="S748">
            <v>1</v>
          </cell>
          <cell r="T748" t="str">
            <v>LET</v>
          </cell>
          <cell r="U748" t="str">
            <v>PINTURA ELPO 1T</v>
          </cell>
        </row>
        <row r="749">
          <cell r="A749">
            <v>6147737</v>
          </cell>
          <cell r="B749" t="str">
            <v>OBB</v>
          </cell>
          <cell r="C749">
            <v>36000</v>
          </cell>
          <cell r="D749">
            <v>36000300</v>
          </cell>
          <cell r="E749" t="str">
            <v>TRIM COMERCIAL</v>
          </cell>
          <cell r="F749">
            <v>6147737</v>
          </cell>
          <cell r="G749" t="str">
            <v>06147737</v>
          </cell>
          <cell r="H749">
            <v>898122901</v>
          </cell>
          <cell r="I749" t="str">
            <v>LARA LLUMIGUSIN HIPATIA EMPERATRIZ</v>
          </cell>
          <cell r="J749" t="str">
            <v>OPERARIO PRODUCCION</v>
          </cell>
          <cell r="K749">
            <v>1714662630</v>
          </cell>
          <cell r="L749" t="str">
            <v>HOURLY</v>
          </cell>
          <cell r="M749" t="str">
            <v>INDEFINIDO</v>
          </cell>
          <cell r="N749" t="str">
            <v>DIRECTA</v>
          </cell>
          <cell r="O749" t="str">
            <v>1ERO</v>
          </cell>
          <cell r="P749">
            <v>3</v>
          </cell>
          <cell r="Q749">
            <v>8</v>
          </cell>
          <cell r="R749">
            <v>5</v>
          </cell>
          <cell r="S749">
            <v>1</v>
          </cell>
          <cell r="T749" t="str">
            <v>MET</v>
          </cell>
          <cell r="U749">
            <v>5</v>
          </cell>
        </row>
        <row r="750">
          <cell r="A750">
            <v>6148038</v>
          </cell>
          <cell r="B750" t="str">
            <v>OBB</v>
          </cell>
          <cell r="C750">
            <v>34000</v>
          </cell>
          <cell r="D750">
            <v>34000400</v>
          </cell>
          <cell r="E750" t="str">
            <v>LINEA REMATE</v>
          </cell>
          <cell r="F750">
            <v>6148038</v>
          </cell>
          <cell r="G750" t="str">
            <v>06148038</v>
          </cell>
          <cell r="H750">
            <v>181032499</v>
          </cell>
          <cell r="I750" t="str">
            <v>CARRERA RECALDE FERNANDO MAURICIO</v>
          </cell>
          <cell r="J750" t="str">
            <v>OPERARIO DE SUELDA</v>
          </cell>
          <cell r="K750">
            <v>1715987572</v>
          </cell>
          <cell r="L750" t="str">
            <v>HOURLY</v>
          </cell>
          <cell r="M750" t="str">
            <v>INDEFINIDO</v>
          </cell>
          <cell r="N750" t="str">
            <v>DIRECTA</v>
          </cell>
          <cell r="O750" t="str">
            <v>2DO</v>
          </cell>
          <cell r="P750">
            <v>28</v>
          </cell>
          <cell r="Q750">
            <v>8</v>
          </cell>
          <cell r="R750">
            <v>5</v>
          </cell>
          <cell r="S750">
            <v>1</v>
          </cell>
          <cell r="T750" t="str">
            <v>LET</v>
          </cell>
          <cell r="U750">
            <v>1715987572</v>
          </cell>
        </row>
        <row r="751">
          <cell r="A751">
            <v>6148041</v>
          </cell>
          <cell r="B751" t="str">
            <v>OBB</v>
          </cell>
          <cell r="C751">
            <v>37000</v>
          </cell>
          <cell r="D751">
            <v>37000700</v>
          </cell>
          <cell r="E751" t="str">
            <v>PATIOS PROVEED.</v>
          </cell>
          <cell r="F751">
            <v>6148041</v>
          </cell>
          <cell r="G751" t="str">
            <v>06148041</v>
          </cell>
          <cell r="H751">
            <v>969830573</v>
          </cell>
          <cell r="I751" t="str">
            <v>ARANA VERA JUAN MANUEL</v>
          </cell>
          <cell r="J751" t="str">
            <v>OPERARIO MATERIALES</v>
          </cell>
          <cell r="K751">
            <v>1721253100</v>
          </cell>
          <cell r="L751" t="str">
            <v>HOURLY</v>
          </cell>
          <cell r="M751" t="str">
            <v>INDEFINIDO</v>
          </cell>
          <cell r="N751" t="str">
            <v>INDIRECTA</v>
          </cell>
          <cell r="O751" t="e">
            <v>#REF!</v>
          </cell>
          <cell r="P751">
            <v>3</v>
          </cell>
          <cell r="Q751">
            <v>8</v>
          </cell>
          <cell r="R751">
            <v>5</v>
          </cell>
          <cell r="S751">
            <v>1</v>
          </cell>
          <cell r="T751" t="str">
            <v>MET</v>
          </cell>
          <cell r="U751" t="e">
            <v>#REF!</v>
          </cell>
        </row>
        <row r="752">
          <cell r="A752">
            <v>6148042</v>
          </cell>
          <cell r="B752" t="str">
            <v>OBB</v>
          </cell>
          <cell r="C752">
            <v>34000</v>
          </cell>
          <cell r="D752">
            <v>34000300</v>
          </cell>
          <cell r="E752" t="str">
            <v>SUELDA AUTOMOV.</v>
          </cell>
          <cell r="F752">
            <v>6148042</v>
          </cell>
          <cell r="G752" t="str">
            <v>06148042</v>
          </cell>
          <cell r="H752">
            <v>146207670</v>
          </cell>
          <cell r="I752" t="str">
            <v>CEPEDA SANCHEZ DARWIN BOLIVAR</v>
          </cell>
          <cell r="J752" t="str">
            <v>OPERARIO DE SUELDA</v>
          </cell>
          <cell r="K752">
            <v>1714809280</v>
          </cell>
          <cell r="L752" t="str">
            <v>HOURLY</v>
          </cell>
          <cell r="M752" t="str">
            <v>INDEFINIDO</v>
          </cell>
          <cell r="N752" t="str">
            <v>DIRECTA</v>
          </cell>
          <cell r="O752" t="str">
            <v>SALIO CIA</v>
          </cell>
          <cell r="P752">
            <v>3</v>
          </cell>
          <cell r="Q752">
            <v>9</v>
          </cell>
          <cell r="R752">
            <v>8</v>
          </cell>
          <cell r="S752">
            <v>3</v>
          </cell>
          <cell r="T752" t="e">
            <v>#N/A</v>
          </cell>
        </row>
        <row r="753">
          <cell r="A753">
            <v>6148045</v>
          </cell>
          <cell r="B753" t="str">
            <v>OBB</v>
          </cell>
          <cell r="C753">
            <v>34000</v>
          </cell>
          <cell r="D753">
            <v>34000500</v>
          </cell>
          <cell r="E753" t="str">
            <v>ACABADO METAL.</v>
          </cell>
          <cell r="F753">
            <v>6148045</v>
          </cell>
          <cell r="G753" t="str">
            <v>06148045</v>
          </cell>
          <cell r="H753">
            <v>840095315</v>
          </cell>
          <cell r="I753" t="str">
            <v>CHILIQUINGA OBANDO JAIME ROLANDO</v>
          </cell>
          <cell r="J753" t="str">
            <v>OPERARIO DE SUELDA</v>
          </cell>
          <cell r="K753">
            <v>1716259237</v>
          </cell>
          <cell r="L753" t="str">
            <v>HOURLY</v>
          </cell>
          <cell r="M753" t="str">
            <v>INDEFINIDO</v>
          </cell>
          <cell r="N753" t="str">
            <v>DIRECTA</v>
          </cell>
          <cell r="O753" t="str">
            <v>2DO</v>
          </cell>
          <cell r="P753">
            <v>28</v>
          </cell>
          <cell r="Q753">
            <v>8</v>
          </cell>
          <cell r="R753">
            <v>5</v>
          </cell>
          <cell r="S753">
            <v>1</v>
          </cell>
          <cell r="T753" t="str">
            <v>MET</v>
          </cell>
          <cell r="U753">
            <v>1716259237</v>
          </cell>
        </row>
        <row r="754">
          <cell r="A754">
            <v>6148047</v>
          </cell>
          <cell r="B754" t="str">
            <v>OBB</v>
          </cell>
          <cell r="C754">
            <v>35000</v>
          </cell>
          <cell r="D754">
            <v>35000300</v>
          </cell>
          <cell r="E754" t="str">
            <v>PINTURA PRIMER</v>
          </cell>
          <cell r="F754">
            <v>6148047</v>
          </cell>
          <cell r="G754" t="str">
            <v>06148047</v>
          </cell>
          <cell r="H754">
            <v>596236595</v>
          </cell>
          <cell r="I754" t="str">
            <v>BOMBON CHANGOLUISA PEDRO PABLO</v>
          </cell>
          <cell r="J754" t="str">
            <v>PINTOR</v>
          </cell>
          <cell r="K754">
            <v>1720816881</v>
          </cell>
          <cell r="L754" t="str">
            <v>HOURLY</v>
          </cell>
          <cell r="M754" t="str">
            <v>INDEFINIDO</v>
          </cell>
          <cell r="N754" t="str">
            <v>DIRECTA</v>
          </cell>
          <cell r="O754" t="str">
            <v>2DO</v>
          </cell>
          <cell r="P754">
            <v>4</v>
          </cell>
          <cell r="Q754">
            <v>8</v>
          </cell>
          <cell r="R754">
            <v>5</v>
          </cell>
          <cell r="S754">
            <v>1</v>
          </cell>
          <cell r="T754" t="str">
            <v>MET</v>
          </cell>
          <cell r="U754" t="str">
            <v>PINTURA CABINAS 2T</v>
          </cell>
        </row>
        <row r="755">
          <cell r="A755">
            <v>6148051</v>
          </cell>
          <cell r="B755" t="str">
            <v>OBB</v>
          </cell>
          <cell r="C755">
            <v>36000</v>
          </cell>
          <cell r="D755">
            <v>36000100</v>
          </cell>
          <cell r="E755" t="str">
            <v>OPER.ENSAMB.GEN</v>
          </cell>
          <cell r="F755">
            <v>6148051</v>
          </cell>
          <cell r="G755" t="str">
            <v>06148051</v>
          </cell>
          <cell r="H755">
            <v>866584283</v>
          </cell>
          <cell r="I755" t="str">
            <v>CORREA CAJILIMA CESAR EDGAR</v>
          </cell>
          <cell r="J755" t="str">
            <v>CONTROLADOR PROCESOS</v>
          </cell>
          <cell r="K755">
            <v>1716849227</v>
          </cell>
          <cell r="L755" t="str">
            <v>HOURLY</v>
          </cell>
          <cell r="M755" t="str">
            <v>INDEFINIDO</v>
          </cell>
          <cell r="N755" t="str">
            <v>INDIRECTA</v>
          </cell>
          <cell r="O755" t="str">
            <v>1ERO</v>
          </cell>
          <cell r="P755">
            <v>3</v>
          </cell>
          <cell r="Q755">
            <v>8</v>
          </cell>
          <cell r="R755">
            <v>5</v>
          </cell>
          <cell r="S755">
            <v>1</v>
          </cell>
          <cell r="T755" t="str">
            <v>CONTROLADOR SEGURIDAD &amp; GENTE</v>
          </cell>
          <cell r="U755">
            <v>5</v>
          </cell>
        </row>
        <row r="756">
          <cell r="A756">
            <v>6148052</v>
          </cell>
          <cell r="B756" t="str">
            <v>OBB</v>
          </cell>
          <cell r="C756">
            <v>35000</v>
          </cell>
          <cell r="D756">
            <v>35000110</v>
          </cell>
          <cell r="E756" t="str">
            <v>MANTEN. PINTURA</v>
          </cell>
          <cell r="F756">
            <v>6148052</v>
          </cell>
          <cell r="G756" t="str">
            <v>06148052</v>
          </cell>
          <cell r="H756">
            <v>379489866</v>
          </cell>
          <cell r="I756" t="str">
            <v>CAIZA ANAMISI ANGEL LEONARDO</v>
          </cell>
          <cell r="J756" t="str">
            <v>MIEMB.EQUIP.ESP.MTTO</v>
          </cell>
          <cell r="K756">
            <v>1718195702</v>
          </cell>
          <cell r="L756" t="str">
            <v>HOURLY</v>
          </cell>
          <cell r="M756" t="str">
            <v>INDEFINIDO</v>
          </cell>
          <cell r="N756" t="str">
            <v>INDIRECTA</v>
          </cell>
          <cell r="O756" t="str">
            <v>1ERO</v>
          </cell>
          <cell r="P756">
            <v>11</v>
          </cell>
          <cell r="Q756">
            <v>8</v>
          </cell>
          <cell r="R756">
            <v>5</v>
          </cell>
          <cell r="S756">
            <v>1</v>
          </cell>
          <cell r="T756" t="str">
            <v>MET</v>
          </cell>
          <cell r="U756" t="str">
            <v>MANTEN. PINTURA</v>
          </cell>
        </row>
        <row r="757">
          <cell r="A757">
            <v>6148053</v>
          </cell>
          <cell r="B757" t="str">
            <v>OBB</v>
          </cell>
          <cell r="C757">
            <v>35000</v>
          </cell>
          <cell r="D757">
            <v>35000200</v>
          </cell>
          <cell r="E757" t="str">
            <v>PINTURA ELPO</v>
          </cell>
          <cell r="F757">
            <v>6148053</v>
          </cell>
          <cell r="G757" t="str">
            <v>06148053</v>
          </cell>
          <cell r="H757">
            <v>498409293</v>
          </cell>
          <cell r="I757" t="str">
            <v>CANCINO SHUGULI CARLOS GIOVANNY</v>
          </cell>
          <cell r="J757" t="str">
            <v>OPERARIO DE PINTURA</v>
          </cell>
          <cell r="K757">
            <v>1716968951</v>
          </cell>
          <cell r="L757" t="str">
            <v>HOURLY</v>
          </cell>
          <cell r="M757" t="str">
            <v>INDEFINIDO</v>
          </cell>
          <cell r="N757" t="str">
            <v>DIRECTA</v>
          </cell>
          <cell r="O757" t="str">
            <v>2DO</v>
          </cell>
          <cell r="P757">
            <v>4</v>
          </cell>
          <cell r="Q757">
            <v>8</v>
          </cell>
          <cell r="R757">
            <v>5</v>
          </cell>
          <cell r="S757">
            <v>1</v>
          </cell>
          <cell r="T757" t="str">
            <v>MET</v>
          </cell>
          <cell r="U757" t="str">
            <v>PINTURA ELPO 2T</v>
          </cell>
        </row>
        <row r="758">
          <cell r="A758">
            <v>6148054</v>
          </cell>
          <cell r="B758" t="str">
            <v>OBB</v>
          </cell>
          <cell r="C758">
            <v>37000</v>
          </cell>
          <cell r="D758">
            <v>37000500</v>
          </cell>
          <cell r="E758" t="str">
            <v>PASAJEROS</v>
          </cell>
          <cell r="F758">
            <v>6148054</v>
          </cell>
          <cell r="G758" t="str">
            <v>06148054</v>
          </cell>
          <cell r="H758">
            <v>871884272</v>
          </cell>
          <cell r="I758" t="str">
            <v>ARTEAGA AUCATOMA HENRY RAYMUNDO</v>
          </cell>
          <cell r="J758" t="str">
            <v>OPERARIO MATERIALES</v>
          </cell>
          <cell r="K758">
            <v>1713373841</v>
          </cell>
          <cell r="L758" t="str">
            <v>HOURLY</v>
          </cell>
          <cell r="M758" t="str">
            <v>INDEFINIDO</v>
          </cell>
          <cell r="N758" t="str">
            <v>INDIRECTA</v>
          </cell>
          <cell r="O758" t="e">
            <v>#REF!</v>
          </cell>
          <cell r="P758">
            <v>3</v>
          </cell>
          <cell r="Q758">
            <v>8</v>
          </cell>
          <cell r="R758">
            <v>5</v>
          </cell>
          <cell r="S758">
            <v>1</v>
          </cell>
          <cell r="T758" t="str">
            <v>MET</v>
          </cell>
          <cell r="U758" t="e">
            <v>#REF!</v>
          </cell>
        </row>
        <row r="759">
          <cell r="A759">
            <v>6148057</v>
          </cell>
          <cell r="B759" t="str">
            <v>OBB</v>
          </cell>
          <cell r="C759">
            <v>36000</v>
          </cell>
          <cell r="D759">
            <v>36000600</v>
          </cell>
          <cell r="E759" t="str">
            <v>FINAL AUTOMOVIL</v>
          </cell>
          <cell r="F759">
            <v>6148057</v>
          </cell>
          <cell r="G759" t="str">
            <v>06148057</v>
          </cell>
          <cell r="H759">
            <v>178919817</v>
          </cell>
          <cell r="I759" t="str">
            <v>CORTES REASCO FRANKLIN ALEJANDRO</v>
          </cell>
          <cell r="J759" t="str">
            <v>OPERARIO PRODUCCION</v>
          </cell>
          <cell r="K759">
            <v>802416008</v>
          </cell>
          <cell r="L759" t="str">
            <v>HOURLY</v>
          </cell>
          <cell r="M759" t="str">
            <v>INDEFINIDO</v>
          </cell>
          <cell r="N759" t="str">
            <v>DIRECTA</v>
          </cell>
          <cell r="O759" t="str">
            <v>SALIO CIA</v>
          </cell>
          <cell r="P759">
            <v>28</v>
          </cell>
          <cell r="Q759">
            <v>8</v>
          </cell>
          <cell r="R759">
            <v>5</v>
          </cell>
          <cell r="S759">
            <v>1</v>
          </cell>
          <cell r="T759" t="e">
            <v>#N/A</v>
          </cell>
          <cell r="U759" t="e">
            <v>#N/A</v>
          </cell>
        </row>
        <row r="760">
          <cell r="A760">
            <v>6148059</v>
          </cell>
          <cell r="B760" t="str">
            <v>OBB</v>
          </cell>
          <cell r="C760">
            <v>36000</v>
          </cell>
          <cell r="D760">
            <v>36000600</v>
          </cell>
          <cell r="E760" t="str">
            <v>FINAL AUTOMOVIL</v>
          </cell>
          <cell r="F760">
            <v>6148059</v>
          </cell>
          <cell r="G760" t="str">
            <v>06148059</v>
          </cell>
          <cell r="H760">
            <v>369663933</v>
          </cell>
          <cell r="I760" t="str">
            <v>COSTTA NARANJO ALEJANDRO ARTURO</v>
          </cell>
          <cell r="J760" t="str">
            <v>OPERARIO PRODUCCION</v>
          </cell>
          <cell r="K760">
            <v>1717013609</v>
          </cell>
          <cell r="L760" t="str">
            <v>HOURLY</v>
          </cell>
          <cell r="M760" t="str">
            <v>INDEFINIDO</v>
          </cell>
          <cell r="N760" t="str">
            <v>DIRECTA</v>
          </cell>
          <cell r="O760" t="str">
            <v>1ERO</v>
          </cell>
          <cell r="P760">
            <v>3</v>
          </cell>
          <cell r="Q760">
            <v>8</v>
          </cell>
          <cell r="R760">
            <v>5</v>
          </cell>
          <cell r="S760">
            <v>1</v>
          </cell>
          <cell r="T760" t="str">
            <v>MET</v>
          </cell>
          <cell r="U760">
            <v>5</v>
          </cell>
        </row>
        <row r="761">
          <cell r="A761">
            <v>6148060</v>
          </cell>
          <cell r="B761" t="str">
            <v>OBB</v>
          </cell>
          <cell r="C761">
            <v>37000</v>
          </cell>
          <cell r="D761">
            <v>37000500</v>
          </cell>
          <cell r="E761" t="str">
            <v>PASAJEROS</v>
          </cell>
          <cell r="F761">
            <v>6148060</v>
          </cell>
          <cell r="G761" t="str">
            <v>06148060</v>
          </cell>
          <cell r="H761">
            <v>495289975</v>
          </cell>
          <cell r="I761" t="str">
            <v>CABEZAS MORETA WILLIAM PAUL</v>
          </cell>
          <cell r="J761" t="str">
            <v>OPERARIO MATERIALES</v>
          </cell>
          <cell r="K761">
            <v>1719766030</v>
          </cell>
          <cell r="L761" t="str">
            <v>HOURLY</v>
          </cell>
          <cell r="M761" t="str">
            <v>INDEFINIDO</v>
          </cell>
          <cell r="N761" t="str">
            <v>INDIRECTA</v>
          </cell>
          <cell r="O761" t="e">
            <v>#REF!</v>
          </cell>
          <cell r="P761">
            <v>3</v>
          </cell>
          <cell r="Q761">
            <v>8</v>
          </cell>
          <cell r="R761">
            <v>5</v>
          </cell>
          <cell r="S761">
            <v>1</v>
          </cell>
          <cell r="T761" t="str">
            <v>MET</v>
          </cell>
          <cell r="U761" t="e">
            <v>#REF!</v>
          </cell>
        </row>
        <row r="762">
          <cell r="A762">
            <v>6148064</v>
          </cell>
          <cell r="B762" t="str">
            <v>OBB</v>
          </cell>
          <cell r="C762">
            <v>52010</v>
          </cell>
          <cell r="D762">
            <v>52010450</v>
          </cell>
          <cell r="E762" t="str">
            <v>SOP.AUDIT.CALID</v>
          </cell>
          <cell r="F762">
            <v>6148064</v>
          </cell>
          <cell r="G762" t="str">
            <v>06148064</v>
          </cell>
          <cell r="H762">
            <v>410175738</v>
          </cell>
          <cell r="I762" t="str">
            <v>PACHECO SARI MARCO VINICIO</v>
          </cell>
          <cell r="J762" t="str">
            <v>AUDITOR ESPECIALIZAD</v>
          </cell>
          <cell r="K762">
            <v>1716979446</v>
          </cell>
          <cell r="L762" t="str">
            <v>HOURLY</v>
          </cell>
          <cell r="M762" t="str">
            <v>INDEFINIDO</v>
          </cell>
          <cell r="N762" t="str">
            <v>INDIRECTA</v>
          </cell>
          <cell r="O762" t="str">
            <v>1ERO</v>
          </cell>
          <cell r="P762">
            <v>3</v>
          </cell>
          <cell r="Q762">
            <v>8</v>
          </cell>
          <cell r="R762">
            <v>5</v>
          </cell>
          <cell r="S762">
            <v>1</v>
          </cell>
          <cell r="T762" t="str">
            <v>ASISTENTE</v>
          </cell>
          <cell r="U762" t="e">
            <v>#REF!</v>
          </cell>
        </row>
        <row r="763">
          <cell r="A763">
            <v>6148066</v>
          </cell>
          <cell r="B763" t="str">
            <v>OBB</v>
          </cell>
          <cell r="C763">
            <v>37000</v>
          </cell>
          <cell r="D763">
            <v>37000300</v>
          </cell>
          <cell r="E763" t="str">
            <v>CTROL MAT NOCKD</v>
          </cell>
          <cell r="F763">
            <v>6148066</v>
          </cell>
          <cell r="G763" t="str">
            <v>06148066</v>
          </cell>
          <cell r="H763">
            <v>688672277</v>
          </cell>
          <cell r="I763" t="str">
            <v>CAIZA MALEZA LUIS GIOVANNY</v>
          </cell>
          <cell r="J763" t="str">
            <v>OPERARIO MATERIALES</v>
          </cell>
          <cell r="K763">
            <v>1714575303</v>
          </cell>
          <cell r="L763" t="str">
            <v>HOURLY</v>
          </cell>
          <cell r="M763" t="str">
            <v>INDEFINIDO</v>
          </cell>
          <cell r="N763" t="str">
            <v>INDIRECTA</v>
          </cell>
          <cell r="O763" t="e">
            <v>#REF!</v>
          </cell>
          <cell r="P763">
            <v>3</v>
          </cell>
          <cell r="Q763">
            <v>8</v>
          </cell>
          <cell r="R763">
            <v>5</v>
          </cell>
          <cell r="S763">
            <v>1</v>
          </cell>
          <cell r="T763" t="str">
            <v>MET</v>
          </cell>
          <cell r="U763" t="e">
            <v>#REF!</v>
          </cell>
        </row>
        <row r="764">
          <cell r="A764">
            <v>6148067</v>
          </cell>
          <cell r="B764" t="str">
            <v>OBB</v>
          </cell>
          <cell r="C764">
            <v>52000</v>
          </cell>
          <cell r="D764">
            <v>52000520</v>
          </cell>
          <cell r="E764" t="str">
            <v>EST.VERIFICAC.</v>
          </cell>
          <cell r="F764">
            <v>6148067</v>
          </cell>
          <cell r="G764" t="str">
            <v>06148067</v>
          </cell>
          <cell r="H764">
            <v>359738411</v>
          </cell>
          <cell r="I764" t="str">
            <v>PALOMINO AYALA DAVID SANTIAGO</v>
          </cell>
          <cell r="J764" t="str">
            <v>MIEMBRO EQUIPO CALID</v>
          </cell>
          <cell r="K764">
            <v>1714942487</v>
          </cell>
          <cell r="L764" t="str">
            <v>HOURLY</v>
          </cell>
          <cell r="M764" t="str">
            <v>INDEFINIDO</v>
          </cell>
          <cell r="N764" t="str">
            <v>DIRECTA</v>
          </cell>
          <cell r="O764" t="str">
            <v>1ERO</v>
          </cell>
          <cell r="P764">
            <v>3</v>
          </cell>
          <cell r="Q764">
            <v>8</v>
          </cell>
          <cell r="R764">
            <v>5</v>
          </cell>
          <cell r="S764">
            <v>1</v>
          </cell>
          <cell r="T764" t="str">
            <v>MET</v>
          </cell>
          <cell r="U764" t="e">
            <v>#REF!</v>
          </cell>
        </row>
        <row r="765">
          <cell r="A765">
            <v>6148070</v>
          </cell>
          <cell r="B765" t="str">
            <v>OBB</v>
          </cell>
          <cell r="C765">
            <v>35010</v>
          </cell>
          <cell r="D765">
            <v>35010500</v>
          </cell>
          <cell r="E765" t="str">
            <v>PINTURA PLASTIC</v>
          </cell>
          <cell r="F765">
            <v>6148070</v>
          </cell>
          <cell r="G765" t="str">
            <v>06148070</v>
          </cell>
          <cell r="H765">
            <v>317035417</v>
          </cell>
          <cell r="I765" t="str">
            <v>CANIZARES ESPIN CHRISTIAN ISRAEL</v>
          </cell>
          <cell r="J765" t="str">
            <v>PINTOR</v>
          </cell>
          <cell r="K765">
            <v>1715991921</v>
          </cell>
          <cell r="L765" t="str">
            <v>HOURLY</v>
          </cell>
          <cell r="M765" t="str">
            <v>INDEFINIDO</v>
          </cell>
          <cell r="N765" t="str">
            <v>DIRECTA</v>
          </cell>
          <cell r="O765" t="str">
            <v>2DO</v>
          </cell>
          <cell r="P765">
            <v>4</v>
          </cell>
          <cell r="Q765">
            <v>8</v>
          </cell>
          <cell r="R765">
            <v>5</v>
          </cell>
          <cell r="S765">
            <v>1</v>
          </cell>
          <cell r="T765" t="str">
            <v>MET</v>
          </cell>
          <cell r="U765" t="str">
            <v>PINTURA PLAST 2T</v>
          </cell>
        </row>
        <row r="766">
          <cell r="A766">
            <v>6148080</v>
          </cell>
          <cell r="B766" t="str">
            <v>OBB</v>
          </cell>
          <cell r="C766">
            <v>35000</v>
          </cell>
          <cell r="D766">
            <v>35000200</v>
          </cell>
          <cell r="E766" t="str">
            <v>PINTURA ELPO</v>
          </cell>
          <cell r="F766">
            <v>6148080</v>
          </cell>
          <cell r="G766" t="str">
            <v>06148080</v>
          </cell>
          <cell r="H766">
            <v>933098562</v>
          </cell>
          <cell r="I766" t="str">
            <v>CASTILLO ROMERO CARLOS EDUARDO</v>
          </cell>
          <cell r="J766" t="str">
            <v>OPERARIO DE PINTURA</v>
          </cell>
          <cell r="K766">
            <v>1203452337</v>
          </cell>
          <cell r="L766" t="str">
            <v>HOURLY</v>
          </cell>
          <cell r="M766" t="str">
            <v>INDEFINIDO</v>
          </cell>
          <cell r="N766" t="str">
            <v>DIRECTA</v>
          </cell>
          <cell r="O766" t="str">
            <v>SALIO CIA</v>
          </cell>
          <cell r="P766">
            <v>4</v>
          </cell>
          <cell r="Q766">
            <v>8</v>
          </cell>
          <cell r="R766">
            <v>5</v>
          </cell>
          <cell r="S766">
            <v>1</v>
          </cell>
          <cell r="T766" t="e">
            <v>#N/A</v>
          </cell>
        </row>
        <row r="767">
          <cell r="A767">
            <v>6148082</v>
          </cell>
          <cell r="B767" t="str">
            <v>OBB</v>
          </cell>
          <cell r="C767">
            <v>36000</v>
          </cell>
          <cell r="D767">
            <v>36000300</v>
          </cell>
          <cell r="E767" t="str">
            <v>TRIM COMERCIAL</v>
          </cell>
          <cell r="F767">
            <v>6148082</v>
          </cell>
          <cell r="G767" t="str">
            <v>06148082</v>
          </cell>
          <cell r="H767">
            <v>478100207</v>
          </cell>
          <cell r="I767" t="str">
            <v>GAMBOA CANGAS WILLIAN FERNANDO</v>
          </cell>
          <cell r="J767" t="str">
            <v>OPERARIO PRODUCCION</v>
          </cell>
          <cell r="K767">
            <v>1803796430</v>
          </cell>
          <cell r="L767" t="str">
            <v>HOURLY</v>
          </cell>
          <cell r="M767" t="str">
            <v>INDEFINIDO</v>
          </cell>
          <cell r="N767" t="str">
            <v>DIRECTA</v>
          </cell>
          <cell r="O767" t="str">
            <v>SALIO CIA</v>
          </cell>
          <cell r="P767">
            <v>28</v>
          </cell>
          <cell r="Q767">
            <v>8</v>
          </cell>
          <cell r="R767">
            <v>5</v>
          </cell>
          <cell r="S767">
            <v>1</v>
          </cell>
          <cell r="T767" t="e">
            <v>#N/A</v>
          </cell>
          <cell r="U767" t="e">
            <v>#N/A</v>
          </cell>
        </row>
        <row r="768">
          <cell r="A768">
            <v>6148084</v>
          </cell>
          <cell r="B768" t="str">
            <v>OBB</v>
          </cell>
          <cell r="C768">
            <v>36000</v>
          </cell>
          <cell r="D768">
            <v>36000500</v>
          </cell>
          <cell r="E768" t="str">
            <v>TRIM AUTOMOVIL</v>
          </cell>
          <cell r="F768">
            <v>6148084</v>
          </cell>
          <cell r="G768" t="str">
            <v>06148084</v>
          </cell>
          <cell r="H768">
            <v>893934058</v>
          </cell>
          <cell r="I768" t="str">
            <v>GUALLICHICO TIPAN EDGAR ORLANDO</v>
          </cell>
          <cell r="J768" t="str">
            <v>OPERARIO PRODUCCION</v>
          </cell>
          <cell r="K768">
            <v>1716648710</v>
          </cell>
          <cell r="L768" t="str">
            <v>HOURLY</v>
          </cell>
          <cell r="M768" t="str">
            <v>INDEFINIDO</v>
          </cell>
          <cell r="N768" t="str">
            <v>DIRECTA</v>
          </cell>
          <cell r="O768" t="str">
            <v>1ERO</v>
          </cell>
          <cell r="P768">
            <v>3</v>
          </cell>
          <cell r="Q768">
            <v>8</v>
          </cell>
          <cell r="R768">
            <v>5</v>
          </cell>
          <cell r="S768">
            <v>1</v>
          </cell>
          <cell r="T768" t="str">
            <v>LET</v>
          </cell>
          <cell r="U768">
            <v>5</v>
          </cell>
        </row>
        <row r="769">
          <cell r="A769">
            <v>6148088</v>
          </cell>
          <cell r="B769" t="str">
            <v>OBB</v>
          </cell>
          <cell r="C769">
            <v>35000</v>
          </cell>
          <cell r="D769">
            <v>35000200</v>
          </cell>
          <cell r="E769" t="str">
            <v>PINTURA ELPO</v>
          </cell>
          <cell r="F769">
            <v>6148088</v>
          </cell>
          <cell r="G769" t="str">
            <v>06148088</v>
          </cell>
          <cell r="H769">
            <v>247116451</v>
          </cell>
          <cell r="I769" t="str">
            <v>CHAVEZ CALDERON NILO IVAN</v>
          </cell>
          <cell r="J769" t="str">
            <v>OPERARIO DE PINTURA</v>
          </cell>
          <cell r="K769">
            <v>1715711766</v>
          </cell>
          <cell r="L769" t="str">
            <v>HOURLY</v>
          </cell>
          <cell r="M769" t="str">
            <v>INDEFINIDO</v>
          </cell>
          <cell r="N769" t="str">
            <v>DIRECTA</v>
          </cell>
          <cell r="O769" t="str">
            <v>1ERO</v>
          </cell>
          <cell r="P769">
            <v>2</v>
          </cell>
          <cell r="Q769">
            <v>8</v>
          </cell>
          <cell r="R769">
            <v>5</v>
          </cell>
          <cell r="S769">
            <v>1</v>
          </cell>
          <cell r="T769" t="str">
            <v>MET</v>
          </cell>
          <cell r="U769" t="str">
            <v>PINTURA ELPO 1T</v>
          </cell>
        </row>
        <row r="770">
          <cell r="A770">
            <v>6148094</v>
          </cell>
          <cell r="B770" t="str">
            <v>OBB</v>
          </cell>
          <cell r="C770">
            <v>35000</v>
          </cell>
          <cell r="D770">
            <v>35000200</v>
          </cell>
          <cell r="E770" t="str">
            <v>PINTURA ELPO</v>
          </cell>
          <cell r="F770">
            <v>6148094</v>
          </cell>
          <cell r="G770" t="str">
            <v>06148094</v>
          </cell>
          <cell r="H770">
            <v>364432495</v>
          </cell>
          <cell r="I770" t="str">
            <v>CHINCHE NAUPARI JAIME FRANCISCO</v>
          </cell>
          <cell r="J770" t="str">
            <v>OPERARIO DE PINTURA</v>
          </cell>
          <cell r="K770">
            <v>1718943127</v>
          </cell>
          <cell r="L770" t="str">
            <v>HOURLY</v>
          </cell>
          <cell r="M770" t="str">
            <v>INDEFINIDO</v>
          </cell>
          <cell r="N770" t="str">
            <v>DIRECTA</v>
          </cell>
          <cell r="O770" t="str">
            <v>2DO</v>
          </cell>
          <cell r="P770">
            <v>4</v>
          </cell>
          <cell r="Q770">
            <v>8</v>
          </cell>
          <cell r="R770">
            <v>5</v>
          </cell>
          <cell r="S770">
            <v>1</v>
          </cell>
          <cell r="T770" t="str">
            <v>MET</v>
          </cell>
          <cell r="U770" t="str">
            <v>PINTURA ELPO 2T</v>
          </cell>
        </row>
        <row r="771">
          <cell r="A771">
            <v>6148095</v>
          </cell>
          <cell r="B771" t="str">
            <v>OBB</v>
          </cell>
          <cell r="C771">
            <v>37000</v>
          </cell>
          <cell r="D771">
            <v>37000500</v>
          </cell>
          <cell r="E771" t="str">
            <v>PASAJEROS</v>
          </cell>
          <cell r="F771">
            <v>6148095</v>
          </cell>
          <cell r="G771" t="str">
            <v>06148095</v>
          </cell>
          <cell r="H771">
            <v>562365400</v>
          </cell>
          <cell r="I771" t="str">
            <v>TIGASI PILA ANGEL RODRIGO</v>
          </cell>
          <cell r="J771" t="str">
            <v>OPERARIO MATERIALES</v>
          </cell>
          <cell r="K771">
            <v>1715744486</v>
          </cell>
          <cell r="L771" t="str">
            <v>HOURLY</v>
          </cell>
          <cell r="M771" t="str">
            <v>INDEFINIDO</v>
          </cell>
          <cell r="N771" t="str">
            <v>INDIRECTA</v>
          </cell>
          <cell r="O771" t="e">
            <v>#REF!</v>
          </cell>
          <cell r="P771">
            <v>3</v>
          </cell>
          <cell r="Q771">
            <v>8</v>
          </cell>
          <cell r="R771">
            <v>5</v>
          </cell>
          <cell r="S771">
            <v>1</v>
          </cell>
          <cell r="T771" t="str">
            <v>MET</v>
          </cell>
          <cell r="U771" t="e">
            <v>#REF!</v>
          </cell>
        </row>
        <row r="772">
          <cell r="A772">
            <v>6148097</v>
          </cell>
          <cell r="B772" t="str">
            <v>OBB</v>
          </cell>
          <cell r="C772">
            <v>35000</v>
          </cell>
          <cell r="D772">
            <v>35000200</v>
          </cell>
          <cell r="E772" t="str">
            <v>PINTURA ELPO</v>
          </cell>
          <cell r="F772">
            <v>6148097</v>
          </cell>
          <cell r="G772" t="str">
            <v>06148097</v>
          </cell>
          <cell r="H772">
            <v>971051929</v>
          </cell>
          <cell r="I772" t="str">
            <v>QUINGALUISA ZAPATA EDGAR SANTIAGO</v>
          </cell>
          <cell r="J772" t="str">
            <v>OPERARIO DE PINTURA</v>
          </cell>
          <cell r="K772">
            <v>1718488735</v>
          </cell>
          <cell r="L772" t="str">
            <v>HOURLY</v>
          </cell>
          <cell r="M772" t="str">
            <v>INDEFINIDO</v>
          </cell>
          <cell r="N772" t="str">
            <v>DIRECTA</v>
          </cell>
          <cell r="O772" t="str">
            <v>2DO</v>
          </cell>
          <cell r="P772">
            <v>4</v>
          </cell>
          <cell r="Q772">
            <v>8</v>
          </cell>
          <cell r="R772">
            <v>5</v>
          </cell>
          <cell r="S772">
            <v>1</v>
          </cell>
          <cell r="T772" t="str">
            <v>MET</v>
          </cell>
          <cell r="U772" t="str">
            <v>PINTURA ELPO 1T</v>
          </cell>
        </row>
        <row r="773">
          <cell r="A773">
            <v>6148104</v>
          </cell>
          <cell r="B773" t="str">
            <v>OBB</v>
          </cell>
          <cell r="C773">
            <v>52000</v>
          </cell>
          <cell r="D773">
            <v>52000520</v>
          </cell>
          <cell r="E773" t="str">
            <v>EST.VERIFICAC.</v>
          </cell>
          <cell r="F773">
            <v>6148104</v>
          </cell>
          <cell r="G773" t="str">
            <v>06148104</v>
          </cell>
          <cell r="H773">
            <v>215221387</v>
          </cell>
          <cell r="I773" t="str">
            <v>TIPAN IZA CARLOS FERNANDO</v>
          </cell>
          <cell r="J773" t="str">
            <v>MIEMBRO EQUIPO CALID</v>
          </cell>
          <cell r="K773">
            <v>503018855</v>
          </cell>
          <cell r="L773" t="str">
            <v>HOURLY</v>
          </cell>
          <cell r="M773" t="str">
            <v>INDEFINIDO</v>
          </cell>
          <cell r="N773" t="str">
            <v>DIRECTA</v>
          </cell>
          <cell r="O773" t="str">
            <v>1ERO</v>
          </cell>
          <cell r="P773">
            <v>3</v>
          </cell>
          <cell r="Q773">
            <v>8</v>
          </cell>
          <cell r="R773">
            <v>5</v>
          </cell>
          <cell r="S773">
            <v>1</v>
          </cell>
          <cell r="T773" t="str">
            <v>MET</v>
          </cell>
          <cell r="U773" t="e">
            <v>#REF!</v>
          </cell>
        </row>
        <row r="774">
          <cell r="A774">
            <v>6148105</v>
          </cell>
          <cell r="B774" t="str">
            <v>OBB</v>
          </cell>
          <cell r="C774">
            <v>35000</v>
          </cell>
          <cell r="D774">
            <v>35000400</v>
          </cell>
          <cell r="E774" t="str">
            <v>PINTURA ESMALTE</v>
          </cell>
          <cell r="F774">
            <v>6148105</v>
          </cell>
          <cell r="G774" t="str">
            <v>06148105</v>
          </cell>
          <cell r="H774">
            <v>939709516</v>
          </cell>
          <cell r="I774" t="str">
            <v>CHULCA MAILA WILLIAM VINICIO</v>
          </cell>
          <cell r="J774" t="str">
            <v>OPERARIO DE PINTURA</v>
          </cell>
          <cell r="K774">
            <v>1714970728</v>
          </cell>
          <cell r="L774" t="str">
            <v>HOURLY</v>
          </cell>
          <cell r="M774" t="str">
            <v>INDEFINIDO</v>
          </cell>
          <cell r="N774" t="str">
            <v>DIRECTA</v>
          </cell>
          <cell r="O774" t="str">
            <v>2DO</v>
          </cell>
          <cell r="P774">
            <v>4</v>
          </cell>
          <cell r="Q774">
            <v>8</v>
          </cell>
          <cell r="R774">
            <v>5</v>
          </cell>
          <cell r="S774">
            <v>1</v>
          </cell>
          <cell r="T774" t="str">
            <v>MET</v>
          </cell>
          <cell r="U774" t="str">
            <v>PINTURA ELPO 2T</v>
          </cell>
        </row>
        <row r="775">
          <cell r="A775">
            <v>6148106</v>
          </cell>
          <cell r="B775" t="str">
            <v>OBB</v>
          </cell>
          <cell r="C775">
            <v>33000</v>
          </cell>
          <cell r="D775">
            <v>33000300</v>
          </cell>
          <cell r="E775" t="str">
            <v>WFG4</v>
          </cell>
          <cell r="F775">
            <v>6148106</v>
          </cell>
          <cell r="G775" t="str">
            <v>06148106</v>
          </cell>
          <cell r="H775">
            <v>795852675</v>
          </cell>
          <cell r="I775" t="str">
            <v>COLLAGUAZO CHIPANTAS OSWALDO</v>
          </cell>
          <cell r="J775" t="str">
            <v>MIEMB.EQUIP.ESP.MTTO</v>
          </cell>
          <cell r="K775">
            <v>1717317737</v>
          </cell>
          <cell r="L775" t="str">
            <v>HOURLY</v>
          </cell>
          <cell r="M775" t="str">
            <v>INDEFINIDO</v>
          </cell>
          <cell r="N775" t="str">
            <v>INDIRECTA</v>
          </cell>
          <cell r="O775" t="str">
            <v>1ERO</v>
          </cell>
          <cell r="P775">
            <v>3</v>
          </cell>
          <cell r="Q775">
            <v>8</v>
          </cell>
          <cell r="R775">
            <v>5</v>
          </cell>
          <cell r="S775">
            <v>1</v>
          </cell>
          <cell r="T775" t="str">
            <v>adm</v>
          </cell>
        </row>
        <row r="776">
          <cell r="A776">
            <v>6148108</v>
          </cell>
          <cell r="B776" t="str">
            <v>OBB</v>
          </cell>
          <cell r="C776">
            <v>36000</v>
          </cell>
          <cell r="D776">
            <v>36000300</v>
          </cell>
          <cell r="E776" t="str">
            <v>TRIM COMERCIAL</v>
          </cell>
          <cell r="F776">
            <v>6148108</v>
          </cell>
          <cell r="G776" t="str">
            <v>06148108</v>
          </cell>
          <cell r="H776">
            <v>693669963</v>
          </cell>
          <cell r="I776" t="str">
            <v>GUAMAN CHOCA EDISON EDUARDO</v>
          </cell>
          <cell r="J776" t="str">
            <v>OPERARIO PRODUCCION</v>
          </cell>
          <cell r="K776">
            <v>1717486813</v>
          </cell>
          <cell r="L776" t="str">
            <v>HOURLY</v>
          </cell>
          <cell r="M776" t="str">
            <v>INDEFINIDO</v>
          </cell>
          <cell r="N776" t="str">
            <v>DIRECTA</v>
          </cell>
          <cell r="O776" t="str">
            <v>1ERO</v>
          </cell>
          <cell r="P776">
            <v>3</v>
          </cell>
          <cell r="Q776">
            <v>8</v>
          </cell>
          <cell r="R776">
            <v>5</v>
          </cell>
          <cell r="S776">
            <v>1</v>
          </cell>
          <cell r="T776" t="str">
            <v>MET</v>
          </cell>
          <cell r="U776">
            <v>5</v>
          </cell>
        </row>
        <row r="777">
          <cell r="A777">
            <v>6148110</v>
          </cell>
          <cell r="B777" t="str">
            <v>OBB</v>
          </cell>
          <cell r="C777">
            <v>35000</v>
          </cell>
          <cell r="D777">
            <v>35000300</v>
          </cell>
          <cell r="E777" t="str">
            <v>PINTURA PRIMER</v>
          </cell>
          <cell r="F777">
            <v>6148110</v>
          </cell>
          <cell r="G777" t="str">
            <v>06148110</v>
          </cell>
          <cell r="H777">
            <v>853499003</v>
          </cell>
          <cell r="I777" t="str">
            <v>COLLANTES CUMBAL ROBERTO SANTIAGO</v>
          </cell>
          <cell r="J777" t="str">
            <v>OPERARIO DE PINTURA</v>
          </cell>
          <cell r="K777">
            <v>1716909138</v>
          </cell>
          <cell r="L777" t="str">
            <v>HOURLY</v>
          </cell>
          <cell r="M777" t="str">
            <v>INDEFINIDO</v>
          </cell>
          <cell r="N777" t="str">
            <v>DIRECTA</v>
          </cell>
          <cell r="O777" t="str">
            <v>1ERO</v>
          </cell>
          <cell r="P777">
            <v>2</v>
          </cell>
          <cell r="Q777">
            <v>8</v>
          </cell>
          <cell r="R777">
            <v>5</v>
          </cell>
          <cell r="S777">
            <v>1</v>
          </cell>
          <cell r="T777" t="str">
            <v>MET</v>
          </cell>
          <cell r="U777" t="str">
            <v>PINTURA ESMALTE 1T</v>
          </cell>
        </row>
        <row r="778">
          <cell r="A778">
            <v>6148111</v>
          </cell>
          <cell r="B778" t="str">
            <v>OBB</v>
          </cell>
          <cell r="C778">
            <v>36000</v>
          </cell>
          <cell r="D778">
            <v>36000600</v>
          </cell>
          <cell r="E778" t="str">
            <v>FINAL AUTOMOVIL</v>
          </cell>
          <cell r="F778">
            <v>6148111</v>
          </cell>
          <cell r="G778" t="str">
            <v>06148111</v>
          </cell>
          <cell r="H778">
            <v>446284526</v>
          </cell>
          <cell r="I778" t="str">
            <v>PARRENO ARCOS PABLO AUGUSTO</v>
          </cell>
          <cell r="J778" t="str">
            <v>LIDER DE GRUPO</v>
          </cell>
          <cell r="K778">
            <v>1711466373</v>
          </cell>
          <cell r="L778" t="str">
            <v>HOURLY</v>
          </cell>
          <cell r="M778" t="str">
            <v>INDEFINIDO</v>
          </cell>
          <cell r="N778" t="str">
            <v>INDIRECTA</v>
          </cell>
          <cell r="O778" t="str">
            <v>2DO</v>
          </cell>
          <cell r="P778">
            <v>28</v>
          </cell>
          <cell r="Q778">
            <v>8</v>
          </cell>
          <cell r="R778">
            <v>5</v>
          </cell>
          <cell r="S778">
            <v>1</v>
          </cell>
          <cell r="T778" t="str">
            <v>LG FINAL PASAJEROS</v>
          </cell>
          <cell r="U778">
            <v>5</v>
          </cell>
        </row>
        <row r="779">
          <cell r="A779">
            <v>6148114</v>
          </cell>
          <cell r="B779" t="str">
            <v>OBB</v>
          </cell>
          <cell r="C779">
            <v>37000</v>
          </cell>
          <cell r="D779">
            <v>37000100</v>
          </cell>
          <cell r="E779" t="str">
            <v>ADM.MANJ.MAT.</v>
          </cell>
          <cell r="F779">
            <v>6148114</v>
          </cell>
          <cell r="G779" t="str">
            <v>06148114</v>
          </cell>
          <cell r="H779">
            <v>506566593</v>
          </cell>
          <cell r="I779" t="str">
            <v>CANADAS GOMEZ DE LA JUAN FRANCISCO</v>
          </cell>
          <cell r="J779" t="str">
            <v>CONTROLADOR PROCESOS</v>
          </cell>
          <cell r="K779">
            <v>1713910709</v>
          </cell>
          <cell r="L779" t="str">
            <v>HOURLY</v>
          </cell>
          <cell r="M779" t="str">
            <v>INDEFINIDO</v>
          </cell>
          <cell r="N779" t="str">
            <v>INDIRECTA</v>
          </cell>
          <cell r="O779" t="e">
            <v>#REF!</v>
          </cell>
          <cell r="P779">
            <v>28</v>
          </cell>
          <cell r="Q779">
            <v>8</v>
          </cell>
          <cell r="R779">
            <v>5</v>
          </cell>
          <cell r="S779">
            <v>1</v>
          </cell>
          <cell r="T779" t="str">
            <v>CONTROLADOR PROCESOS</v>
          </cell>
          <cell r="U779" t="e">
            <v>#REF!</v>
          </cell>
        </row>
        <row r="780">
          <cell r="A780">
            <v>6148116</v>
          </cell>
          <cell r="B780" t="str">
            <v>OBB</v>
          </cell>
          <cell r="C780">
            <v>36000</v>
          </cell>
          <cell r="D780">
            <v>36000600</v>
          </cell>
          <cell r="E780" t="str">
            <v>FINAL AUTOMOVIL</v>
          </cell>
          <cell r="F780">
            <v>6148116</v>
          </cell>
          <cell r="G780" t="str">
            <v>06148116</v>
          </cell>
          <cell r="H780">
            <v>805480816</v>
          </cell>
          <cell r="I780" t="str">
            <v>GUANOQUIZA CATOTA LUIS WASHINGTON</v>
          </cell>
          <cell r="J780" t="str">
            <v>OPERARIO PRODUCCION</v>
          </cell>
          <cell r="K780">
            <v>1715524128</v>
          </cell>
          <cell r="L780" t="str">
            <v>HOURLY</v>
          </cell>
          <cell r="M780" t="str">
            <v>INDEFINIDO</v>
          </cell>
          <cell r="N780" t="str">
            <v>DIRECTA</v>
          </cell>
          <cell r="O780" t="str">
            <v>1ERO</v>
          </cell>
          <cell r="P780">
            <v>3</v>
          </cell>
          <cell r="Q780">
            <v>8</v>
          </cell>
          <cell r="R780">
            <v>5</v>
          </cell>
          <cell r="S780">
            <v>1</v>
          </cell>
          <cell r="T780" t="str">
            <v>LET</v>
          </cell>
          <cell r="U780">
            <v>5</v>
          </cell>
        </row>
        <row r="781">
          <cell r="A781">
            <v>6148117</v>
          </cell>
          <cell r="B781" t="str">
            <v>OBB</v>
          </cell>
          <cell r="C781">
            <v>36000</v>
          </cell>
          <cell r="D781">
            <v>36000200</v>
          </cell>
          <cell r="E781" t="str">
            <v>ENSAMBLE CHASIS</v>
          </cell>
          <cell r="F781">
            <v>6148117</v>
          </cell>
          <cell r="G781" t="str">
            <v>06148117</v>
          </cell>
          <cell r="H781">
            <v>311595525</v>
          </cell>
          <cell r="I781" t="str">
            <v>PAZMINO LINCANGO JOSE FERNANDO</v>
          </cell>
          <cell r="J781" t="str">
            <v>OPERARIO PRODUCCION</v>
          </cell>
          <cell r="K781">
            <v>1721070066</v>
          </cell>
          <cell r="L781" t="str">
            <v>HOURLY</v>
          </cell>
          <cell r="M781" t="str">
            <v>INDEFINIDO</v>
          </cell>
          <cell r="N781" t="str">
            <v>DIRECTA</v>
          </cell>
          <cell r="O781" t="str">
            <v>2DO</v>
          </cell>
          <cell r="P781">
            <v>28</v>
          </cell>
          <cell r="Q781">
            <v>8</v>
          </cell>
          <cell r="R781">
            <v>5</v>
          </cell>
          <cell r="S781">
            <v>1</v>
          </cell>
          <cell r="T781" t="str">
            <v>MET</v>
          </cell>
          <cell r="U781">
            <v>5</v>
          </cell>
        </row>
        <row r="782">
          <cell r="A782">
            <v>6148119</v>
          </cell>
          <cell r="B782" t="str">
            <v>OBB</v>
          </cell>
          <cell r="C782">
            <v>34000</v>
          </cell>
          <cell r="D782">
            <v>34000400</v>
          </cell>
          <cell r="E782" t="str">
            <v>LINEA REMATE</v>
          </cell>
          <cell r="F782">
            <v>6148119</v>
          </cell>
          <cell r="G782" t="str">
            <v>06148119</v>
          </cell>
          <cell r="H782">
            <v>869516747</v>
          </cell>
          <cell r="I782" t="str">
            <v>CONDOR CAIZA LUIS ENRIQUE</v>
          </cell>
          <cell r="J782" t="str">
            <v>OPERARIO DE SUELDA</v>
          </cell>
          <cell r="K782">
            <v>1717740565</v>
          </cell>
          <cell r="L782" t="str">
            <v>HOURLY</v>
          </cell>
          <cell r="M782" t="str">
            <v>INDEFINIDO</v>
          </cell>
          <cell r="N782" t="str">
            <v>DIRECTA</v>
          </cell>
          <cell r="O782" t="str">
            <v>1ERO</v>
          </cell>
          <cell r="P782">
            <v>3</v>
          </cell>
          <cell r="Q782">
            <v>8</v>
          </cell>
          <cell r="R782">
            <v>5</v>
          </cell>
          <cell r="S782">
            <v>1</v>
          </cell>
          <cell r="T782" t="str">
            <v>MET</v>
          </cell>
          <cell r="U782">
            <v>1717740565</v>
          </cell>
        </row>
        <row r="783">
          <cell r="A783">
            <v>6148120</v>
          </cell>
          <cell r="B783" t="str">
            <v>OBB</v>
          </cell>
          <cell r="C783">
            <v>52020</v>
          </cell>
          <cell r="D783">
            <v>52020200</v>
          </cell>
          <cell r="E783" t="str">
            <v>CONFIABILIDAD</v>
          </cell>
          <cell r="F783">
            <v>6148120</v>
          </cell>
          <cell r="G783" t="str">
            <v>06148120</v>
          </cell>
          <cell r="H783">
            <v>587194674</v>
          </cell>
          <cell r="I783" t="str">
            <v>PENAHERRERA TINAJERO ANDRES RAMIRO</v>
          </cell>
          <cell r="J783" t="str">
            <v>ESP.CONFIABILIDAD</v>
          </cell>
          <cell r="K783">
            <v>1709537250</v>
          </cell>
          <cell r="L783" t="str">
            <v>SALARY</v>
          </cell>
          <cell r="M783" t="str">
            <v>INDEFINIDO</v>
          </cell>
          <cell r="N783" t="str">
            <v>INDIRECTA</v>
          </cell>
          <cell r="O783" t="str">
            <v>1ERO</v>
          </cell>
          <cell r="P783">
            <v>3</v>
          </cell>
          <cell r="Q783">
            <v>8</v>
          </cell>
          <cell r="R783">
            <v>5</v>
          </cell>
          <cell r="S783">
            <v>1</v>
          </cell>
          <cell r="T783" t="str">
            <v>adm</v>
          </cell>
        </row>
        <row r="784">
          <cell r="A784">
            <v>6148124</v>
          </cell>
          <cell r="B784" t="str">
            <v>OBB</v>
          </cell>
          <cell r="C784">
            <v>35000</v>
          </cell>
          <cell r="D784">
            <v>35000400</v>
          </cell>
          <cell r="E784" t="str">
            <v>PINTURA ESMALTE</v>
          </cell>
          <cell r="F784">
            <v>6148124</v>
          </cell>
          <cell r="G784" t="str">
            <v>06148124</v>
          </cell>
          <cell r="H784">
            <v>838577472</v>
          </cell>
          <cell r="I784" t="str">
            <v>QUISHPE QUISHPE DARWIN FABRICIO</v>
          </cell>
          <cell r="J784" t="str">
            <v>OPERARIO DE PINTURA</v>
          </cell>
          <cell r="K784">
            <v>1718152083</v>
          </cell>
          <cell r="L784" t="str">
            <v>HOURLY</v>
          </cell>
          <cell r="M784" t="str">
            <v>INDEFINIDO</v>
          </cell>
          <cell r="N784" t="str">
            <v>DIRECTA</v>
          </cell>
          <cell r="O784" t="str">
            <v>SALIO CIA</v>
          </cell>
          <cell r="P784">
            <v>22</v>
          </cell>
          <cell r="Q784">
            <v>8</v>
          </cell>
          <cell r="R784">
            <v>5</v>
          </cell>
          <cell r="S784">
            <v>1</v>
          </cell>
          <cell r="T784" t="e">
            <v>#N/A</v>
          </cell>
        </row>
        <row r="785">
          <cell r="A785">
            <v>6148131</v>
          </cell>
          <cell r="B785" t="str">
            <v>OBB</v>
          </cell>
          <cell r="C785">
            <v>35000</v>
          </cell>
          <cell r="D785">
            <v>35000400</v>
          </cell>
          <cell r="E785" t="str">
            <v>PINTURA ESMALTE</v>
          </cell>
          <cell r="F785">
            <v>6148131</v>
          </cell>
          <cell r="G785" t="str">
            <v>06148131</v>
          </cell>
          <cell r="H785">
            <v>896199168</v>
          </cell>
          <cell r="I785" t="str">
            <v>REYES ZARAGOSIN ANA PAOLA</v>
          </cell>
          <cell r="J785" t="str">
            <v>OPERARIO DE PINTURA</v>
          </cell>
          <cell r="K785">
            <v>1718262973</v>
          </cell>
          <cell r="L785" t="str">
            <v>HOURLY</v>
          </cell>
          <cell r="M785" t="str">
            <v>INDEFINIDO</v>
          </cell>
          <cell r="N785" t="str">
            <v>DIRECTA</v>
          </cell>
          <cell r="O785" t="str">
            <v>2DO</v>
          </cell>
          <cell r="P785">
            <v>4</v>
          </cell>
          <cell r="Q785">
            <v>8</v>
          </cell>
          <cell r="R785">
            <v>5</v>
          </cell>
          <cell r="S785">
            <v>1</v>
          </cell>
          <cell r="T785" t="str">
            <v>MET</v>
          </cell>
          <cell r="U785" t="str">
            <v>PINTURA ESM 2T</v>
          </cell>
        </row>
        <row r="786">
          <cell r="A786">
            <v>6148132</v>
          </cell>
          <cell r="B786" t="str">
            <v>OBB</v>
          </cell>
          <cell r="C786">
            <v>35000</v>
          </cell>
          <cell r="D786">
            <v>35000300</v>
          </cell>
          <cell r="E786" t="str">
            <v>PINTURA PRIMER</v>
          </cell>
          <cell r="F786">
            <v>6148132</v>
          </cell>
          <cell r="G786" t="str">
            <v>06148132</v>
          </cell>
          <cell r="H786">
            <v>684623651</v>
          </cell>
          <cell r="I786" t="str">
            <v>CONDOR TOAPANTA EDWIN GIOVANNY</v>
          </cell>
          <cell r="J786" t="str">
            <v>PINTOR</v>
          </cell>
          <cell r="K786">
            <v>1715466221</v>
          </cell>
          <cell r="L786" t="str">
            <v>HOURLY</v>
          </cell>
          <cell r="M786" t="str">
            <v>INDEFINIDO</v>
          </cell>
          <cell r="N786" t="str">
            <v>DIRECTA</v>
          </cell>
          <cell r="O786" t="str">
            <v>2DO</v>
          </cell>
          <cell r="P786">
            <v>4</v>
          </cell>
          <cell r="Q786">
            <v>8</v>
          </cell>
          <cell r="R786">
            <v>5</v>
          </cell>
          <cell r="S786">
            <v>1</v>
          </cell>
          <cell r="T786" t="str">
            <v>MET</v>
          </cell>
          <cell r="U786" t="str">
            <v>PINTURA CABINAS 2T</v>
          </cell>
        </row>
        <row r="787">
          <cell r="A787">
            <v>6148133</v>
          </cell>
          <cell r="B787" t="str">
            <v>OBB</v>
          </cell>
          <cell r="C787">
            <v>35010</v>
          </cell>
          <cell r="D787">
            <v>35010500</v>
          </cell>
          <cell r="E787" t="str">
            <v>PINTURA PLASTIC</v>
          </cell>
          <cell r="F787">
            <v>6148133</v>
          </cell>
          <cell r="G787" t="str">
            <v>06148133</v>
          </cell>
          <cell r="H787">
            <v>263865092</v>
          </cell>
          <cell r="I787" t="str">
            <v>CALDERON MERCHAN EDISON VINICIO</v>
          </cell>
          <cell r="J787" t="str">
            <v>PINTOR</v>
          </cell>
          <cell r="K787">
            <v>1713835658</v>
          </cell>
          <cell r="L787" t="str">
            <v>HOURLY</v>
          </cell>
          <cell r="M787" t="str">
            <v>INDEFINIDO</v>
          </cell>
          <cell r="N787" t="str">
            <v>DIRECTA</v>
          </cell>
          <cell r="O787" t="str">
            <v>1ERO</v>
          </cell>
          <cell r="P787">
            <v>2</v>
          </cell>
          <cell r="Q787">
            <v>8</v>
          </cell>
          <cell r="R787">
            <v>5</v>
          </cell>
          <cell r="S787">
            <v>1</v>
          </cell>
          <cell r="T787" t="str">
            <v>MET</v>
          </cell>
          <cell r="U787" t="str">
            <v>PINTURA  PLASTICOS 1T</v>
          </cell>
        </row>
        <row r="788">
          <cell r="A788">
            <v>6148136</v>
          </cell>
          <cell r="B788" t="str">
            <v>OBB</v>
          </cell>
          <cell r="C788">
            <v>37000</v>
          </cell>
          <cell r="D788">
            <v>37000400</v>
          </cell>
          <cell r="E788" t="str">
            <v>COMERCIALES</v>
          </cell>
          <cell r="F788">
            <v>6148136</v>
          </cell>
          <cell r="G788" t="str">
            <v>06148136</v>
          </cell>
          <cell r="H788">
            <v>124882215</v>
          </cell>
          <cell r="I788" t="str">
            <v>CARRERA ONA LUIS PATRICIO</v>
          </cell>
          <cell r="J788" t="str">
            <v>OPERARIO MATERIALES</v>
          </cell>
          <cell r="K788">
            <v>1715840490</v>
          </cell>
          <cell r="L788" t="str">
            <v>HOURLY</v>
          </cell>
          <cell r="M788" t="str">
            <v>INDEFINIDO</v>
          </cell>
          <cell r="N788" t="str">
            <v>INDIRECTA</v>
          </cell>
          <cell r="O788" t="e">
            <v>#REF!</v>
          </cell>
          <cell r="P788">
            <v>3</v>
          </cell>
          <cell r="Q788">
            <v>8</v>
          </cell>
          <cell r="R788">
            <v>5</v>
          </cell>
          <cell r="S788">
            <v>1</v>
          </cell>
          <cell r="T788" t="str">
            <v>MET</v>
          </cell>
          <cell r="U788" t="e">
            <v>#REF!</v>
          </cell>
        </row>
        <row r="789">
          <cell r="A789">
            <v>6148140</v>
          </cell>
          <cell r="B789" t="str">
            <v>OBB</v>
          </cell>
          <cell r="C789">
            <v>36000</v>
          </cell>
          <cell r="D789">
            <v>36000300</v>
          </cell>
          <cell r="E789" t="str">
            <v>TRIM COMERCIAL</v>
          </cell>
          <cell r="F789">
            <v>6148140</v>
          </cell>
          <cell r="G789" t="str">
            <v>06148140</v>
          </cell>
          <cell r="H789">
            <v>879462421</v>
          </cell>
          <cell r="I789" t="str">
            <v>GUANOTASIG CHILUISA CRISTIAN GEOVANNY</v>
          </cell>
          <cell r="J789" t="str">
            <v>OPERARIO PRODUCCION</v>
          </cell>
          <cell r="K789">
            <v>1719634956</v>
          </cell>
          <cell r="L789" t="str">
            <v>HOURLY</v>
          </cell>
          <cell r="M789" t="str">
            <v>INDEFINIDO</v>
          </cell>
          <cell r="N789" t="str">
            <v>DIRECTA</v>
          </cell>
          <cell r="O789" t="str">
            <v>1ERO</v>
          </cell>
          <cell r="P789">
            <v>3</v>
          </cell>
          <cell r="Q789">
            <v>8</v>
          </cell>
          <cell r="R789">
            <v>5</v>
          </cell>
          <cell r="S789">
            <v>1</v>
          </cell>
          <cell r="T789" t="str">
            <v>MET</v>
          </cell>
          <cell r="U789">
            <v>5</v>
          </cell>
        </row>
        <row r="790">
          <cell r="A790">
            <v>6148143</v>
          </cell>
          <cell r="B790" t="str">
            <v>OBB</v>
          </cell>
          <cell r="C790">
            <v>52020</v>
          </cell>
          <cell r="D790">
            <v>52020200</v>
          </cell>
          <cell r="E790" t="str">
            <v>CONFIABILIDAD</v>
          </cell>
          <cell r="F790">
            <v>6148143</v>
          </cell>
          <cell r="G790" t="str">
            <v>06148143</v>
          </cell>
          <cell r="H790">
            <v>271078680</v>
          </cell>
          <cell r="I790" t="str">
            <v>BUSTILLOS CARVAJAL FREDDY</v>
          </cell>
          <cell r="J790" t="str">
            <v>AUDITOR DE CALIDAD</v>
          </cell>
          <cell r="K790">
            <v>1711493203</v>
          </cell>
          <cell r="L790" t="str">
            <v>HOURLY</v>
          </cell>
          <cell r="M790" t="str">
            <v>INDEFINIDO</v>
          </cell>
          <cell r="N790" t="str">
            <v>INDIRECTA</v>
          </cell>
          <cell r="O790" t="str">
            <v>1ERO</v>
          </cell>
          <cell r="P790">
            <v>3</v>
          </cell>
          <cell r="Q790">
            <v>8</v>
          </cell>
          <cell r="R790">
            <v>5</v>
          </cell>
          <cell r="S790">
            <v>1</v>
          </cell>
          <cell r="T790" t="str">
            <v>adm</v>
          </cell>
        </row>
        <row r="791">
          <cell r="A791">
            <v>6148149</v>
          </cell>
          <cell r="B791" t="str">
            <v>OBB</v>
          </cell>
          <cell r="C791">
            <v>36000</v>
          </cell>
          <cell r="D791">
            <v>36000700</v>
          </cell>
          <cell r="E791" t="str">
            <v>INSPECCION FIN.</v>
          </cell>
          <cell r="F791">
            <v>6148149</v>
          </cell>
          <cell r="G791" t="str">
            <v>06148149</v>
          </cell>
          <cell r="H791">
            <v>739288401</v>
          </cell>
          <cell r="I791" t="str">
            <v>GUEVARA BAUTISTA GEOVANNY XAVIER</v>
          </cell>
          <cell r="J791" t="str">
            <v>REPARADOR</v>
          </cell>
          <cell r="K791">
            <v>1718923178</v>
          </cell>
          <cell r="L791" t="str">
            <v>HOURLY</v>
          </cell>
          <cell r="M791" t="str">
            <v>INDEFINIDO</v>
          </cell>
          <cell r="N791" t="str">
            <v>DIRECTA</v>
          </cell>
          <cell r="O791" t="str">
            <v>2DO</v>
          </cell>
          <cell r="P791">
            <v>28</v>
          </cell>
          <cell r="Q791">
            <v>8</v>
          </cell>
          <cell r="R791">
            <v>5</v>
          </cell>
          <cell r="S791">
            <v>1</v>
          </cell>
          <cell r="T791" t="str">
            <v>MET</v>
          </cell>
          <cell r="U791">
            <v>5</v>
          </cell>
        </row>
        <row r="792">
          <cell r="A792">
            <v>6148150</v>
          </cell>
          <cell r="B792" t="str">
            <v>OBB</v>
          </cell>
          <cell r="C792">
            <v>34000</v>
          </cell>
          <cell r="D792">
            <v>34000400</v>
          </cell>
          <cell r="E792" t="str">
            <v>LINEA REMATE</v>
          </cell>
          <cell r="F792">
            <v>6148150</v>
          </cell>
          <cell r="G792" t="str">
            <v>06148150</v>
          </cell>
          <cell r="H792">
            <v>514458953</v>
          </cell>
          <cell r="I792" t="str">
            <v>CARRILLO BONILLA DARWIN LEONEL</v>
          </cell>
          <cell r="J792" t="str">
            <v>OPERARIO DE SUELDA</v>
          </cell>
          <cell r="K792">
            <v>1500717481</v>
          </cell>
          <cell r="L792" t="str">
            <v>HOURLY</v>
          </cell>
          <cell r="M792" t="str">
            <v>INDEFINIDO</v>
          </cell>
          <cell r="N792" t="str">
            <v>DIRECTA</v>
          </cell>
          <cell r="O792" t="str">
            <v>SALIO CIA</v>
          </cell>
          <cell r="P792">
            <v>3</v>
          </cell>
          <cell r="Q792">
            <v>9</v>
          </cell>
          <cell r="R792">
            <v>10</v>
          </cell>
          <cell r="S792">
            <v>14</v>
          </cell>
          <cell r="T792" t="e">
            <v>#N/A</v>
          </cell>
        </row>
        <row r="793">
          <cell r="A793">
            <v>6148152</v>
          </cell>
          <cell r="B793" t="str">
            <v>OBB</v>
          </cell>
          <cell r="C793">
            <v>36000</v>
          </cell>
          <cell r="D793">
            <v>36000500</v>
          </cell>
          <cell r="E793" t="str">
            <v>TRIM AUTOMOVIL</v>
          </cell>
          <cell r="F793">
            <v>6148152</v>
          </cell>
          <cell r="G793" t="str">
            <v>06148152</v>
          </cell>
          <cell r="H793">
            <v>312102366</v>
          </cell>
          <cell r="I793" t="str">
            <v>HERNANDEZ MAZON JUAN CARLOS</v>
          </cell>
          <cell r="J793" t="str">
            <v>OPERARIO PRODUCCION</v>
          </cell>
          <cell r="K793">
            <v>1719233908</v>
          </cell>
          <cell r="L793" t="str">
            <v>HOURLY</v>
          </cell>
          <cell r="M793" t="str">
            <v>INDEFINIDO</v>
          </cell>
          <cell r="N793" t="str">
            <v>DIRECTA</v>
          </cell>
          <cell r="O793" t="str">
            <v>1ERO</v>
          </cell>
          <cell r="P793">
            <v>3</v>
          </cell>
          <cell r="Q793">
            <v>8</v>
          </cell>
          <cell r="R793">
            <v>5</v>
          </cell>
          <cell r="S793">
            <v>1</v>
          </cell>
          <cell r="T793" t="str">
            <v>LET</v>
          </cell>
          <cell r="U793">
            <v>5</v>
          </cell>
        </row>
        <row r="794">
          <cell r="A794">
            <v>6148153</v>
          </cell>
          <cell r="B794" t="str">
            <v>OBB</v>
          </cell>
          <cell r="C794">
            <v>37000</v>
          </cell>
          <cell r="D794">
            <v>37000400</v>
          </cell>
          <cell r="E794" t="str">
            <v>COMERCIALES</v>
          </cell>
          <cell r="F794">
            <v>6148153</v>
          </cell>
          <cell r="G794" t="str">
            <v>06148153</v>
          </cell>
          <cell r="H794">
            <v>690250103</v>
          </cell>
          <cell r="I794" t="str">
            <v>CASTILLO NOLE MAGALY ALEXANDRA</v>
          </cell>
          <cell r="J794" t="str">
            <v>OPERARIO MATERIALES</v>
          </cell>
          <cell r="K794">
            <v>1718864554</v>
          </cell>
          <cell r="L794" t="str">
            <v>HOURLY</v>
          </cell>
          <cell r="M794" t="str">
            <v>INDEFINIDO</v>
          </cell>
          <cell r="N794" t="str">
            <v>INDIRECTA</v>
          </cell>
          <cell r="O794" t="e">
            <v>#REF!</v>
          </cell>
          <cell r="P794">
            <v>3</v>
          </cell>
          <cell r="Q794">
            <v>8</v>
          </cell>
          <cell r="R794">
            <v>5</v>
          </cell>
          <cell r="S794">
            <v>1</v>
          </cell>
          <cell r="T794" t="str">
            <v>MET</v>
          </cell>
          <cell r="U794" t="e">
            <v>#REF!</v>
          </cell>
        </row>
        <row r="795">
          <cell r="A795">
            <v>6148155</v>
          </cell>
          <cell r="B795" t="str">
            <v>OBB</v>
          </cell>
          <cell r="C795">
            <v>36000</v>
          </cell>
          <cell r="D795">
            <v>36000300</v>
          </cell>
          <cell r="E795" t="str">
            <v>TRIM COMERCIAL</v>
          </cell>
          <cell r="F795">
            <v>6148155</v>
          </cell>
          <cell r="G795" t="str">
            <v>06148155</v>
          </cell>
          <cell r="H795">
            <v>774370465</v>
          </cell>
          <cell r="I795" t="str">
            <v>PILALUISA PABON SANTIAGO JAVIER</v>
          </cell>
          <cell r="J795" t="str">
            <v>OPERARIO PRODUCCION</v>
          </cell>
          <cell r="K795">
            <v>1713162145</v>
          </cell>
          <cell r="L795" t="str">
            <v>HOURLY</v>
          </cell>
          <cell r="M795" t="str">
            <v>INDEFINIDO</v>
          </cell>
          <cell r="N795" t="str">
            <v>DIRECTA</v>
          </cell>
          <cell r="O795" t="str">
            <v>1ERO</v>
          </cell>
          <cell r="P795">
            <v>3</v>
          </cell>
          <cell r="Q795">
            <v>8</v>
          </cell>
          <cell r="R795">
            <v>5</v>
          </cell>
          <cell r="S795">
            <v>1</v>
          </cell>
          <cell r="T795" t="str">
            <v>LET</v>
          </cell>
          <cell r="U795">
            <v>5</v>
          </cell>
        </row>
        <row r="796">
          <cell r="A796">
            <v>6148156</v>
          </cell>
          <cell r="B796" t="str">
            <v>OBB</v>
          </cell>
          <cell r="C796">
            <v>35000</v>
          </cell>
          <cell r="D796">
            <v>35000400</v>
          </cell>
          <cell r="E796" t="str">
            <v>PINTURA ESMALTE</v>
          </cell>
          <cell r="F796">
            <v>6148156</v>
          </cell>
          <cell r="G796" t="str">
            <v>06148156</v>
          </cell>
          <cell r="H796">
            <v>181520558</v>
          </cell>
          <cell r="I796" t="str">
            <v>CORTEZ ARMIJOS CESAR VICENTE</v>
          </cell>
          <cell r="J796" t="str">
            <v>OPERARIO DE PINTURA</v>
          </cell>
          <cell r="K796">
            <v>1716167661</v>
          </cell>
          <cell r="L796" t="str">
            <v>HOURLY</v>
          </cell>
          <cell r="M796" t="str">
            <v>INDEFINIDO</v>
          </cell>
          <cell r="N796" t="str">
            <v>DIRECTA</v>
          </cell>
          <cell r="O796" t="str">
            <v>1ERO</v>
          </cell>
          <cell r="P796">
            <v>2</v>
          </cell>
          <cell r="Q796">
            <v>8</v>
          </cell>
          <cell r="R796">
            <v>5</v>
          </cell>
          <cell r="S796">
            <v>1</v>
          </cell>
          <cell r="T796" t="str">
            <v>MET</v>
          </cell>
          <cell r="U796" t="str">
            <v>PINTURA CABINAS 1T</v>
          </cell>
        </row>
        <row r="797">
          <cell r="A797">
            <v>6148162</v>
          </cell>
          <cell r="B797" t="str">
            <v>OBB</v>
          </cell>
          <cell r="C797">
            <v>37000</v>
          </cell>
          <cell r="D797">
            <v>37000500</v>
          </cell>
          <cell r="E797" t="str">
            <v>PASAJEROS</v>
          </cell>
          <cell r="F797">
            <v>6148162</v>
          </cell>
          <cell r="G797" t="str">
            <v>06148162</v>
          </cell>
          <cell r="H797">
            <v>974651058</v>
          </cell>
          <cell r="I797" t="str">
            <v>CHANCUSIG CASA JAIME GAVINO</v>
          </cell>
          <cell r="J797" t="str">
            <v>OPERARIO MATERIALES</v>
          </cell>
          <cell r="K797">
            <v>1719304717</v>
          </cell>
          <cell r="L797" t="str">
            <v>HOURLY</v>
          </cell>
          <cell r="M797" t="str">
            <v>INDEFINIDO</v>
          </cell>
          <cell r="N797" t="str">
            <v>INDIRECTA</v>
          </cell>
          <cell r="O797" t="e">
            <v>#REF!</v>
          </cell>
          <cell r="P797">
            <v>28</v>
          </cell>
          <cell r="Q797">
            <v>9</v>
          </cell>
          <cell r="R797">
            <v>9</v>
          </cell>
          <cell r="S797">
            <v>16</v>
          </cell>
          <cell r="T797" t="str">
            <v>LET</v>
          </cell>
          <cell r="U797" t="e">
            <v>#REF!</v>
          </cell>
        </row>
        <row r="798">
          <cell r="A798">
            <v>6148163</v>
          </cell>
          <cell r="B798" t="str">
            <v>OBB</v>
          </cell>
          <cell r="C798">
            <v>52000</v>
          </cell>
          <cell r="D798">
            <v>52000520</v>
          </cell>
          <cell r="E798" t="str">
            <v>EST.VERIFICAC.</v>
          </cell>
          <cell r="F798">
            <v>6148163</v>
          </cell>
          <cell r="G798" t="str">
            <v>06148163</v>
          </cell>
          <cell r="H798">
            <v>572363934</v>
          </cell>
          <cell r="I798" t="str">
            <v>PILICITA VELOZ CARLOS ALFONSO</v>
          </cell>
          <cell r="J798" t="str">
            <v>MIEMBRO EQUIPO CALID</v>
          </cell>
          <cell r="K798">
            <v>1715021448</v>
          </cell>
          <cell r="L798" t="str">
            <v>HOURLY</v>
          </cell>
          <cell r="M798" t="str">
            <v>INDEFINIDO</v>
          </cell>
          <cell r="N798" t="str">
            <v>DIRECTA</v>
          </cell>
          <cell r="O798" t="str">
            <v>2DO</v>
          </cell>
          <cell r="P798">
            <v>28</v>
          </cell>
          <cell r="Q798">
            <v>8</v>
          </cell>
          <cell r="R798">
            <v>5</v>
          </cell>
          <cell r="S798">
            <v>1</v>
          </cell>
          <cell r="T798" t="str">
            <v>LET</v>
          </cell>
          <cell r="U798" t="e">
            <v>#REF!</v>
          </cell>
        </row>
        <row r="799">
          <cell r="A799">
            <v>6148164</v>
          </cell>
          <cell r="B799" t="str">
            <v>OBB</v>
          </cell>
          <cell r="C799">
            <v>35000</v>
          </cell>
          <cell r="D799">
            <v>35000200</v>
          </cell>
          <cell r="E799" t="str">
            <v>PINTURA ELPO</v>
          </cell>
          <cell r="F799">
            <v>6148164</v>
          </cell>
          <cell r="G799" t="str">
            <v>06148164</v>
          </cell>
          <cell r="H799">
            <v>748972075</v>
          </cell>
          <cell r="I799" t="str">
            <v>SANCHEZ MANYA JOSE LUIS</v>
          </cell>
          <cell r="J799" t="str">
            <v>OPERARIO DE PINTURA</v>
          </cell>
          <cell r="K799">
            <v>1715290761</v>
          </cell>
          <cell r="L799" t="str">
            <v>HOURLY</v>
          </cell>
          <cell r="M799" t="str">
            <v>INDEFINIDO</v>
          </cell>
          <cell r="N799" t="str">
            <v>DIRECTA</v>
          </cell>
          <cell r="O799" t="str">
            <v>2DO</v>
          </cell>
          <cell r="P799">
            <v>4</v>
          </cell>
          <cell r="Q799">
            <v>9</v>
          </cell>
          <cell r="R799">
            <v>9</v>
          </cell>
          <cell r="S799">
            <v>16</v>
          </cell>
          <cell r="T799" t="str">
            <v>MET</v>
          </cell>
          <cell r="U799" t="str">
            <v>PINTURA ELPO 2T</v>
          </cell>
        </row>
        <row r="800">
          <cell r="A800">
            <v>6148169</v>
          </cell>
          <cell r="B800" t="str">
            <v>OBB</v>
          </cell>
          <cell r="C800">
            <v>36000</v>
          </cell>
          <cell r="D800">
            <v>36000500</v>
          </cell>
          <cell r="E800" t="str">
            <v>TRIM AUTOMOVIL</v>
          </cell>
          <cell r="F800">
            <v>6148169</v>
          </cell>
          <cell r="G800" t="str">
            <v>06148169</v>
          </cell>
          <cell r="H800">
            <v>929690546</v>
          </cell>
          <cell r="I800" t="str">
            <v>QUILACHAMIN COLLAGUA JORGE GUSTAVO</v>
          </cell>
          <cell r="J800" t="str">
            <v>OPERARIO PRODUCCION</v>
          </cell>
          <cell r="K800">
            <v>1712710779</v>
          </cell>
          <cell r="L800" t="str">
            <v>HOURLY</v>
          </cell>
          <cell r="M800" t="str">
            <v>INDEFINIDO</v>
          </cell>
          <cell r="N800" t="str">
            <v>DIRECTA</v>
          </cell>
          <cell r="O800" t="str">
            <v>2DO</v>
          </cell>
          <cell r="P800">
            <v>28</v>
          </cell>
          <cell r="Q800">
            <v>8</v>
          </cell>
          <cell r="R800">
            <v>5</v>
          </cell>
          <cell r="S800">
            <v>1</v>
          </cell>
          <cell r="T800" t="str">
            <v>MET</v>
          </cell>
          <cell r="U800">
            <v>5</v>
          </cell>
        </row>
        <row r="801">
          <cell r="A801">
            <v>6148172</v>
          </cell>
          <cell r="B801" t="str">
            <v>OBB</v>
          </cell>
          <cell r="C801">
            <v>36000</v>
          </cell>
          <cell r="D801">
            <v>36000200</v>
          </cell>
          <cell r="E801" t="str">
            <v>ENSAMBLE CHASIS</v>
          </cell>
          <cell r="F801">
            <v>6148172</v>
          </cell>
          <cell r="G801" t="str">
            <v>06148172</v>
          </cell>
          <cell r="H801">
            <v>133770899</v>
          </cell>
          <cell r="I801" t="str">
            <v>QUILLE GUAMAN JOSE LUIS</v>
          </cell>
          <cell r="J801" t="str">
            <v>OPERARIO PRODUCCION</v>
          </cell>
          <cell r="K801">
            <v>1719292573</v>
          </cell>
          <cell r="L801" t="str">
            <v>HOURLY</v>
          </cell>
          <cell r="M801" t="str">
            <v>INDEFINIDO</v>
          </cell>
          <cell r="N801" t="str">
            <v>DIRECTA</v>
          </cell>
          <cell r="O801" t="str">
            <v>1ERO</v>
          </cell>
          <cell r="P801">
            <v>3</v>
          </cell>
          <cell r="Q801">
            <v>8</v>
          </cell>
          <cell r="R801">
            <v>5</v>
          </cell>
          <cell r="S801">
            <v>1</v>
          </cell>
          <cell r="T801" t="str">
            <v>MET</v>
          </cell>
          <cell r="U801">
            <v>5</v>
          </cell>
        </row>
        <row r="802">
          <cell r="A802">
            <v>6148173</v>
          </cell>
          <cell r="B802" t="str">
            <v>OBB</v>
          </cell>
          <cell r="C802">
            <v>37000</v>
          </cell>
          <cell r="D802">
            <v>37000100</v>
          </cell>
          <cell r="E802" t="str">
            <v>ADM.MANJ.MAT.</v>
          </cell>
          <cell r="F802">
            <v>6148173</v>
          </cell>
          <cell r="G802" t="str">
            <v>06148173</v>
          </cell>
          <cell r="H802">
            <v>980628668</v>
          </cell>
          <cell r="I802" t="str">
            <v>QUIMBITA SIMBA JOSE LUIS</v>
          </cell>
          <cell r="J802" t="str">
            <v>OPERARIO MATERIALES</v>
          </cell>
          <cell r="K802">
            <v>1720913506</v>
          </cell>
          <cell r="L802" t="str">
            <v>HOURLY</v>
          </cell>
          <cell r="M802" t="str">
            <v>INDEFINIDO</v>
          </cell>
          <cell r="N802" t="str">
            <v>INDIRECTA</v>
          </cell>
          <cell r="O802" t="e">
            <v>#REF!</v>
          </cell>
          <cell r="P802">
            <v>3</v>
          </cell>
          <cell r="Q802">
            <v>8</v>
          </cell>
          <cell r="R802">
            <v>5</v>
          </cell>
          <cell r="S802">
            <v>1</v>
          </cell>
          <cell r="T802" t="str">
            <v>MET</v>
          </cell>
          <cell r="U802" t="e">
            <v>#REF!</v>
          </cell>
        </row>
        <row r="803">
          <cell r="A803">
            <v>6148227</v>
          </cell>
          <cell r="B803" t="str">
            <v>OBB</v>
          </cell>
          <cell r="C803">
            <v>35000</v>
          </cell>
          <cell r="D803">
            <v>35000300</v>
          </cell>
          <cell r="E803" t="str">
            <v>PINTURA PRIMER</v>
          </cell>
          <cell r="F803">
            <v>6148227</v>
          </cell>
          <cell r="G803" t="str">
            <v>06148227</v>
          </cell>
          <cell r="H803">
            <v>803216012</v>
          </cell>
          <cell r="I803" t="str">
            <v>SIGCHA TISALEMA EDWIN ALONSO</v>
          </cell>
          <cell r="J803" t="str">
            <v>PINTOR</v>
          </cell>
          <cell r="K803">
            <v>1716790983</v>
          </cell>
          <cell r="L803" t="str">
            <v>HOURLY</v>
          </cell>
          <cell r="M803" t="str">
            <v>INDEFINIDO</v>
          </cell>
          <cell r="N803" t="str">
            <v>DIRECTA</v>
          </cell>
          <cell r="O803" t="str">
            <v>2DO</v>
          </cell>
          <cell r="P803">
            <v>4</v>
          </cell>
          <cell r="Q803">
            <v>8</v>
          </cell>
          <cell r="R803">
            <v>5</v>
          </cell>
          <cell r="S803">
            <v>1</v>
          </cell>
          <cell r="T803" t="str">
            <v>MET</v>
          </cell>
          <cell r="U803" t="str">
            <v>PINTURA CABINAS 2T</v>
          </cell>
        </row>
        <row r="804">
          <cell r="A804">
            <v>6148232</v>
          </cell>
          <cell r="B804" t="str">
            <v>OBB</v>
          </cell>
          <cell r="C804">
            <v>35000</v>
          </cell>
          <cell r="D804">
            <v>35000300</v>
          </cell>
          <cell r="E804" t="str">
            <v>PINTURA PRIMER</v>
          </cell>
          <cell r="F804">
            <v>6148232</v>
          </cell>
          <cell r="G804" t="str">
            <v>06148232</v>
          </cell>
          <cell r="H804">
            <v>722327014</v>
          </cell>
          <cell r="I804" t="str">
            <v>SORIA COLLAGUAZO VICTOR OSWALDO</v>
          </cell>
          <cell r="J804" t="str">
            <v>PINTOR</v>
          </cell>
          <cell r="K804">
            <v>1719146373</v>
          </cell>
          <cell r="L804" t="str">
            <v>HOURLY</v>
          </cell>
          <cell r="M804" t="str">
            <v>INDEFINIDO</v>
          </cell>
          <cell r="N804" t="str">
            <v>DIRECTA</v>
          </cell>
          <cell r="O804" t="str">
            <v>2DO</v>
          </cell>
          <cell r="P804">
            <v>4</v>
          </cell>
          <cell r="Q804">
            <v>8</v>
          </cell>
          <cell r="R804">
            <v>5</v>
          </cell>
          <cell r="S804">
            <v>1</v>
          </cell>
          <cell r="T804" t="str">
            <v>MET</v>
          </cell>
          <cell r="U804" t="str">
            <v>PINTURA CABINAS 2T</v>
          </cell>
        </row>
        <row r="805">
          <cell r="A805">
            <v>6148234</v>
          </cell>
          <cell r="B805" t="str">
            <v>OBB</v>
          </cell>
          <cell r="C805">
            <v>35010</v>
          </cell>
          <cell r="D805">
            <v>35010500</v>
          </cell>
          <cell r="E805" t="str">
            <v>PINTURA PLASTIC</v>
          </cell>
          <cell r="F805">
            <v>6148234</v>
          </cell>
          <cell r="G805" t="str">
            <v>06148234</v>
          </cell>
          <cell r="H805">
            <v>236410639</v>
          </cell>
          <cell r="I805" t="str">
            <v>CRIOLLO CUNALATA EDWIN PATRICIO</v>
          </cell>
          <cell r="J805" t="str">
            <v>PINTOR</v>
          </cell>
          <cell r="K805">
            <v>1709839953</v>
          </cell>
          <cell r="L805" t="str">
            <v>HOURLY</v>
          </cell>
          <cell r="M805" t="str">
            <v>INDEFINIDO</v>
          </cell>
          <cell r="N805" t="str">
            <v>DIRECTA</v>
          </cell>
          <cell r="O805" t="str">
            <v>2DO</v>
          </cell>
          <cell r="P805">
            <v>4</v>
          </cell>
          <cell r="Q805">
            <v>8</v>
          </cell>
          <cell r="R805">
            <v>5</v>
          </cell>
          <cell r="S805">
            <v>1</v>
          </cell>
          <cell r="T805" t="str">
            <v>MET</v>
          </cell>
          <cell r="U805" t="str">
            <v>PINTURA PLAST 2T</v>
          </cell>
        </row>
        <row r="806">
          <cell r="A806">
            <v>6148236</v>
          </cell>
          <cell r="B806" t="str">
            <v>OBB</v>
          </cell>
          <cell r="C806">
            <v>35000</v>
          </cell>
          <cell r="D806">
            <v>35000100</v>
          </cell>
          <cell r="E806" t="str">
            <v>OPERAC. PINTURA</v>
          </cell>
          <cell r="F806">
            <v>6148236</v>
          </cell>
          <cell r="G806" t="str">
            <v>06148236</v>
          </cell>
          <cell r="H806">
            <v>736373127</v>
          </cell>
          <cell r="I806" t="str">
            <v>CUENCA GALINDEZ WILLIAM RENE</v>
          </cell>
          <cell r="J806" t="str">
            <v>OPERARIO DE PINTURA</v>
          </cell>
          <cell r="K806">
            <v>1718631797</v>
          </cell>
          <cell r="L806" t="str">
            <v>HOURLY</v>
          </cell>
          <cell r="M806" t="str">
            <v>INDEFINIDO</v>
          </cell>
          <cell r="N806" t="str">
            <v>DIRECTA</v>
          </cell>
          <cell r="O806" t="str">
            <v>1ERO</v>
          </cell>
          <cell r="P806">
            <v>2</v>
          </cell>
          <cell r="Q806">
            <v>8</v>
          </cell>
          <cell r="R806">
            <v>5</v>
          </cell>
          <cell r="S806">
            <v>1</v>
          </cell>
          <cell r="T806" t="str">
            <v>CP</v>
          </cell>
          <cell r="U806" t="str">
            <v>OPERAC. PINTURA 1T</v>
          </cell>
        </row>
        <row r="807">
          <cell r="A807">
            <v>6148238</v>
          </cell>
          <cell r="B807" t="str">
            <v>OBB</v>
          </cell>
          <cell r="C807">
            <v>37000</v>
          </cell>
          <cell r="D807">
            <v>37000400</v>
          </cell>
          <cell r="E807" t="str">
            <v>COMERCIALES</v>
          </cell>
          <cell r="F807">
            <v>6148238</v>
          </cell>
          <cell r="G807" t="str">
            <v>06148238</v>
          </cell>
          <cell r="H807">
            <v>886880236</v>
          </cell>
          <cell r="I807" t="str">
            <v>IZA SEVILLA CARLOS ANDRES</v>
          </cell>
          <cell r="J807" t="str">
            <v>OPERARIO MATERIALES</v>
          </cell>
          <cell r="K807">
            <v>1720190600</v>
          </cell>
          <cell r="L807" t="str">
            <v>HOURLY</v>
          </cell>
          <cell r="M807" t="str">
            <v>INDEFINIDO</v>
          </cell>
          <cell r="N807" t="str">
            <v>INDIRECTA</v>
          </cell>
          <cell r="O807" t="e">
            <v>#REF!</v>
          </cell>
          <cell r="P807">
            <v>28</v>
          </cell>
          <cell r="Q807">
            <v>8</v>
          </cell>
          <cell r="R807">
            <v>5</v>
          </cell>
          <cell r="S807">
            <v>1</v>
          </cell>
          <cell r="T807" t="str">
            <v>MET</v>
          </cell>
          <cell r="U807" t="e">
            <v>#REF!</v>
          </cell>
        </row>
        <row r="808">
          <cell r="A808">
            <v>6148241</v>
          </cell>
          <cell r="B808" t="str">
            <v>OBB</v>
          </cell>
          <cell r="C808">
            <v>35000</v>
          </cell>
          <cell r="D808">
            <v>35000400</v>
          </cell>
          <cell r="E808" t="str">
            <v>PINTURA ESMALTE</v>
          </cell>
          <cell r="F808">
            <v>6148241</v>
          </cell>
          <cell r="G808" t="str">
            <v>06148241</v>
          </cell>
          <cell r="H808">
            <v>404918356</v>
          </cell>
          <cell r="I808" t="str">
            <v>TITO ALTAMIRANO CHRISTIAN PATRICIO</v>
          </cell>
          <cell r="J808" t="str">
            <v>OPERARIO DE PINTURA</v>
          </cell>
          <cell r="K808">
            <v>1716061377</v>
          </cell>
          <cell r="L808" t="str">
            <v>HOURLY</v>
          </cell>
          <cell r="M808" t="str">
            <v>INDEFINIDO</v>
          </cell>
          <cell r="N808" t="str">
            <v>DIRECTA</v>
          </cell>
          <cell r="O808" t="str">
            <v>2DO</v>
          </cell>
          <cell r="P808">
            <v>4</v>
          </cell>
          <cell r="Q808">
            <v>8</v>
          </cell>
          <cell r="R808">
            <v>5</v>
          </cell>
          <cell r="S808">
            <v>1</v>
          </cell>
          <cell r="T808" t="str">
            <v>LET</v>
          </cell>
          <cell r="U808" t="str">
            <v>PINTURA ESM 2T</v>
          </cell>
        </row>
        <row r="809">
          <cell r="A809">
            <v>6148244</v>
          </cell>
          <cell r="B809" t="str">
            <v>OBB</v>
          </cell>
          <cell r="C809">
            <v>35010</v>
          </cell>
          <cell r="D809">
            <v>35010500</v>
          </cell>
          <cell r="E809" t="str">
            <v>PINTURA PLASTIC</v>
          </cell>
          <cell r="F809">
            <v>6148244</v>
          </cell>
          <cell r="G809" t="str">
            <v>06148244</v>
          </cell>
          <cell r="H809">
            <v>944586271</v>
          </cell>
          <cell r="I809" t="str">
            <v>ESPINOZA LA ROSA RICHARD RODRIGO</v>
          </cell>
          <cell r="J809" t="str">
            <v>OPERARIO DE PINTURA</v>
          </cell>
          <cell r="K809">
            <v>1717776437</v>
          </cell>
          <cell r="L809" t="str">
            <v>HOURLY</v>
          </cell>
          <cell r="M809" t="str">
            <v>INDEFINIDO</v>
          </cell>
          <cell r="N809" t="str">
            <v>DIRECTA</v>
          </cell>
          <cell r="O809" t="str">
            <v>1ERO</v>
          </cell>
          <cell r="P809">
            <v>2</v>
          </cell>
          <cell r="Q809">
            <v>8</v>
          </cell>
          <cell r="R809">
            <v>5</v>
          </cell>
          <cell r="S809">
            <v>1</v>
          </cell>
          <cell r="T809" t="str">
            <v>MET</v>
          </cell>
          <cell r="U809" t="str">
            <v>PINTURA ELPO 1T</v>
          </cell>
        </row>
        <row r="810">
          <cell r="A810">
            <v>6148246</v>
          </cell>
          <cell r="B810" t="str">
            <v>OBB</v>
          </cell>
          <cell r="C810">
            <v>37000</v>
          </cell>
          <cell r="D810">
            <v>37000700</v>
          </cell>
          <cell r="E810" t="str">
            <v>PATIOS PROVEED.</v>
          </cell>
          <cell r="F810">
            <v>6148246</v>
          </cell>
          <cell r="G810" t="str">
            <v>06148246</v>
          </cell>
          <cell r="H810">
            <v>978714032</v>
          </cell>
          <cell r="I810" t="str">
            <v>JARRIN ESPINOSA JONNATHAN STALIN</v>
          </cell>
          <cell r="J810" t="str">
            <v>OPERARIO MATERIALES</v>
          </cell>
          <cell r="K810">
            <v>1718845124</v>
          </cell>
          <cell r="L810" t="str">
            <v>HOURLY</v>
          </cell>
          <cell r="M810" t="str">
            <v>INDEFINIDO</v>
          </cell>
          <cell r="N810" t="str">
            <v>INDIRECTA</v>
          </cell>
          <cell r="O810" t="e">
            <v>#REF!</v>
          </cell>
          <cell r="P810">
            <v>28</v>
          </cell>
          <cell r="Q810">
            <v>9</v>
          </cell>
          <cell r="R810">
            <v>9</v>
          </cell>
          <cell r="S810">
            <v>16</v>
          </cell>
          <cell r="T810" t="str">
            <v>MET</v>
          </cell>
          <cell r="U810" t="e">
            <v>#REF!</v>
          </cell>
        </row>
        <row r="811">
          <cell r="A811">
            <v>6148248</v>
          </cell>
          <cell r="B811" t="str">
            <v>OBB</v>
          </cell>
          <cell r="C811">
            <v>35000</v>
          </cell>
          <cell r="D811">
            <v>35000200</v>
          </cell>
          <cell r="E811" t="str">
            <v>PINTURA ELPO</v>
          </cell>
          <cell r="F811">
            <v>6148248</v>
          </cell>
          <cell r="G811" t="str">
            <v>06148248</v>
          </cell>
          <cell r="H811">
            <v>942970621</v>
          </cell>
          <cell r="I811" t="str">
            <v>FARIAS MILLINGALLI CAMILO ENRIQUE</v>
          </cell>
          <cell r="J811" t="str">
            <v>OPERARIO DE PINTURA</v>
          </cell>
          <cell r="K811">
            <v>1717299836</v>
          </cell>
          <cell r="L811" t="str">
            <v>HOURLY</v>
          </cell>
          <cell r="M811" t="str">
            <v>INDEFINIDO</v>
          </cell>
          <cell r="N811" t="str">
            <v>DIRECTA</v>
          </cell>
          <cell r="O811" t="str">
            <v>3ERO</v>
          </cell>
          <cell r="P811">
            <v>22</v>
          </cell>
          <cell r="Q811">
            <v>8</v>
          </cell>
          <cell r="R811">
            <v>5</v>
          </cell>
          <cell r="S811">
            <v>1</v>
          </cell>
          <cell r="T811" t="str">
            <v>MET</v>
          </cell>
          <cell r="U811" t="str">
            <v>PINTURA ELPO 2T</v>
          </cell>
        </row>
        <row r="812">
          <cell r="A812">
            <v>6148249</v>
          </cell>
          <cell r="B812" t="str">
            <v>OBB</v>
          </cell>
          <cell r="C812">
            <v>35000</v>
          </cell>
          <cell r="D812">
            <v>35000400</v>
          </cell>
          <cell r="E812" t="str">
            <v>PINTURA ESMALTE</v>
          </cell>
          <cell r="F812">
            <v>6148249</v>
          </cell>
          <cell r="G812" t="str">
            <v>06148249</v>
          </cell>
          <cell r="H812">
            <v>503390850</v>
          </cell>
          <cell r="I812" t="str">
            <v>TRUJILLO DUENAS MILTON VLADIMIR</v>
          </cell>
          <cell r="J812" t="str">
            <v>PINTOR</v>
          </cell>
          <cell r="K812">
            <v>1714772322</v>
          </cell>
          <cell r="L812" t="str">
            <v>HOURLY</v>
          </cell>
          <cell r="M812" t="str">
            <v>INDEFINIDO</v>
          </cell>
          <cell r="N812" t="str">
            <v>DIRECTA</v>
          </cell>
          <cell r="O812" t="str">
            <v>2DO</v>
          </cell>
          <cell r="P812">
            <v>4</v>
          </cell>
          <cell r="Q812">
            <v>8</v>
          </cell>
          <cell r="R812">
            <v>5</v>
          </cell>
          <cell r="S812">
            <v>1</v>
          </cell>
          <cell r="T812" t="str">
            <v>LET</v>
          </cell>
          <cell r="U812" t="str">
            <v>PINTURA ESM 2T</v>
          </cell>
        </row>
        <row r="813">
          <cell r="A813">
            <v>6148252</v>
          </cell>
          <cell r="B813" t="str">
            <v>OBB</v>
          </cell>
          <cell r="C813">
            <v>36000</v>
          </cell>
          <cell r="D813">
            <v>36000200</v>
          </cell>
          <cell r="E813" t="str">
            <v>ENSAMBLE CHASIS</v>
          </cell>
          <cell r="F813">
            <v>6148252</v>
          </cell>
          <cell r="G813" t="str">
            <v>06148252</v>
          </cell>
          <cell r="H813">
            <v>509225484</v>
          </cell>
          <cell r="I813" t="str">
            <v>QUISHPE PURUNCAJAS EFRAIN WILLIAM</v>
          </cell>
          <cell r="J813" t="str">
            <v>OPERARIO PRODUCCION</v>
          </cell>
          <cell r="K813">
            <v>1713302576</v>
          </cell>
          <cell r="L813" t="str">
            <v>HOURLY</v>
          </cell>
          <cell r="M813" t="str">
            <v>INDEFINIDO</v>
          </cell>
          <cell r="N813" t="str">
            <v>DIRECTA</v>
          </cell>
          <cell r="O813" t="str">
            <v>1ERO</v>
          </cell>
          <cell r="P813">
            <v>3</v>
          </cell>
          <cell r="Q813">
            <v>8</v>
          </cell>
          <cell r="R813">
            <v>5</v>
          </cell>
          <cell r="S813">
            <v>1</v>
          </cell>
          <cell r="T813" t="str">
            <v>MET</v>
          </cell>
          <cell r="U813">
            <v>5</v>
          </cell>
        </row>
        <row r="814">
          <cell r="A814">
            <v>6148256</v>
          </cell>
          <cell r="B814" t="str">
            <v>OBB</v>
          </cell>
          <cell r="C814">
            <v>35000</v>
          </cell>
          <cell r="D814">
            <v>35000400</v>
          </cell>
          <cell r="E814" t="str">
            <v>PINTURA ESMALTE</v>
          </cell>
          <cell r="F814">
            <v>6148256</v>
          </cell>
          <cell r="G814" t="str">
            <v>06148256</v>
          </cell>
          <cell r="H814">
            <v>997532007</v>
          </cell>
          <cell r="I814" t="str">
            <v>FARINANGO SIERRA ZOILA ROSA</v>
          </cell>
          <cell r="J814" t="str">
            <v>OPERARIO DE PINTURA</v>
          </cell>
          <cell r="K814">
            <v>1713705430</v>
          </cell>
          <cell r="L814" t="str">
            <v>HOURLY</v>
          </cell>
          <cell r="M814" t="str">
            <v>INDEFINIDO</v>
          </cell>
          <cell r="N814" t="str">
            <v>DIRECTA</v>
          </cell>
          <cell r="O814" t="str">
            <v>1ERO</v>
          </cell>
          <cell r="P814">
            <v>2</v>
          </cell>
          <cell r="Q814">
            <v>8</v>
          </cell>
          <cell r="R814">
            <v>5</v>
          </cell>
          <cell r="S814">
            <v>1</v>
          </cell>
          <cell r="T814" t="str">
            <v>MET</v>
          </cell>
          <cell r="U814" t="str">
            <v>PINTURA ESMALTE 1T</v>
          </cell>
        </row>
        <row r="815">
          <cell r="A815">
            <v>6148258</v>
          </cell>
          <cell r="B815" t="str">
            <v>OBB</v>
          </cell>
          <cell r="C815">
            <v>36000</v>
          </cell>
          <cell r="D815">
            <v>36000500</v>
          </cell>
          <cell r="E815" t="str">
            <v>TRIM AUTOMOVIL</v>
          </cell>
          <cell r="F815">
            <v>6148258</v>
          </cell>
          <cell r="G815" t="str">
            <v>06148258</v>
          </cell>
          <cell r="H815">
            <v>740661853</v>
          </cell>
          <cell r="I815" t="str">
            <v>REA CHICAIZA DARWIN ROBERTO</v>
          </cell>
          <cell r="J815" t="str">
            <v>OPERARIO PRODUCCION</v>
          </cell>
          <cell r="K815">
            <v>1717533143</v>
          </cell>
          <cell r="L815" t="str">
            <v>HOURLY</v>
          </cell>
          <cell r="M815" t="str">
            <v>INDEFINIDO</v>
          </cell>
          <cell r="N815" t="str">
            <v>DIRECTA</v>
          </cell>
          <cell r="O815" t="str">
            <v>1ERO</v>
          </cell>
          <cell r="P815">
            <v>3</v>
          </cell>
          <cell r="Q815">
            <v>8</v>
          </cell>
          <cell r="R815">
            <v>5</v>
          </cell>
          <cell r="S815">
            <v>1</v>
          </cell>
          <cell r="T815" t="str">
            <v>MET</v>
          </cell>
          <cell r="U815">
            <v>5</v>
          </cell>
        </row>
        <row r="816">
          <cell r="A816">
            <v>6148259</v>
          </cell>
          <cell r="B816" t="str">
            <v>OBB</v>
          </cell>
          <cell r="C816">
            <v>35000</v>
          </cell>
          <cell r="D816">
            <v>35000200</v>
          </cell>
          <cell r="E816" t="str">
            <v>PINTURA ELPO</v>
          </cell>
          <cell r="F816">
            <v>6148259</v>
          </cell>
          <cell r="G816" t="str">
            <v>06148259</v>
          </cell>
          <cell r="H816">
            <v>676462424</v>
          </cell>
          <cell r="I816" t="str">
            <v>FUEL CUASQUER ALVARO FERNANDO</v>
          </cell>
          <cell r="J816" t="str">
            <v>OPERARIO DE PINTURA</v>
          </cell>
          <cell r="K816">
            <v>1717572653</v>
          </cell>
          <cell r="L816" t="str">
            <v>HOURLY</v>
          </cell>
          <cell r="M816" t="str">
            <v>INDEFINIDO</v>
          </cell>
          <cell r="N816" t="str">
            <v>DIRECTA</v>
          </cell>
          <cell r="O816" t="str">
            <v>2DO</v>
          </cell>
          <cell r="P816">
            <v>4</v>
          </cell>
          <cell r="Q816">
            <v>9</v>
          </cell>
          <cell r="R816">
            <v>9</v>
          </cell>
          <cell r="S816">
            <v>16</v>
          </cell>
          <cell r="T816" t="str">
            <v>LET</v>
          </cell>
          <cell r="U816" t="str">
            <v>PINTURA ELPO 2T</v>
          </cell>
        </row>
        <row r="817">
          <cell r="A817">
            <v>6148261</v>
          </cell>
          <cell r="B817" t="str">
            <v>OBB</v>
          </cell>
          <cell r="C817">
            <v>35000</v>
          </cell>
          <cell r="D817">
            <v>35000300</v>
          </cell>
          <cell r="E817" t="str">
            <v>PINTURA PRIMER</v>
          </cell>
          <cell r="F817">
            <v>6148261</v>
          </cell>
          <cell r="G817" t="str">
            <v>06148261</v>
          </cell>
          <cell r="H817">
            <v>599576549</v>
          </cell>
          <cell r="I817" t="str">
            <v>TUQUERRES CHICAIZA MARCO FABIAN</v>
          </cell>
          <cell r="J817" t="str">
            <v>PINTOR</v>
          </cell>
          <cell r="K817">
            <v>1714595913</v>
          </cell>
          <cell r="L817" t="str">
            <v>HOURLY</v>
          </cell>
          <cell r="M817" t="str">
            <v>INDEFINIDO</v>
          </cell>
          <cell r="N817" t="str">
            <v>DIRECTA</v>
          </cell>
          <cell r="O817" t="str">
            <v>2DO</v>
          </cell>
          <cell r="P817">
            <v>4</v>
          </cell>
          <cell r="Q817">
            <v>8</v>
          </cell>
          <cell r="R817">
            <v>5</v>
          </cell>
          <cell r="S817">
            <v>1</v>
          </cell>
          <cell r="T817" t="str">
            <v>MET</v>
          </cell>
          <cell r="U817" t="str">
            <v>PINTURA CABINAS 2T</v>
          </cell>
        </row>
        <row r="818">
          <cell r="A818">
            <v>6148263</v>
          </cell>
          <cell r="B818" t="str">
            <v>OBB</v>
          </cell>
          <cell r="C818">
            <v>35000</v>
          </cell>
          <cell r="D818">
            <v>35000300</v>
          </cell>
          <cell r="E818" t="str">
            <v>PINTURA PRIMER</v>
          </cell>
          <cell r="F818">
            <v>6148263</v>
          </cell>
          <cell r="G818" t="str">
            <v>06148263</v>
          </cell>
          <cell r="H818">
            <v>730174939</v>
          </cell>
          <cell r="I818" t="str">
            <v>GALLEGOS MAIGUA ROBERTO CARLOS</v>
          </cell>
          <cell r="J818" t="str">
            <v>PINTOR</v>
          </cell>
          <cell r="K818">
            <v>1717533846</v>
          </cell>
          <cell r="L818" t="str">
            <v>HOURLY</v>
          </cell>
          <cell r="M818" t="str">
            <v>INDEFINIDO</v>
          </cell>
          <cell r="N818" t="str">
            <v>DIRECTA</v>
          </cell>
          <cell r="O818" t="str">
            <v>2DO</v>
          </cell>
          <cell r="P818">
            <v>4</v>
          </cell>
          <cell r="Q818">
            <v>8</v>
          </cell>
          <cell r="R818">
            <v>5</v>
          </cell>
          <cell r="S818">
            <v>1</v>
          </cell>
          <cell r="T818" t="str">
            <v>MET</v>
          </cell>
          <cell r="U818" t="str">
            <v>PINTURA CABINAS 1T</v>
          </cell>
        </row>
        <row r="819">
          <cell r="A819">
            <v>6148265</v>
          </cell>
          <cell r="B819" t="str">
            <v>OBB</v>
          </cell>
          <cell r="C819">
            <v>36000</v>
          </cell>
          <cell r="D819">
            <v>36000500</v>
          </cell>
          <cell r="E819" t="str">
            <v>TRIM AUTOMOVIL</v>
          </cell>
          <cell r="F819">
            <v>6148265</v>
          </cell>
          <cell r="G819" t="str">
            <v>06148265</v>
          </cell>
          <cell r="H819">
            <v>572935656</v>
          </cell>
          <cell r="I819" t="str">
            <v>REA FLORES WILIAN OMAR</v>
          </cell>
          <cell r="J819" t="str">
            <v>OPERARIO PRODUCCION</v>
          </cell>
          <cell r="K819">
            <v>1721080974</v>
          </cell>
          <cell r="L819" t="str">
            <v>HOURLY</v>
          </cell>
          <cell r="M819" t="str">
            <v>INDEFINIDO</v>
          </cell>
          <cell r="N819" t="str">
            <v>DIRECTA</v>
          </cell>
          <cell r="O819" t="str">
            <v>2DO</v>
          </cell>
          <cell r="P819">
            <v>28</v>
          </cell>
          <cell r="Q819">
            <v>8</v>
          </cell>
          <cell r="R819">
            <v>5</v>
          </cell>
          <cell r="S819">
            <v>1</v>
          </cell>
          <cell r="T819" t="str">
            <v>MET</v>
          </cell>
          <cell r="U819">
            <v>5</v>
          </cell>
        </row>
        <row r="820">
          <cell r="A820">
            <v>6148266</v>
          </cell>
          <cell r="B820" t="str">
            <v>OBB</v>
          </cell>
          <cell r="C820">
            <v>37000</v>
          </cell>
          <cell r="D820">
            <v>37000500</v>
          </cell>
          <cell r="E820" t="str">
            <v>PASAJEROS</v>
          </cell>
          <cell r="F820">
            <v>6148266</v>
          </cell>
          <cell r="G820" t="str">
            <v>06148266</v>
          </cell>
          <cell r="H820">
            <v>584227235</v>
          </cell>
          <cell r="I820" t="str">
            <v>DIAZ TORRES EDISON VINICIO</v>
          </cell>
          <cell r="J820" t="str">
            <v>OPERARIO MATERIALES</v>
          </cell>
          <cell r="K820">
            <v>1717064016</v>
          </cell>
          <cell r="L820" t="str">
            <v>HOURLY</v>
          </cell>
          <cell r="M820" t="str">
            <v>INDEFINIDO</v>
          </cell>
          <cell r="N820" t="str">
            <v>INDIRECTA</v>
          </cell>
          <cell r="O820" t="e">
            <v>#REF!</v>
          </cell>
          <cell r="P820">
            <v>28</v>
          </cell>
          <cell r="Q820">
            <v>9</v>
          </cell>
          <cell r="R820">
            <v>9</v>
          </cell>
          <cell r="S820">
            <v>16</v>
          </cell>
          <cell r="T820" t="str">
            <v>LET</v>
          </cell>
          <cell r="U820" t="e">
            <v>#REF!</v>
          </cell>
        </row>
        <row r="821">
          <cell r="A821">
            <v>6148267</v>
          </cell>
          <cell r="B821" t="str">
            <v>OBB</v>
          </cell>
          <cell r="C821">
            <v>35000</v>
          </cell>
          <cell r="D821">
            <v>35000200</v>
          </cell>
          <cell r="E821" t="str">
            <v>PINTURA ELPO</v>
          </cell>
          <cell r="F821">
            <v>6148267</v>
          </cell>
          <cell r="G821" t="str">
            <v>06148267</v>
          </cell>
          <cell r="H821">
            <v>275913766</v>
          </cell>
          <cell r="I821" t="str">
            <v>VARGAS RODRIGUEZ ANGEL DAVID</v>
          </cell>
          <cell r="J821" t="str">
            <v>OPERARIO DE PINTURA</v>
          </cell>
          <cell r="K821">
            <v>1715786388</v>
          </cell>
          <cell r="L821" t="str">
            <v>HOURLY</v>
          </cell>
          <cell r="M821" t="str">
            <v>INDEFINIDO</v>
          </cell>
          <cell r="N821" t="str">
            <v>DIRECTA</v>
          </cell>
          <cell r="O821" t="str">
            <v>1ERO</v>
          </cell>
          <cell r="P821">
            <v>2</v>
          </cell>
          <cell r="Q821">
            <v>9</v>
          </cell>
          <cell r="R821">
            <v>9</v>
          </cell>
          <cell r="S821">
            <v>16</v>
          </cell>
          <cell r="T821" t="str">
            <v>MET</v>
          </cell>
          <cell r="U821" t="str">
            <v>PINTURA ELPO 1T</v>
          </cell>
        </row>
        <row r="822">
          <cell r="A822">
            <v>6148268</v>
          </cell>
          <cell r="B822" t="str">
            <v>OBB</v>
          </cell>
          <cell r="C822">
            <v>37000</v>
          </cell>
          <cell r="D822">
            <v>37000700</v>
          </cell>
          <cell r="E822" t="str">
            <v>PATIOS PROVEED.</v>
          </cell>
          <cell r="F822">
            <v>6148268</v>
          </cell>
          <cell r="G822" t="str">
            <v>06148268</v>
          </cell>
          <cell r="H822">
            <v>252294198</v>
          </cell>
          <cell r="I822" t="str">
            <v>GUERRERO ANAGUANO JOAQUIN TIMOTEO</v>
          </cell>
          <cell r="J822" t="str">
            <v>OPERARIO MATERIALES</v>
          </cell>
          <cell r="K822">
            <v>1720308897</v>
          </cell>
          <cell r="L822" t="str">
            <v>HOURLY</v>
          </cell>
          <cell r="M822" t="str">
            <v>INDEFINIDO</v>
          </cell>
          <cell r="N822" t="str">
            <v>INDIRECTA</v>
          </cell>
          <cell r="O822" t="e">
            <v>#REF!</v>
          </cell>
          <cell r="P822">
            <v>28</v>
          </cell>
          <cell r="Q822">
            <v>8</v>
          </cell>
          <cell r="R822">
            <v>5</v>
          </cell>
          <cell r="S822">
            <v>1</v>
          </cell>
          <cell r="T822" t="str">
            <v>MET</v>
          </cell>
          <cell r="U822" t="e">
            <v>#REF!</v>
          </cell>
        </row>
        <row r="823">
          <cell r="A823">
            <v>6148270</v>
          </cell>
          <cell r="B823" t="str">
            <v>OBB</v>
          </cell>
          <cell r="C823">
            <v>37000</v>
          </cell>
          <cell r="D823">
            <v>37000500</v>
          </cell>
          <cell r="E823" t="str">
            <v>PASAJEROS</v>
          </cell>
          <cell r="F823">
            <v>6148270</v>
          </cell>
          <cell r="G823" t="str">
            <v>06148270</v>
          </cell>
          <cell r="H823">
            <v>439102389</v>
          </cell>
          <cell r="I823" t="str">
            <v>GUANA PACHACAMA ENRIQUE RODRIGO</v>
          </cell>
          <cell r="J823" t="str">
            <v>OPERARIO MATERIALES</v>
          </cell>
          <cell r="K823">
            <v>1713942249</v>
          </cell>
          <cell r="L823" t="str">
            <v>HOURLY</v>
          </cell>
          <cell r="M823" t="str">
            <v>INDEFINIDO</v>
          </cell>
          <cell r="N823" t="str">
            <v>INDIRECTA</v>
          </cell>
          <cell r="O823" t="e">
            <v>#REF!</v>
          </cell>
          <cell r="P823">
            <v>3</v>
          </cell>
          <cell r="Q823">
            <v>9</v>
          </cell>
          <cell r="R823">
            <v>9</v>
          </cell>
          <cell r="S823">
            <v>16</v>
          </cell>
          <cell r="T823" t="str">
            <v>MET</v>
          </cell>
          <cell r="U823" t="e">
            <v>#REF!</v>
          </cell>
        </row>
        <row r="824">
          <cell r="A824">
            <v>6148271</v>
          </cell>
          <cell r="B824" t="str">
            <v>OBB</v>
          </cell>
          <cell r="C824">
            <v>36000</v>
          </cell>
          <cell r="D824">
            <v>36000500</v>
          </cell>
          <cell r="E824" t="str">
            <v>TRIM AUTOMOVIL</v>
          </cell>
          <cell r="F824">
            <v>6148271</v>
          </cell>
          <cell r="G824" t="str">
            <v>06148271</v>
          </cell>
          <cell r="H824">
            <v>197419390</v>
          </cell>
          <cell r="I824" t="str">
            <v>RODRIGUEZ REVELO LEONARDO WILFRIDO</v>
          </cell>
          <cell r="J824" t="str">
            <v>OPERARIO PRODUCCION</v>
          </cell>
          <cell r="K824">
            <v>1718898834</v>
          </cell>
          <cell r="L824" t="str">
            <v>HOURLY</v>
          </cell>
          <cell r="M824" t="str">
            <v>INDEFINIDO</v>
          </cell>
          <cell r="N824" t="str">
            <v>DIRECTA</v>
          </cell>
          <cell r="O824" t="str">
            <v>2DO</v>
          </cell>
          <cell r="P824">
            <v>28</v>
          </cell>
          <cell r="Q824">
            <v>8</v>
          </cell>
          <cell r="R824">
            <v>5</v>
          </cell>
          <cell r="S824">
            <v>1</v>
          </cell>
          <cell r="T824" t="str">
            <v>MET</v>
          </cell>
          <cell r="U824">
            <v>5</v>
          </cell>
        </row>
        <row r="825">
          <cell r="A825">
            <v>6148273</v>
          </cell>
          <cell r="B825" t="str">
            <v>OBB</v>
          </cell>
          <cell r="C825">
            <v>37000</v>
          </cell>
          <cell r="D825">
            <v>37000500</v>
          </cell>
          <cell r="E825" t="str">
            <v>PASAJEROS</v>
          </cell>
          <cell r="F825">
            <v>6148273</v>
          </cell>
          <cell r="G825" t="str">
            <v>06148273</v>
          </cell>
          <cell r="H825">
            <v>195085724</v>
          </cell>
          <cell r="I825" t="str">
            <v>GUAYASAMIN IMBAQUING MIGUEL VICENTE</v>
          </cell>
          <cell r="J825" t="str">
            <v>OPERARIO MATERIALES</v>
          </cell>
          <cell r="K825">
            <v>1718687393</v>
          </cell>
          <cell r="L825" t="str">
            <v>HOURLY</v>
          </cell>
          <cell r="M825" t="str">
            <v>INDEFINIDO</v>
          </cell>
          <cell r="N825" t="str">
            <v>INDIRECTA</v>
          </cell>
          <cell r="O825" t="e">
            <v>#REF!</v>
          </cell>
          <cell r="P825">
            <v>3</v>
          </cell>
          <cell r="Q825">
            <v>8</v>
          </cell>
          <cell r="R825">
            <v>5</v>
          </cell>
          <cell r="S825">
            <v>1</v>
          </cell>
          <cell r="T825" t="str">
            <v>MET</v>
          </cell>
          <cell r="U825" t="e">
            <v>#REF!</v>
          </cell>
        </row>
        <row r="826">
          <cell r="A826">
            <v>6148275</v>
          </cell>
          <cell r="B826" t="str">
            <v>OBB</v>
          </cell>
          <cell r="C826">
            <v>35000</v>
          </cell>
          <cell r="D826">
            <v>35000400</v>
          </cell>
          <cell r="E826" t="str">
            <v>PINTURA ESMALTE</v>
          </cell>
          <cell r="F826">
            <v>6148275</v>
          </cell>
          <cell r="G826" t="str">
            <v>06148275</v>
          </cell>
          <cell r="H826">
            <v>312409586</v>
          </cell>
          <cell r="I826" t="str">
            <v>VASQUEZ ACOSTA PABLO IVAN</v>
          </cell>
          <cell r="J826" t="str">
            <v>PINTOR</v>
          </cell>
          <cell r="K826">
            <v>1717065013</v>
          </cell>
          <cell r="L826" t="str">
            <v>HOURLY</v>
          </cell>
          <cell r="M826" t="str">
            <v>INDEFINIDO</v>
          </cell>
          <cell r="N826" t="str">
            <v>DIRECTA</v>
          </cell>
          <cell r="O826" t="str">
            <v>2DO</v>
          </cell>
          <cell r="P826">
            <v>4</v>
          </cell>
          <cell r="Q826">
            <v>8</v>
          </cell>
          <cell r="R826">
            <v>5</v>
          </cell>
          <cell r="S826">
            <v>1</v>
          </cell>
          <cell r="T826" t="str">
            <v>MET</v>
          </cell>
          <cell r="U826" t="str">
            <v>PINTURA ESM 2T</v>
          </cell>
        </row>
        <row r="827">
          <cell r="A827">
            <v>6148279</v>
          </cell>
          <cell r="B827" t="str">
            <v>OBB</v>
          </cell>
          <cell r="C827">
            <v>35010</v>
          </cell>
          <cell r="D827">
            <v>35010500</v>
          </cell>
          <cell r="E827" t="str">
            <v>PINTURA PLASTIC</v>
          </cell>
          <cell r="F827">
            <v>6148279</v>
          </cell>
          <cell r="G827" t="str">
            <v>06148279</v>
          </cell>
          <cell r="H827">
            <v>289159068</v>
          </cell>
          <cell r="I827" t="str">
            <v>VEGA PACHECO EDISON PAUL</v>
          </cell>
          <cell r="J827" t="str">
            <v>OPERARIO DE PINTURA</v>
          </cell>
          <cell r="K827">
            <v>1717647141</v>
          </cell>
          <cell r="L827" t="str">
            <v>HOURLY</v>
          </cell>
          <cell r="M827" t="str">
            <v>INDEFINIDO</v>
          </cell>
          <cell r="N827" t="str">
            <v>DIRECTA</v>
          </cell>
          <cell r="O827" t="str">
            <v>2DO</v>
          </cell>
          <cell r="P827">
            <v>4</v>
          </cell>
          <cell r="Q827">
            <v>9</v>
          </cell>
          <cell r="R827">
            <v>9</v>
          </cell>
          <cell r="S827">
            <v>16</v>
          </cell>
          <cell r="T827" t="str">
            <v>LET</v>
          </cell>
          <cell r="U827" t="str">
            <v>PINTURA PLAST 2T</v>
          </cell>
        </row>
        <row r="828">
          <cell r="A828">
            <v>6148280</v>
          </cell>
          <cell r="B828" t="str">
            <v>OBB</v>
          </cell>
          <cell r="C828">
            <v>37000</v>
          </cell>
          <cell r="D828">
            <v>37000300</v>
          </cell>
          <cell r="E828" t="str">
            <v>CTROL MAT NOCKD</v>
          </cell>
          <cell r="F828">
            <v>6148280</v>
          </cell>
          <cell r="G828" t="str">
            <v>06148280</v>
          </cell>
          <cell r="H828">
            <v>854374700</v>
          </cell>
          <cell r="I828" t="str">
            <v>GUACHAMIN NANDAR MIGUEL ANGEL</v>
          </cell>
          <cell r="J828" t="str">
            <v>OPERARIO MATERIALES</v>
          </cell>
          <cell r="K828">
            <v>1716760481</v>
          </cell>
          <cell r="L828" t="str">
            <v>HOURLY</v>
          </cell>
          <cell r="M828" t="str">
            <v>INDEFINIDO</v>
          </cell>
          <cell r="N828" t="str">
            <v>INDIRECTA</v>
          </cell>
          <cell r="O828" t="e">
            <v>#REF!</v>
          </cell>
          <cell r="P828">
            <v>3</v>
          </cell>
          <cell r="Q828">
            <v>9</v>
          </cell>
          <cell r="R828">
            <v>8</v>
          </cell>
          <cell r="S828">
            <v>11</v>
          </cell>
          <cell r="T828" t="str">
            <v>MET</v>
          </cell>
          <cell r="U828" t="e">
            <v>#REF!</v>
          </cell>
        </row>
        <row r="829">
          <cell r="A829">
            <v>6148281</v>
          </cell>
          <cell r="B829" t="str">
            <v>OBB</v>
          </cell>
          <cell r="C829">
            <v>35000</v>
          </cell>
          <cell r="D829">
            <v>35000300</v>
          </cell>
          <cell r="E829" t="str">
            <v>PINTURA PRIMER</v>
          </cell>
          <cell r="F829">
            <v>6148281</v>
          </cell>
          <cell r="G829" t="str">
            <v>06148281</v>
          </cell>
          <cell r="H829">
            <v>604542575</v>
          </cell>
          <cell r="I829" t="str">
            <v>VEINTIMILLA CASTELLA CARLOS ROBERTO</v>
          </cell>
          <cell r="J829" t="str">
            <v>OPERARIO DE PINTURA</v>
          </cell>
          <cell r="K829">
            <v>1719476762</v>
          </cell>
          <cell r="L829" t="str">
            <v>HOURLY</v>
          </cell>
          <cell r="M829" t="str">
            <v>INDEFINIDO</v>
          </cell>
          <cell r="N829" t="str">
            <v>DIRECTA</v>
          </cell>
          <cell r="O829" t="str">
            <v>SALIO CIA</v>
          </cell>
          <cell r="P829">
            <v>22</v>
          </cell>
          <cell r="Q829">
            <v>8</v>
          </cell>
          <cell r="R829">
            <v>5</v>
          </cell>
          <cell r="S829">
            <v>1</v>
          </cell>
          <cell r="T829" t="e">
            <v>#N/A</v>
          </cell>
        </row>
        <row r="830">
          <cell r="A830">
            <v>6148282</v>
          </cell>
          <cell r="B830" t="str">
            <v>OBB</v>
          </cell>
          <cell r="C830">
            <v>37000</v>
          </cell>
          <cell r="D830">
            <v>37000100</v>
          </cell>
          <cell r="E830" t="str">
            <v>ADM.MANJ.MAT.</v>
          </cell>
          <cell r="F830">
            <v>6148282</v>
          </cell>
          <cell r="G830" t="str">
            <v>06148282</v>
          </cell>
          <cell r="H830">
            <v>955103648</v>
          </cell>
          <cell r="I830" t="str">
            <v>ESPEJO CHIN LUIS PATRICIO</v>
          </cell>
          <cell r="J830" t="str">
            <v>LIDER DE GRUPO</v>
          </cell>
          <cell r="K830">
            <v>1715547517</v>
          </cell>
          <cell r="L830" t="str">
            <v>HOURLY</v>
          </cell>
          <cell r="M830" t="str">
            <v>INDEFINIDO</v>
          </cell>
          <cell r="N830" t="str">
            <v>INDIRECTA</v>
          </cell>
          <cell r="O830" t="e">
            <v>#REF!</v>
          </cell>
          <cell r="P830">
            <v>5</v>
          </cell>
          <cell r="Q830">
            <v>8</v>
          </cell>
          <cell r="R830">
            <v>5</v>
          </cell>
          <cell r="S830">
            <v>1</v>
          </cell>
          <cell r="T830" t="str">
            <v>LIDER DE GRUPO</v>
          </cell>
          <cell r="U830" t="e">
            <v>#REF!</v>
          </cell>
        </row>
        <row r="831">
          <cell r="A831">
            <v>6148284</v>
          </cell>
          <cell r="B831" t="str">
            <v>OBB</v>
          </cell>
          <cell r="C831">
            <v>35000</v>
          </cell>
          <cell r="D831">
            <v>35000300</v>
          </cell>
          <cell r="E831" t="str">
            <v>PINTURA PRIMER</v>
          </cell>
          <cell r="F831">
            <v>6148284</v>
          </cell>
          <cell r="G831" t="str">
            <v>06148284</v>
          </cell>
          <cell r="H831">
            <v>182488291</v>
          </cell>
          <cell r="I831" t="str">
            <v>VILLACIS GUALAVISI BYRON FERNANDO</v>
          </cell>
          <cell r="J831" t="str">
            <v>PINTOR</v>
          </cell>
          <cell r="K831">
            <v>1715730931</v>
          </cell>
          <cell r="L831" t="str">
            <v>HOURLY</v>
          </cell>
          <cell r="M831" t="str">
            <v>INDEFINIDO</v>
          </cell>
          <cell r="N831" t="str">
            <v>DIRECTA</v>
          </cell>
          <cell r="O831" t="str">
            <v>2DO</v>
          </cell>
          <cell r="P831">
            <v>4</v>
          </cell>
          <cell r="Q831">
            <v>8</v>
          </cell>
          <cell r="R831">
            <v>5</v>
          </cell>
          <cell r="S831">
            <v>1</v>
          </cell>
          <cell r="T831" t="str">
            <v>MET</v>
          </cell>
          <cell r="U831" t="str">
            <v>PINTURA CABINAS 2T</v>
          </cell>
        </row>
        <row r="832">
          <cell r="A832">
            <v>6148286</v>
          </cell>
          <cell r="B832" t="str">
            <v>OBB</v>
          </cell>
          <cell r="C832">
            <v>37000</v>
          </cell>
          <cell r="D832">
            <v>37000400</v>
          </cell>
          <cell r="E832" t="str">
            <v>COMERCIALES</v>
          </cell>
          <cell r="F832">
            <v>6148286</v>
          </cell>
          <cell r="G832" t="str">
            <v>06148286</v>
          </cell>
          <cell r="H832">
            <v>829560801</v>
          </cell>
          <cell r="I832" t="str">
            <v>FLORES ANRANGO CARLOS EDUARDO</v>
          </cell>
          <cell r="J832" t="str">
            <v>OPERARIO MATERIALES</v>
          </cell>
          <cell r="K832">
            <v>1002645032</v>
          </cell>
          <cell r="L832" t="str">
            <v>HOURLY</v>
          </cell>
          <cell r="M832" t="str">
            <v>INDEFINIDO</v>
          </cell>
          <cell r="N832" t="str">
            <v>INDIRECTA</v>
          </cell>
          <cell r="O832" t="e">
            <v>#REF!</v>
          </cell>
          <cell r="P832">
            <v>3</v>
          </cell>
          <cell r="Q832">
            <v>8</v>
          </cell>
          <cell r="R832">
            <v>5</v>
          </cell>
          <cell r="S832">
            <v>1</v>
          </cell>
          <cell r="T832" t="str">
            <v>LET</v>
          </cell>
          <cell r="U832" t="e">
            <v>#REF!</v>
          </cell>
        </row>
        <row r="833">
          <cell r="A833">
            <v>6148290</v>
          </cell>
          <cell r="B833" t="str">
            <v>OBB</v>
          </cell>
          <cell r="C833">
            <v>35000</v>
          </cell>
          <cell r="D833">
            <v>35000300</v>
          </cell>
          <cell r="E833" t="str">
            <v>PINTURA PRIMER</v>
          </cell>
          <cell r="F833">
            <v>6148290</v>
          </cell>
          <cell r="G833" t="str">
            <v>06148290</v>
          </cell>
          <cell r="H833">
            <v>440521626</v>
          </cell>
          <cell r="I833" t="str">
            <v>YAMA CALVOPINA ROBINSON DAVID</v>
          </cell>
          <cell r="J833" t="str">
            <v>PINTOR</v>
          </cell>
          <cell r="K833">
            <v>1719852442</v>
          </cell>
          <cell r="L833" t="str">
            <v>HOURLY</v>
          </cell>
          <cell r="M833" t="str">
            <v>INDEFINIDO</v>
          </cell>
          <cell r="N833" t="str">
            <v>DIRECTA</v>
          </cell>
          <cell r="O833" t="str">
            <v>3ERO</v>
          </cell>
          <cell r="P833">
            <v>22</v>
          </cell>
          <cell r="Q833">
            <v>9</v>
          </cell>
          <cell r="R833">
            <v>9</v>
          </cell>
          <cell r="S833">
            <v>14</v>
          </cell>
          <cell r="T833" t="str">
            <v>MET</v>
          </cell>
          <cell r="U833" t="str">
            <v>PINTURA CABINAS 2T</v>
          </cell>
        </row>
        <row r="834">
          <cell r="A834">
            <v>6148292</v>
          </cell>
          <cell r="B834" t="str">
            <v>OBB</v>
          </cell>
          <cell r="C834">
            <v>36000</v>
          </cell>
          <cell r="D834">
            <v>36000300</v>
          </cell>
          <cell r="E834" t="str">
            <v>TRIM COMERCIAL</v>
          </cell>
          <cell r="F834">
            <v>6148292</v>
          </cell>
          <cell r="G834" t="str">
            <v>06148292</v>
          </cell>
          <cell r="H834">
            <v>376517703</v>
          </cell>
          <cell r="I834" t="str">
            <v>ROMERO RIVERA JAVIER MARCELO</v>
          </cell>
          <cell r="J834" t="str">
            <v>OPERARIO PRODUCCION</v>
          </cell>
          <cell r="K834">
            <v>1721192506</v>
          </cell>
          <cell r="L834" t="str">
            <v>HOURLY</v>
          </cell>
          <cell r="M834" t="str">
            <v>INDEFINIDO</v>
          </cell>
          <cell r="N834" t="str">
            <v>DIRECTA</v>
          </cell>
          <cell r="O834" t="str">
            <v>2DO</v>
          </cell>
          <cell r="P834">
            <v>28</v>
          </cell>
          <cell r="Q834">
            <v>8</v>
          </cell>
          <cell r="R834">
            <v>5</v>
          </cell>
          <cell r="S834">
            <v>1</v>
          </cell>
          <cell r="T834" t="str">
            <v>MET</v>
          </cell>
          <cell r="U834">
            <v>5</v>
          </cell>
        </row>
        <row r="835">
          <cell r="A835">
            <v>6148293</v>
          </cell>
          <cell r="B835" t="str">
            <v>OBB</v>
          </cell>
          <cell r="C835">
            <v>35000</v>
          </cell>
          <cell r="D835">
            <v>35000300</v>
          </cell>
          <cell r="E835" t="str">
            <v>PINTURA PRIMER</v>
          </cell>
          <cell r="F835">
            <v>6148293</v>
          </cell>
          <cell r="G835" t="str">
            <v>06148293</v>
          </cell>
          <cell r="H835">
            <v>584839857</v>
          </cell>
          <cell r="I835" t="str">
            <v>YUGSI CATOTA PABLO NASARENO</v>
          </cell>
          <cell r="J835" t="str">
            <v>PINTOR</v>
          </cell>
          <cell r="K835">
            <v>1714219357</v>
          </cell>
          <cell r="L835" t="str">
            <v>HOURLY</v>
          </cell>
          <cell r="M835" t="str">
            <v>INDEFINIDO</v>
          </cell>
          <cell r="N835" t="str">
            <v>DIRECTA</v>
          </cell>
          <cell r="O835" t="str">
            <v>1ERO</v>
          </cell>
          <cell r="P835">
            <v>2</v>
          </cell>
          <cell r="Q835">
            <v>8</v>
          </cell>
          <cell r="R835">
            <v>5</v>
          </cell>
          <cell r="S835">
            <v>1</v>
          </cell>
          <cell r="T835" t="str">
            <v>MET</v>
          </cell>
          <cell r="U835" t="str">
            <v>PINTURA CABINAS 1T</v>
          </cell>
        </row>
        <row r="836">
          <cell r="A836">
            <v>6148296</v>
          </cell>
          <cell r="B836" t="str">
            <v>OBB</v>
          </cell>
          <cell r="C836">
            <v>34000</v>
          </cell>
          <cell r="D836">
            <v>34000110</v>
          </cell>
          <cell r="E836" t="str">
            <v>MANTEN. SUELDA</v>
          </cell>
          <cell r="F836">
            <v>6148296</v>
          </cell>
          <cell r="G836" t="str">
            <v>06148296</v>
          </cell>
          <cell r="H836">
            <v>505576020</v>
          </cell>
          <cell r="I836" t="str">
            <v>FIGUEROA RUIZ MARCO VINICIO</v>
          </cell>
          <cell r="J836" t="str">
            <v>MIEMB.EQUIP.ESP.MTTO</v>
          </cell>
          <cell r="K836">
            <v>1714008933</v>
          </cell>
          <cell r="L836" t="str">
            <v>HOURLY</v>
          </cell>
          <cell r="M836" t="str">
            <v>INDEFINIDO</v>
          </cell>
          <cell r="N836" t="str">
            <v>INDIRECTA</v>
          </cell>
          <cell r="O836" t="str">
            <v>2DO</v>
          </cell>
          <cell r="P836">
            <v>5</v>
          </cell>
          <cell r="Q836">
            <v>8</v>
          </cell>
          <cell r="R836">
            <v>5</v>
          </cell>
          <cell r="S836">
            <v>1</v>
          </cell>
          <cell r="T836" t="str">
            <v>LET</v>
          </cell>
          <cell r="U836">
            <v>1714008933</v>
          </cell>
        </row>
        <row r="837">
          <cell r="A837">
            <v>6148297</v>
          </cell>
          <cell r="B837" t="str">
            <v>OBB</v>
          </cell>
          <cell r="C837">
            <v>36000</v>
          </cell>
          <cell r="D837">
            <v>36000300</v>
          </cell>
          <cell r="E837" t="str">
            <v>TRIM COMERCIAL</v>
          </cell>
          <cell r="F837">
            <v>6148297</v>
          </cell>
          <cell r="G837" t="str">
            <v>06148297</v>
          </cell>
          <cell r="H837">
            <v>356648780</v>
          </cell>
          <cell r="I837" t="str">
            <v>YUMI ULLOA MARCELO EFRAIN</v>
          </cell>
          <cell r="J837" t="str">
            <v>OPERARIO PRODUCCION</v>
          </cell>
          <cell r="K837">
            <v>1718741570</v>
          </cell>
          <cell r="L837" t="str">
            <v>HOURLY</v>
          </cell>
          <cell r="M837" t="str">
            <v>INDEFINIDO</v>
          </cell>
          <cell r="N837" t="str">
            <v>DIRECTA</v>
          </cell>
          <cell r="O837" t="str">
            <v>SALIO CIA</v>
          </cell>
          <cell r="P837">
            <v>28</v>
          </cell>
          <cell r="Q837">
            <v>8</v>
          </cell>
          <cell r="R837">
            <v>5</v>
          </cell>
          <cell r="S837">
            <v>1</v>
          </cell>
          <cell r="T837" t="e">
            <v>#N/A</v>
          </cell>
          <cell r="U837" t="e">
            <v>#N/A</v>
          </cell>
        </row>
        <row r="838">
          <cell r="A838">
            <v>6148298</v>
          </cell>
          <cell r="B838" t="str">
            <v>OBB</v>
          </cell>
          <cell r="C838">
            <v>36000</v>
          </cell>
          <cell r="D838">
            <v>36000500</v>
          </cell>
          <cell r="E838" t="str">
            <v>TRIM AUTOMOVIL</v>
          </cell>
          <cell r="F838">
            <v>6148298</v>
          </cell>
          <cell r="G838" t="str">
            <v>06148298</v>
          </cell>
          <cell r="H838">
            <v>365271499</v>
          </cell>
          <cell r="I838" t="str">
            <v>SALAZAR UMATAMBO DAVID ALFONSO</v>
          </cell>
          <cell r="J838" t="str">
            <v>OPERARIO PRODUCCION</v>
          </cell>
          <cell r="K838">
            <v>1719485730</v>
          </cell>
          <cell r="L838" t="str">
            <v>HOURLY</v>
          </cell>
          <cell r="M838" t="str">
            <v>INDEFINIDO</v>
          </cell>
          <cell r="N838" t="str">
            <v>DIRECTA</v>
          </cell>
          <cell r="O838" t="str">
            <v>1ERO</v>
          </cell>
          <cell r="P838">
            <v>3</v>
          </cell>
          <cell r="Q838">
            <v>8</v>
          </cell>
          <cell r="R838">
            <v>5</v>
          </cell>
          <cell r="S838">
            <v>1</v>
          </cell>
          <cell r="T838" t="str">
            <v>MET</v>
          </cell>
          <cell r="U838">
            <v>5</v>
          </cell>
        </row>
        <row r="839">
          <cell r="A839">
            <v>6148299</v>
          </cell>
          <cell r="B839" t="str">
            <v>OBB</v>
          </cell>
          <cell r="C839">
            <v>34000</v>
          </cell>
          <cell r="D839">
            <v>34000200</v>
          </cell>
          <cell r="E839" t="str">
            <v>SUELDA COMERCI.</v>
          </cell>
          <cell r="F839">
            <v>6148299</v>
          </cell>
          <cell r="G839" t="str">
            <v>06148299</v>
          </cell>
          <cell r="H839">
            <v>255732360</v>
          </cell>
          <cell r="I839" t="str">
            <v>GARCIA CUAICAL WILLIAM STALIN</v>
          </cell>
          <cell r="J839" t="str">
            <v>OPERARIO DE SUELDA</v>
          </cell>
          <cell r="K839">
            <v>1709988628</v>
          </cell>
          <cell r="L839" t="str">
            <v>HOURLY</v>
          </cell>
          <cell r="M839" t="str">
            <v>INDEFINIDO</v>
          </cell>
          <cell r="N839" t="str">
            <v>DIRECTA</v>
          </cell>
          <cell r="O839" t="str">
            <v>1ERO</v>
          </cell>
          <cell r="P839">
            <v>3</v>
          </cell>
          <cell r="Q839">
            <v>9</v>
          </cell>
          <cell r="R839">
            <v>9</v>
          </cell>
          <cell r="S839">
            <v>16</v>
          </cell>
          <cell r="T839" t="str">
            <v>MET</v>
          </cell>
          <cell r="U839">
            <v>1709988628</v>
          </cell>
        </row>
        <row r="840">
          <cell r="A840">
            <v>6148301</v>
          </cell>
          <cell r="B840" t="str">
            <v>OBB</v>
          </cell>
          <cell r="C840">
            <v>34000</v>
          </cell>
          <cell r="D840">
            <v>34000400</v>
          </cell>
          <cell r="E840" t="str">
            <v>LINEA REMATE</v>
          </cell>
          <cell r="F840">
            <v>6148301</v>
          </cell>
          <cell r="G840" t="str">
            <v>06148301</v>
          </cell>
          <cell r="H840">
            <v>461930376</v>
          </cell>
          <cell r="I840" t="str">
            <v>GOMEZ TONATO DIEGO MISAEL</v>
          </cell>
          <cell r="J840" t="str">
            <v>OPERARIO DE SUELDA</v>
          </cell>
          <cell r="K840">
            <v>1715676456</v>
          </cell>
          <cell r="L840" t="str">
            <v>HOURLY</v>
          </cell>
          <cell r="M840" t="str">
            <v>INDEFINIDO</v>
          </cell>
          <cell r="N840" t="str">
            <v>DIRECTA</v>
          </cell>
          <cell r="O840" t="str">
            <v>1ERO</v>
          </cell>
          <cell r="P840">
            <v>3</v>
          </cell>
          <cell r="Q840">
            <v>8</v>
          </cell>
          <cell r="R840">
            <v>5</v>
          </cell>
          <cell r="S840">
            <v>1</v>
          </cell>
          <cell r="T840" t="str">
            <v>MET</v>
          </cell>
          <cell r="U840">
            <v>1715676456</v>
          </cell>
        </row>
        <row r="841">
          <cell r="A841">
            <v>6148305</v>
          </cell>
          <cell r="B841" t="str">
            <v>OBB</v>
          </cell>
          <cell r="C841">
            <v>34000</v>
          </cell>
          <cell r="D841">
            <v>34000500</v>
          </cell>
          <cell r="E841" t="str">
            <v>ACABADO METAL.</v>
          </cell>
          <cell r="F841">
            <v>6148305</v>
          </cell>
          <cell r="G841" t="str">
            <v>06148305</v>
          </cell>
          <cell r="H841">
            <v>965663209</v>
          </cell>
          <cell r="I841" t="str">
            <v>MAGGI NAVAS LUIS ALBERTO</v>
          </cell>
          <cell r="J841" t="str">
            <v>OPERARIO DE SUELDA</v>
          </cell>
          <cell r="K841">
            <v>603499526</v>
          </cell>
          <cell r="L841" t="str">
            <v>HOURLY</v>
          </cell>
          <cell r="M841" t="str">
            <v>INDEFINIDO</v>
          </cell>
          <cell r="N841" t="str">
            <v>DIRECTA</v>
          </cell>
          <cell r="O841" t="str">
            <v>1ERO</v>
          </cell>
          <cell r="P841">
            <v>3</v>
          </cell>
          <cell r="Q841">
            <v>8</v>
          </cell>
          <cell r="R841">
            <v>5</v>
          </cell>
          <cell r="S841">
            <v>1</v>
          </cell>
          <cell r="T841" t="str">
            <v>MET</v>
          </cell>
          <cell r="U841">
            <v>603499526</v>
          </cell>
        </row>
        <row r="842">
          <cell r="A842">
            <v>6148308</v>
          </cell>
          <cell r="B842" t="str">
            <v>OBB</v>
          </cell>
          <cell r="C842">
            <v>34000</v>
          </cell>
          <cell r="D842">
            <v>34000200</v>
          </cell>
          <cell r="E842" t="str">
            <v>SUELDA COMERCI.</v>
          </cell>
          <cell r="F842">
            <v>6148308</v>
          </cell>
          <cell r="G842" t="str">
            <v>06148308</v>
          </cell>
          <cell r="H842">
            <v>434739854</v>
          </cell>
          <cell r="I842" t="str">
            <v>MAZA VILLAMAGUA ENRIQUE SANTIAGO</v>
          </cell>
          <cell r="J842" t="str">
            <v>OPERARIO DE SUELDA</v>
          </cell>
          <cell r="K842">
            <v>704825835</v>
          </cell>
          <cell r="L842" t="str">
            <v>HOURLY</v>
          </cell>
          <cell r="M842" t="str">
            <v>INDEFINIDO</v>
          </cell>
          <cell r="N842" t="str">
            <v>DIRECTA</v>
          </cell>
          <cell r="O842" t="str">
            <v>SALIO CIA</v>
          </cell>
          <cell r="P842">
            <v>28</v>
          </cell>
          <cell r="Q842">
            <v>9</v>
          </cell>
          <cell r="R842">
            <v>9</v>
          </cell>
          <cell r="S842">
            <v>16</v>
          </cell>
          <cell r="T842" t="e">
            <v>#N/A</v>
          </cell>
        </row>
        <row r="843">
          <cell r="A843">
            <v>6148309</v>
          </cell>
          <cell r="B843" t="str">
            <v>OBB</v>
          </cell>
          <cell r="C843">
            <v>35000</v>
          </cell>
          <cell r="D843">
            <v>35000300</v>
          </cell>
          <cell r="E843" t="str">
            <v>PINTURA PRIMER</v>
          </cell>
          <cell r="F843">
            <v>6148309</v>
          </cell>
          <cell r="G843" t="str">
            <v>06148309</v>
          </cell>
          <cell r="H843">
            <v>755457681</v>
          </cell>
          <cell r="I843" t="str">
            <v>GUANA MAILA WILLIAM FABIAN</v>
          </cell>
          <cell r="J843" t="str">
            <v>PINTOR</v>
          </cell>
          <cell r="K843">
            <v>1719294488</v>
          </cell>
          <cell r="L843" t="str">
            <v>HOURLY</v>
          </cell>
          <cell r="M843" t="str">
            <v>INDEFINIDO</v>
          </cell>
          <cell r="N843" t="str">
            <v>DIRECTA</v>
          </cell>
          <cell r="O843" t="str">
            <v>SALIO CIA</v>
          </cell>
          <cell r="P843">
            <v>22</v>
          </cell>
          <cell r="Q843">
            <v>8</v>
          </cell>
          <cell r="R843">
            <v>5</v>
          </cell>
          <cell r="S843">
            <v>1</v>
          </cell>
          <cell r="T843" t="e">
            <v>#N/A</v>
          </cell>
        </row>
        <row r="844">
          <cell r="A844">
            <v>6148310</v>
          </cell>
          <cell r="B844" t="str">
            <v>OBB</v>
          </cell>
          <cell r="C844">
            <v>34000</v>
          </cell>
          <cell r="D844">
            <v>34000500</v>
          </cell>
          <cell r="E844" t="str">
            <v>ACABADO METAL.</v>
          </cell>
          <cell r="F844">
            <v>6148310</v>
          </cell>
          <cell r="G844" t="str">
            <v>06148310</v>
          </cell>
          <cell r="H844">
            <v>835639962</v>
          </cell>
          <cell r="I844" t="str">
            <v>MORENO NASIMBA CARLOS ALBERTO</v>
          </cell>
          <cell r="J844" t="str">
            <v>OPERARIO DE SUELDA</v>
          </cell>
          <cell r="K844">
            <v>1719432070</v>
          </cell>
          <cell r="L844" t="str">
            <v>HOURLY</v>
          </cell>
          <cell r="M844" t="str">
            <v>INDEFINIDO</v>
          </cell>
          <cell r="N844" t="str">
            <v>DIRECTA</v>
          </cell>
          <cell r="O844" t="str">
            <v>1ERO</v>
          </cell>
          <cell r="P844">
            <v>3</v>
          </cell>
          <cell r="Q844">
            <v>8</v>
          </cell>
          <cell r="R844">
            <v>5</v>
          </cell>
          <cell r="S844">
            <v>1</v>
          </cell>
          <cell r="T844" t="str">
            <v>MET</v>
          </cell>
          <cell r="U844">
            <v>1719432070</v>
          </cell>
        </row>
        <row r="845">
          <cell r="A845">
            <v>6148311</v>
          </cell>
          <cell r="B845" t="str">
            <v>OBB</v>
          </cell>
          <cell r="C845">
            <v>35000</v>
          </cell>
          <cell r="D845">
            <v>35000200</v>
          </cell>
          <cell r="E845" t="str">
            <v>PINTURA ELPO</v>
          </cell>
          <cell r="F845">
            <v>6148311</v>
          </cell>
          <cell r="G845" t="str">
            <v>06148311</v>
          </cell>
          <cell r="H845">
            <v>522399646</v>
          </cell>
          <cell r="I845" t="str">
            <v>GUANUNA QUILUMBA JOSE LUIS</v>
          </cell>
          <cell r="J845" t="str">
            <v>OPERARIO DE PINTURA</v>
          </cell>
          <cell r="K845">
            <v>1720083409</v>
          </cell>
          <cell r="L845" t="str">
            <v>HOURLY</v>
          </cell>
          <cell r="M845" t="str">
            <v>INDEFINIDO</v>
          </cell>
          <cell r="N845" t="str">
            <v>DIRECTA</v>
          </cell>
          <cell r="O845" t="str">
            <v>2DO</v>
          </cell>
          <cell r="P845">
            <v>4</v>
          </cell>
          <cell r="Q845">
            <v>8</v>
          </cell>
          <cell r="R845">
            <v>5</v>
          </cell>
          <cell r="S845">
            <v>1</v>
          </cell>
          <cell r="T845" t="str">
            <v>MET</v>
          </cell>
          <cell r="U845" t="str">
            <v>PINTURA ELPO 2T</v>
          </cell>
        </row>
        <row r="846">
          <cell r="A846">
            <v>6148312</v>
          </cell>
          <cell r="B846" t="str">
            <v>OBB</v>
          </cell>
          <cell r="C846">
            <v>34000</v>
          </cell>
          <cell r="D846">
            <v>34000500</v>
          </cell>
          <cell r="E846" t="str">
            <v>ACABADO METAL.</v>
          </cell>
          <cell r="F846">
            <v>6148312</v>
          </cell>
          <cell r="G846" t="str">
            <v>06148312</v>
          </cell>
          <cell r="H846">
            <v>997931040</v>
          </cell>
          <cell r="I846" t="str">
            <v>MUNOZ VIERA FRANKLIN ROLANDO</v>
          </cell>
          <cell r="J846" t="str">
            <v>OPERARIO DE SUELDA</v>
          </cell>
          <cell r="K846">
            <v>1720693926</v>
          </cell>
          <cell r="L846" t="str">
            <v>HOURLY</v>
          </cell>
          <cell r="M846" t="str">
            <v>INDEFINIDO</v>
          </cell>
          <cell r="N846" t="str">
            <v>DIRECTA</v>
          </cell>
          <cell r="O846" t="str">
            <v>2DO</v>
          </cell>
          <cell r="P846">
            <v>28</v>
          </cell>
          <cell r="Q846">
            <v>8</v>
          </cell>
          <cell r="R846">
            <v>5</v>
          </cell>
          <cell r="S846">
            <v>1</v>
          </cell>
          <cell r="T846" t="str">
            <v>MET</v>
          </cell>
          <cell r="U846">
            <v>1720693926</v>
          </cell>
        </row>
        <row r="847">
          <cell r="A847">
            <v>6148315</v>
          </cell>
          <cell r="B847" t="str">
            <v>OBB</v>
          </cell>
          <cell r="C847">
            <v>34000</v>
          </cell>
          <cell r="D847">
            <v>34000110</v>
          </cell>
          <cell r="E847" t="str">
            <v>MANTEN. SUELDA</v>
          </cell>
          <cell r="F847">
            <v>6148315</v>
          </cell>
          <cell r="G847" t="str">
            <v>06148315</v>
          </cell>
          <cell r="H847">
            <v>250105468</v>
          </cell>
          <cell r="I847" t="str">
            <v>NAULA CRIOLLO LUIS MARIO</v>
          </cell>
          <cell r="J847" t="str">
            <v>MIEMB.EQUIP.ESP.MTTO</v>
          </cell>
          <cell r="K847">
            <v>1716686066</v>
          </cell>
          <cell r="L847" t="str">
            <v>HOURLY</v>
          </cell>
          <cell r="M847" t="str">
            <v>INDEFINIDO</v>
          </cell>
          <cell r="N847" t="str">
            <v>INDIRECTA</v>
          </cell>
          <cell r="O847" t="str">
            <v>1ERO</v>
          </cell>
          <cell r="P847">
            <v>3</v>
          </cell>
          <cell r="Q847">
            <v>8</v>
          </cell>
          <cell r="R847">
            <v>5</v>
          </cell>
          <cell r="S847">
            <v>1</v>
          </cell>
          <cell r="T847" t="str">
            <v>MET</v>
          </cell>
          <cell r="U847">
            <v>1716686066</v>
          </cell>
        </row>
        <row r="848">
          <cell r="A848">
            <v>6148317</v>
          </cell>
          <cell r="B848" t="str">
            <v>OBB</v>
          </cell>
          <cell r="C848">
            <v>36000</v>
          </cell>
          <cell r="D848">
            <v>36000300</v>
          </cell>
          <cell r="E848" t="str">
            <v>TRIM COMERCIAL</v>
          </cell>
          <cell r="F848">
            <v>6148317</v>
          </cell>
          <cell r="G848" t="str">
            <v>06148317</v>
          </cell>
          <cell r="H848">
            <v>546415879</v>
          </cell>
          <cell r="I848" t="str">
            <v>SHUGULI LOPEZ DIEGO ARMANDO</v>
          </cell>
          <cell r="J848" t="str">
            <v>OPERARIO PRODUCCION</v>
          </cell>
          <cell r="K848">
            <v>1717632457</v>
          </cell>
          <cell r="L848" t="str">
            <v>HOURLY</v>
          </cell>
          <cell r="M848" t="str">
            <v>INDEFINIDO</v>
          </cell>
          <cell r="N848" t="str">
            <v>DIRECTA</v>
          </cell>
          <cell r="O848" t="str">
            <v>1ERO</v>
          </cell>
          <cell r="P848">
            <v>3</v>
          </cell>
          <cell r="Q848">
            <v>8</v>
          </cell>
          <cell r="R848">
            <v>5</v>
          </cell>
          <cell r="S848">
            <v>1</v>
          </cell>
          <cell r="T848" t="str">
            <v>MET</v>
          </cell>
          <cell r="U848">
            <v>5</v>
          </cell>
        </row>
        <row r="849">
          <cell r="A849">
            <v>6148322</v>
          </cell>
          <cell r="B849" t="str">
            <v>OBB</v>
          </cell>
          <cell r="C849">
            <v>34000</v>
          </cell>
          <cell r="D849">
            <v>34000500</v>
          </cell>
          <cell r="E849" t="str">
            <v>ACABADO METAL.</v>
          </cell>
          <cell r="F849">
            <v>6148322</v>
          </cell>
          <cell r="G849" t="str">
            <v>06148322</v>
          </cell>
          <cell r="H849">
            <v>298679765</v>
          </cell>
          <cell r="I849" t="str">
            <v>PAREDES CASTRO JAIME ULPIANO</v>
          </cell>
          <cell r="J849" t="str">
            <v>OPERARIO DE SUELDA</v>
          </cell>
          <cell r="K849">
            <v>1713696589</v>
          </cell>
          <cell r="L849" t="str">
            <v>HOURLY</v>
          </cell>
          <cell r="M849" t="str">
            <v>INDEFINIDO</v>
          </cell>
          <cell r="N849" t="str">
            <v>DIRECTA</v>
          </cell>
          <cell r="O849" t="str">
            <v>1ERO</v>
          </cell>
          <cell r="P849">
            <v>3</v>
          </cell>
          <cell r="Q849">
            <v>8</v>
          </cell>
          <cell r="R849">
            <v>5</v>
          </cell>
          <cell r="S849">
            <v>1</v>
          </cell>
          <cell r="T849" t="str">
            <v>MET</v>
          </cell>
          <cell r="U849">
            <v>1713696589</v>
          </cell>
        </row>
        <row r="850">
          <cell r="A850">
            <v>6148325</v>
          </cell>
          <cell r="B850" t="str">
            <v>OBB</v>
          </cell>
          <cell r="C850">
            <v>35000</v>
          </cell>
          <cell r="D850">
            <v>35000200</v>
          </cell>
          <cell r="E850" t="str">
            <v>PINTURA ELPO</v>
          </cell>
          <cell r="F850">
            <v>6148325</v>
          </cell>
          <cell r="G850" t="str">
            <v>06148325</v>
          </cell>
          <cell r="H850">
            <v>477033682</v>
          </cell>
          <cell r="I850" t="str">
            <v>GUTIERREZ BARZOLA CARLOS ENRIQUE</v>
          </cell>
          <cell r="J850" t="str">
            <v>OPERARIO DE PINTURA</v>
          </cell>
          <cell r="K850">
            <v>802444695</v>
          </cell>
          <cell r="L850" t="str">
            <v>HOURLY</v>
          </cell>
          <cell r="M850" t="str">
            <v>INDEFINIDO</v>
          </cell>
          <cell r="N850" t="str">
            <v>DIRECTA</v>
          </cell>
          <cell r="O850" t="str">
            <v>2DO</v>
          </cell>
          <cell r="P850">
            <v>4</v>
          </cell>
          <cell r="Q850">
            <v>9</v>
          </cell>
          <cell r="R850">
            <v>9</v>
          </cell>
          <cell r="S850">
            <v>16</v>
          </cell>
          <cell r="T850" t="str">
            <v>MET</v>
          </cell>
          <cell r="U850" t="str">
            <v>PINTURA ELPO 2T</v>
          </cell>
        </row>
        <row r="851">
          <cell r="A851">
            <v>6148328</v>
          </cell>
          <cell r="B851" t="str">
            <v>OBB</v>
          </cell>
          <cell r="C851">
            <v>35000</v>
          </cell>
          <cell r="D851">
            <v>35000300</v>
          </cell>
          <cell r="E851" t="str">
            <v>PINTURA PRIMER</v>
          </cell>
          <cell r="F851">
            <v>6148328</v>
          </cell>
          <cell r="G851" t="str">
            <v>06148328</v>
          </cell>
          <cell r="H851">
            <v>949252775</v>
          </cell>
          <cell r="I851" t="str">
            <v>GUZMAN IBUJES EDWIN ENRIQUE</v>
          </cell>
          <cell r="J851" t="str">
            <v>OPERARIO DE PINTURA</v>
          </cell>
          <cell r="K851">
            <v>401312715</v>
          </cell>
          <cell r="L851" t="str">
            <v>HOURLY</v>
          </cell>
          <cell r="M851" t="str">
            <v>INDEFINIDO</v>
          </cell>
          <cell r="N851" t="str">
            <v>DIRECTA</v>
          </cell>
          <cell r="O851" t="str">
            <v>3ERO</v>
          </cell>
          <cell r="P851">
            <v>22</v>
          </cell>
          <cell r="Q851">
            <v>9</v>
          </cell>
          <cell r="R851">
            <v>9</v>
          </cell>
          <cell r="S851">
            <v>16</v>
          </cell>
          <cell r="T851" t="str">
            <v>MET</v>
          </cell>
          <cell r="U851" t="str">
            <v>PINTURA CABINAS 2T</v>
          </cell>
        </row>
        <row r="852">
          <cell r="A852">
            <v>6148330</v>
          </cell>
          <cell r="B852" t="str">
            <v>OBB</v>
          </cell>
          <cell r="C852">
            <v>36000</v>
          </cell>
          <cell r="D852">
            <v>36000600</v>
          </cell>
          <cell r="E852" t="str">
            <v>FINAL AUTOMOVIL</v>
          </cell>
          <cell r="F852">
            <v>6148330</v>
          </cell>
          <cell r="G852" t="str">
            <v>06148330</v>
          </cell>
          <cell r="H852">
            <v>497176244</v>
          </cell>
          <cell r="I852" t="str">
            <v>SIMBANA GUAMAN CRISTIAN EDUARDO</v>
          </cell>
          <cell r="J852" t="str">
            <v>OPERARIO PRODUCCION</v>
          </cell>
          <cell r="K852">
            <v>1720308319</v>
          </cell>
          <cell r="L852" t="str">
            <v>HOURLY</v>
          </cell>
          <cell r="M852" t="str">
            <v>INDEFINIDO</v>
          </cell>
          <cell r="N852" t="str">
            <v>DIRECTA</v>
          </cell>
          <cell r="O852" t="str">
            <v>2DO</v>
          </cell>
          <cell r="P852">
            <v>28</v>
          </cell>
          <cell r="Q852">
            <v>8</v>
          </cell>
          <cell r="R852">
            <v>5</v>
          </cell>
          <cell r="S852">
            <v>1</v>
          </cell>
          <cell r="T852" t="str">
            <v>MET</v>
          </cell>
          <cell r="U852">
            <v>5</v>
          </cell>
        </row>
        <row r="853">
          <cell r="A853">
            <v>6148331</v>
          </cell>
          <cell r="B853" t="str">
            <v>OBB</v>
          </cell>
          <cell r="C853">
            <v>35000</v>
          </cell>
          <cell r="D853">
            <v>35000100</v>
          </cell>
          <cell r="E853" t="str">
            <v>OPERAC. PINTURA</v>
          </cell>
          <cell r="F853">
            <v>6148331</v>
          </cell>
          <cell r="G853" t="str">
            <v>06148331</v>
          </cell>
          <cell r="H853">
            <v>395649107</v>
          </cell>
          <cell r="I853" t="str">
            <v>HEREDIA FLORES DANY GABRIEL</v>
          </cell>
          <cell r="J853" t="str">
            <v>CONTROLADOR PROCESOS</v>
          </cell>
          <cell r="K853">
            <v>1719472142</v>
          </cell>
          <cell r="L853" t="str">
            <v>HOURLY</v>
          </cell>
          <cell r="M853" t="str">
            <v>INDEFINIDO</v>
          </cell>
          <cell r="N853" t="str">
            <v>INDIRECTA</v>
          </cell>
          <cell r="O853" t="str">
            <v>1ERO</v>
          </cell>
          <cell r="P853">
            <v>3</v>
          </cell>
          <cell r="Q853">
            <v>8</v>
          </cell>
          <cell r="R853">
            <v>5</v>
          </cell>
          <cell r="S853">
            <v>1</v>
          </cell>
          <cell r="T853" t="str">
            <v>CP</v>
          </cell>
          <cell r="U853" t="str">
            <v>OPERAC. PINTURA 1T</v>
          </cell>
        </row>
        <row r="854">
          <cell r="A854">
            <v>6148332</v>
          </cell>
          <cell r="B854" t="str">
            <v>OBB</v>
          </cell>
          <cell r="C854">
            <v>36000</v>
          </cell>
          <cell r="D854">
            <v>36000500</v>
          </cell>
          <cell r="E854" t="str">
            <v>TRIM AUTOMOVIL</v>
          </cell>
          <cell r="F854">
            <v>6148332</v>
          </cell>
          <cell r="G854" t="str">
            <v>06148332</v>
          </cell>
          <cell r="H854">
            <v>531734483</v>
          </cell>
          <cell r="I854" t="str">
            <v>SIMBANA LLUMIQUINGA KLEBER MANUEL</v>
          </cell>
          <cell r="J854" t="str">
            <v>OPERARIO PRODUCCION</v>
          </cell>
          <cell r="K854">
            <v>1716795677</v>
          </cell>
          <cell r="L854" t="str">
            <v>HOURLY</v>
          </cell>
          <cell r="M854" t="str">
            <v>INDEFINIDO</v>
          </cell>
          <cell r="N854" t="str">
            <v>DIRECTA</v>
          </cell>
          <cell r="O854" t="str">
            <v>1ERO</v>
          </cell>
          <cell r="P854">
            <v>3</v>
          </cell>
          <cell r="Q854">
            <v>9</v>
          </cell>
          <cell r="R854">
            <v>9</v>
          </cell>
          <cell r="S854">
            <v>16</v>
          </cell>
          <cell r="T854" t="str">
            <v>MET</v>
          </cell>
          <cell r="U854">
            <v>9</v>
          </cell>
        </row>
        <row r="855">
          <cell r="A855">
            <v>6148336</v>
          </cell>
          <cell r="B855" t="str">
            <v>OBB</v>
          </cell>
          <cell r="C855">
            <v>52010</v>
          </cell>
          <cell r="D855">
            <v>52010430</v>
          </cell>
          <cell r="E855" t="str">
            <v>CONFIABIL. CKD</v>
          </cell>
          <cell r="F855">
            <v>6148336</v>
          </cell>
          <cell r="G855" t="str">
            <v>06148336</v>
          </cell>
          <cell r="H855">
            <v>789676630</v>
          </cell>
          <cell r="I855" t="str">
            <v>IZA CASA LUIS FRANCISCO</v>
          </cell>
          <cell r="J855" t="str">
            <v>AUDITOR CKD</v>
          </cell>
          <cell r="K855">
            <v>1721610457</v>
          </cell>
          <cell r="L855" t="str">
            <v>HOURLY</v>
          </cell>
          <cell r="M855" t="str">
            <v>INDEFINIDO</v>
          </cell>
          <cell r="N855" t="str">
            <v>INDIRECTA</v>
          </cell>
          <cell r="O855" t="str">
            <v>2DO</v>
          </cell>
          <cell r="P855">
            <v>28</v>
          </cell>
          <cell r="Q855">
            <v>8</v>
          </cell>
          <cell r="R855">
            <v>5</v>
          </cell>
          <cell r="S855">
            <v>1</v>
          </cell>
          <cell r="T855" t="str">
            <v>ASISTENTE</v>
          </cell>
          <cell r="U855" t="e">
            <v>#REF!</v>
          </cell>
        </row>
        <row r="856">
          <cell r="A856">
            <v>6148340</v>
          </cell>
          <cell r="B856" t="str">
            <v>OBB</v>
          </cell>
          <cell r="C856">
            <v>36000</v>
          </cell>
          <cell r="D856">
            <v>36000110</v>
          </cell>
          <cell r="E856" t="str">
            <v>MANTEN ENSAMBLE</v>
          </cell>
          <cell r="F856">
            <v>6148340</v>
          </cell>
          <cell r="G856" t="str">
            <v>06148340</v>
          </cell>
          <cell r="H856">
            <v>786126762</v>
          </cell>
          <cell r="I856" t="str">
            <v>TENENZARAY HUERTA OLGER MANUEL</v>
          </cell>
          <cell r="J856" t="str">
            <v>MIEMB.EQUIP.ESP.MTTO</v>
          </cell>
          <cell r="K856">
            <v>1717599375</v>
          </cell>
          <cell r="L856" t="str">
            <v>HOURLY</v>
          </cell>
          <cell r="M856" t="str">
            <v>INDEFINIDO</v>
          </cell>
          <cell r="N856" t="str">
            <v>INDIRECTA</v>
          </cell>
          <cell r="O856" t="str">
            <v>1ERO</v>
          </cell>
          <cell r="P856">
            <v>3</v>
          </cell>
          <cell r="Q856">
            <v>8</v>
          </cell>
          <cell r="R856">
            <v>5</v>
          </cell>
          <cell r="S856">
            <v>1</v>
          </cell>
          <cell r="T856" t="str">
            <v>MET</v>
          </cell>
          <cell r="U856">
            <v>5</v>
          </cell>
        </row>
        <row r="857">
          <cell r="A857">
            <v>6148341</v>
          </cell>
          <cell r="B857" t="str">
            <v>OBB</v>
          </cell>
          <cell r="C857">
            <v>35000</v>
          </cell>
          <cell r="D857">
            <v>35000200</v>
          </cell>
          <cell r="E857" t="str">
            <v>PINTURA ELPO</v>
          </cell>
          <cell r="F857">
            <v>6148341</v>
          </cell>
          <cell r="G857" t="str">
            <v>06148341</v>
          </cell>
          <cell r="H857">
            <v>627550672</v>
          </cell>
          <cell r="I857" t="str">
            <v>JIMA NARVAEZ CAMILO DE JESUS</v>
          </cell>
          <cell r="J857" t="str">
            <v>OPERARIO DE PINTURA</v>
          </cell>
          <cell r="K857">
            <v>1713712279</v>
          </cell>
          <cell r="L857" t="str">
            <v>HOURLY</v>
          </cell>
          <cell r="M857" t="str">
            <v>INDEFINIDO</v>
          </cell>
          <cell r="N857" t="str">
            <v>DIRECTA</v>
          </cell>
          <cell r="O857" t="str">
            <v>2DO</v>
          </cell>
          <cell r="P857">
            <v>4</v>
          </cell>
          <cell r="Q857">
            <v>8</v>
          </cell>
          <cell r="R857">
            <v>5</v>
          </cell>
          <cell r="S857">
            <v>1</v>
          </cell>
          <cell r="T857" t="str">
            <v>MET</v>
          </cell>
          <cell r="U857" t="str">
            <v>PINTURA ELPO 2T</v>
          </cell>
        </row>
        <row r="858">
          <cell r="A858">
            <v>6147740</v>
          </cell>
          <cell r="B858" t="str">
            <v>OBB</v>
          </cell>
          <cell r="C858">
            <v>35000</v>
          </cell>
          <cell r="D858">
            <v>35000200</v>
          </cell>
          <cell r="E858" t="str">
            <v>PINTURA ELPO</v>
          </cell>
          <cell r="F858">
            <v>6147740</v>
          </cell>
          <cell r="G858" t="str">
            <v>06147740</v>
          </cell>
          <cell r="H858">
            <v>917731200</v>
          </cell>
          <cell r="I858" t="str">
            <v>MENA BURBANO CESAR AUGUSTO</v>
          </cell>
          <cell r="J858" t="str">
            <v>OPERARIO DE PINTURA</v>
          </cell>
          <cell r="K858">
            <v>1714474291</v>
          </cell>
          <cell r="L858" t="str">
            <v>HOURLY</v>
          </cell>
          <cell r="M858" t="str">
            <v>INDEFINIDO</v>
          </cell>
          <cell r="N858" t="str">
            <v>DIRECTA</v>
          </cell>
          <cell r="O858" t="str">
            <v>1ERO</v>
          </cell>
          <cell r="P858">
            <v>2</v>
          </cell>
          <cell r="Q858">
            <v>8</v>
          </cell>
          <cell r="R858">
            <v>5</v>
          </cell>
          <cell r="S858">
            <v>1</v>
          </cell>
          <cell r="T858" t="str">
            <v>MET</v>
          </cell>
          <cell r="U858" t="str">
            <v>PINTURA ELPO 1T</v>
          </cell>
        </row>
        <row r="859">
          <cell r="A859">
            <v>6147742</v>
          </cell>
          <cell r="B859" t="str">
            <v>OBB</v>
          </cell>
          <cell r="C859">
            <v>31000</v>
          </cell>
          <cell r="D859">
            <v>31000600</v>
          </cell>
          <cell r="E859" t="str">
            <v>PROY.MATRICERIA</v>
          </cell>
          <cell r="F859">
            <v>6147742</v>
          </cell>
          <cell r="G859" t="str">
            <v>06147742</v>
          </cell>
          <cell r="H859">
            <v>898291894</v>
          </cell>
          <cell r="I859" t="str">
            <v>CANDO SANCHEZ RICHAR FABIAN</v>
          </cell>
          <cell r="J859" t="str">
            <v>OPER.TALLER MECANICO</v>
          </cell>
          <cell r="K859">
            <v>1712265543</v>
          </cell>
          <cell r="L859" t="str">
            <v>HOURLY</v>
          </cell>
          <cell r="M859" t="str">
            <v>INDEFINIDO</v>
          </cell>
          <cell r="N859" t="str">
            <v>INDIRECTA</v>
          </cell>
          <cell r="O859" t="str">
            <v>1ERO</v>
          </cell>
          <cell r="P859">
            <v>3</v>
          </cell>
          <cell r="Q859">
            <v>9</v>
          </cell>
          <cell r="R859">
            <v>10</v>
          </cell>
          <cell r="S859">
            <v>5</v>
          </cell>
          <cell r="T859" t="str">
            <v>adm</v>
          </cell>
        </row>
        <row r="860">
          <cell r="A860">
            <v>6147747</v>
          </cell>
          <cell r="B860" t="str">
            <v>OBB</v>
          </cell>
          <cell r="C860">
            <v>36000</v>
          </cell>
          <cell r="D860">
            <v>36000500</v>
          </cell>
          <cell r="E860" t="str">
            <v>TRIM AUTOMOVIL</v>
          </cell>
          <cell r="F860">
            <v>6147747</v>
          </cell>
          <cell r="G860" t="str">
            <v>06147747</v>
          </cell>
          <cell r="H860">
            <v>490283529</v>
          </cell>
          <cell r="I860" t="str">
            <v>ALVAREZ PAZMINO MAURICIO JAVIER</v>
          </cell>
          <cell r="J860" t="str">
            <v>OPERARIO PRODUCCION</v>
          </cell>
          <cell r="K860">
            <v>1723489256</v>
          </cell>
          <cell r="L860" t="str">
            <v>HOURLY</v>
          </cell>
          <cell r="M860" t="str">
            <v>INDEFINIDO</v>
          </cell>
          <cell r="N860" t="str">
            <v>DIRECTA</v>
          </cell>
          <cell r="O860" t="str">
            <v>1ERO</v>
          </cell>
          <cell r="P860">
            <v>3</v>
          </cell>
          <cell r="Q860">
            <v>8</v>
          </cell>
          <cell r="R860">
            <v>5</v>
          </cell>
          <cell r="S860">
            <v>1</v>
          </cell>
          <cell r="T860" t="str">
            <v>MET</v>
          </cell>
          <cell r="U860">
            <v>5</v>
          </cell>
        </row>
        <row r="861">
          <cell r="A861">
            <v>6147751</v>
          </cell>
          <cell r="B861" t="str">
            <v>OBB</v>
          </cell>
          <cell r="C861">
            <v>36000</v>
          </cell>
          <cell r="D861">
            <v>36000110</v>
          </cell>
          <cell r="E861" t="str">
            <v>MANTEN ENSAMBLE</v>
          </cell>
          <cell r="F861">
            <v>6147751</v>
          </cell>
          <cell r="G861" t="str">
            <v>06147751</v>
          </cell>
          <cell r="H861">
            <v>663843866</v>
          </cell>
          <cell r="I861" t="str">
            <v>ALVAREZ VEINTIMILLA DARWIN ROLANDO</v>
          </cell>
          <cell r="J861" t="str">
            <v>MIEMB.EQUIP.ESP.MTTO</v>
          </cell>
          <cell r="K861">
            <v>1716807183</v>
          </cell>
          <cell r="L861" t="str">
            <v>HOURLY</v>
          </cell>
          <cell r="M861" t="str">
            <v>INDEFINIDO</v>
          </cell>
          <cell r="N861" t="str">
            <v>INDIRECTA</v>
          </cell>
          <cell r="O861" t="str">
            <v>2DO</v>
          </cell>
          <cell r="P861">
            <v>4</v>
          </cell>
          <cell r="Q861">
            <v>8</v>
          </cell>
          <cell r="R861">
            <v>5</v>
          </cell>
          <cell r="S861">
            <v>1</v>
          </cell>
          <cell r="T861" t="str">
            <v>LET</v>
          </cell>
          <cell r="U861">
            <v>5</v>
          </cell>
        </row>
        <row r="862">
          <cell r="A862">
            <v>6147754</v>
          </cell>
          <cell r="B862" t="str">
            <v>OBB</v>
          </cell>
          <cell r="C862">
            <v>71000</v>
          </cell>
          <cell r="D862">
            <v>71000220</v>
          </cell>
          <cell r="E862" t="str">
            <v>DISTRIB.VENTAS</v>
          </cell>
          <cell r="F862">
            <v>6147754</v>
          </cell>
          <cell r="G862" t="str">
            <v>06147754</v>
          </cell>
          <cell r="H862">
            <v>442105347</v>
          </cell>
          <cell r="I862" t="str">
            <v>ANDRANGO PENA EDGAR VINICIO</v>
          </cell>
          <cell r="J862" t="str">
            <v>OPERARIO PRODUCCION</v>
          </cell>
          <cell r="K862">
            <v>1716419799</v>
          </cell>
          <cell r="L862" t="str">
            <v>HOURLY</v>
          </cell>
          <cell r="M862" t="str">
            <v>INDEFINIDO</v>
          </cell>
          <cell r="N862" t="str">
            <v>INDIRECTA</v>
          </cell>
          <cell r="O862" t="str">
            <v>1ERO</v>
          </cell>
          <cell r="P862">
            <v>3</v>
          </cell>
          <cell r="Q862">
            <v>8</v>
          </cell>
          <cell r="R862">
            <v>5</v>
          </cell>
          <cell r="S862">
            <v>1</v>
          </cell>
          <cell r="T862" t="str">
            <v>adm</v>
          </cell>
        </row>
        <row r="863">
          <cell r="A863">
            <v>6147755</v>
          </cell>
          <cell r="B863" t="str">
            <v>OBB</v>
          </cell>
          <cell r="C863">
            <v>36000</v>
          </cell>
          <cell r="D863">
            <v>36000600</v>
          </cell>
          <cell r="E863" t="str">
            <v>FINAL AUTOMOVIL</v>
          </cell>
          <cell r="F863">
            <v>6147755</v>
          </cell>
          <cell r="G863" t="str">
            <v>06147755</v>
          </cell>
          <cell r="H863">
            <v>448571093</v>
          </cell>
          <cell r="I863" t="str">
            <v>LEMA TITOANA GALO PATRICIO</v>
          </cell>
          <cell r="J863" t="str">
            <v>OPERARIO PRODUCCION</v>
          </cell>
          <cell r="K863">
            <v>1722903455</v>
          </cell>
          <cell r="L863" t="str">
            <v>HOURLY</v>
          </cell>
          <cell r="M863" t="str">
            <v>INDEFINIDO</v>
          </cell>
          <cell r="N863" t="str">
            <v>DIRECTA</v>
          </cell>
          <cell r="O863" t="str">
            <v>2DO</v>
          </cell>
          <cell r="P863">
            <v>28</v>
          </cell>
          <cell r="Q863">
            <v>8</v>
          </cell>
          <cell r="R863">
            <v>5</v>
          </cell>
          <cell r="S863">
            <v>1</v>
          </cell>
          <cell r="T863" t="str">
            <v>LET</v>
          </cell>
          <cell r="U863">
            <v>5</v>
          </cell>
        </row>
        <row r="864">
          <cell r="A864">
            <v>6147756</v>
          </cell>
          <cell r="B864" t="str">
            <v>OBB</v>
          </cell>
          <cell r="C864">
            <v>36000</v>
          </cell>
          <cell r="D864">
            <v>36000200</v>
          </cell>
          <cell r="E864" t="str">
            <v>ENSAMBLE CHASIS</v>
          </cell>
          <cell r="F864">
            <v>6147756</v>
          </cell>
          <cell r="G864" t="str">
            <v>06147756</v>
          </cell>
          <cell r="H864">
            <v>847866427</v>
          </cell>
          <cell r="I864" t="str">
            <v>ANELOA COLLAGUAZO JOSE MANUEL</v>
          </cell>
          <cell r="J864" t="str">
            <v>OPERARIO PRODUCCION</v>
          </cell>
          <cell r="K864">
            <v>1715388011</v>
          </cell>
          <cell r="L864" t="str">
            <v>HOURLY</v>
          </cell>
          <cell r="M864" t="str">
            <v>INDEFINIDO</v>
          </cell>
          <cell r="N864" t="str">
            <v>DIRECTA</v>
          </cell>
          <cell r="O864" t="str">
            <v>1ERO</v>
          </cell>
          <cell r="P864">
            <v>3</v>
          </cell>
          <cell r="Q864">
            <v>8</v>
          </cell>
          <cell r="R864">
            <v>5</v>
          </cell>
          <cell r="S864">
            <v>1</v>
          </cell>
          <cell r="T864" t="str">
            <v>MET</v>
          </cell>
          <cell r="U864">
            <v>5</v>
          </cell>
        </row>
        <row r="865">
          <cell r="A865">
            <v>6147757</v>
          </cell>
          <cell r="B865" t="str">
            <v>OBB</v>
          </cell>
          <cell r="C865">
            <v>35000</v>
          </cell>
          <cell r="D865">
            <v>35000200</v>
          </cell>
          <cell r="E865" t="str">
            <v>PINTURA ELPO</v>
          </cell>
          <cell r="F865">
            <v>6147757</v>
          </cell>
          <cell r="G865" t="str">
            <v>06147757</v>
          </cell>
          <cell r="H865">
            <v>566108459</v>
          </cell>
          <cell r="I865" t="str">
            <v>RODRIGUEZ ONA FREDDY VLADIMIR</v>
          </cell>
          <cell r="J865" t="str">
            <v>OPERARIO DE PINTURA</v>
          </cell>
          <cell r="K865">
            <v>1722375159</v>
          </cell>
          <cell r="L865" t="str">
            <v>HOURLY</v>
          </cell>
          <cell r="M865" t="str">
            <v>INDEFINIDO</v>
          </cell>
          <cell r="N865" t="str">
            <v>DIRECTA</v>
          </cell>
          <cell r="O865" t="str">
            <v>2DO</v>
          </cell>
          <cell r="P865">
            <v>4</v>
          </cell>
          <cell r="Q865">
            <v>8</v>
          </cell>
          <cell r="R865">
            <v>5</v>
          </cell>
          <cell r="S865">
            <v>1</v>
          </cell>
          <cell r="T865" t="str">
            <v>MET</v>
          </cell>
          <cell r="U865" t="str">
            <v>PINTURA ELPO 2T</v>
          </cell>
        </row>
        <row r="866">
          <cell r="A866">
            <v>6147763</v>
          </cell>
          <cell r="B866" t="str">
            <v>OBB</v>
          </cell>
          <cell r="C866">
            <v>31000</v>
          </cell>
          <cell r="D866">
            <v>31000600</v>
          </cell>
          <cell r="E866" t="str">
            <v>PROY.MATRICERIA</v>
          </cell>
          <cell r="F866">
            <v>6147763</v>
          </cell>
          <cell r="G866" t="str">
            <v>06147763</v>
          </cell>
          <cell r="H866">
            <v>494650705</v>
          </cell>
          <cell r="I866" t="str">
            <v>SOTAMINGA LASSO LUIS CRISTIAN</v>
          </cell>
          <cell r="J866" t="str">
            <v>OPER.TALLER MECANICO</v>
          </cell>
          <cell r="K866">
            <v>1714441852</v>
          </cell>
          <cell r="L866" t="str">
            <v>HOURLY</v>
          </cell>
          <cell r="M866" t="str">
            <v>INDEFINIDO</v>
          </cell>
          <cell r="N866" t="str">
            <v>INDIRECTA</v>
          </cell>
          <cell r="O866" t="str">
            <v>1ERO</v>
          </cell>
          <cell r="P866">
            <v>3</v>
          </cell>
          <cell r="Q866">
            <v>8</v>
          </cell>
          <cell r="R866">
            <v>5</v>
          </cell>
          <cell r="S866">
            <v>1</v>
          </cell>
          <cell r="T866" t="str">
            <v>adm</v>
          </cell>
        </row>
        <row r="867">
          <cell r="A867">
            <v>6147768</v>
          </cell>
          <cell r="B867" t="str">
            <v>OBB</v>
          </cell>
          <cell r="C867">
            <v>31000</v>
          </cell>
          <cell r="D867">
            <v>31000600</v>
          </cell>
          <cell r="E867" t="str">
            <v>PROY.MATRICERIA</v>
          </cell>
          <cell r="F867">
            <v>6147768</v>
          </cell>
          <cell r="G867" t="str">
            <v>06147768</v>
          </cell>
          <cell r="H867">
            <v>554646627</v>
          </cell>
          <cell r="I867" t="str">
            <v>LOPEZ MEJIA FAUSTO ALEJANDRO</v>
          </cell>
          <cell r="J867" t="str">
            <v>OPER.TALLER MECANICO</v>
          </cell>
          <cell r="K867">
            <v>1716319049</v>
          </cell>
          <cell r="L867" t="str">
            <v>HOURLY</v>
          </cell>
          <cell r="M867" t="str">
            <v>INDEFINIDO</v>
          </cell>
          <cell r="N867" t="str">
            <v>INDIRECTA</v>
          </cell>
          <cell r="O867" t="str">
            <v>1ERO</v>
          </cell>
          <cell r="P867">
            <v>11</v>
          </cell>
          <cell r="Q867">
            <v>8</v>
          </cell>
          <cell r="R867">
            <v>5</v>
          </cell>
          <cell r="S867">
            <v>1</v>
          </cell>
          <cell r="T867" t="str">
            <v>adm</v>
          </cell>
        </row>
        <row r="868">
          <cell r="A868">
            <v>6147770</v>
          </cell>
          <cell r="B868" t="str">
            <v>OBB</v>
          </cell>
          <cell r="C868">
            <v>35000</v>
          </cell>
          <cell r="D868">
            <v>35000200</v>
          </cell>
          <cell r="E868" t="str">
            <v>PINTURA ELPO</v>
          </cell>
          <cell r="F868">
            <v>6147770</v>
          </cell>
          <cell r="G868" t="str">
            <v>06147770</v>
          </cell>
          <cell r="H868">
            <v>251952821</v>
          </cell>
          <cell r="I868" t="str">
            <v>MULLO ALMACHI OSCAR PAUL</v>
          </cell>
          <cell r="J868" t="str">
            <v>OPERARIO DE PINTURA</v>
          </cell>
          <cell r="K868">
            <v>1713424727</v>
          </cell>
          <cell r="L868" t="str">
            <v>HOURLY</v>
          </cell>
          <cell r="M868" t="str">
            <v>INDEFINIDO</v>
          </cell>
          <cell r="N868" t="str">
            <v>DIRECTA</v>
          </cell>
          <cell r="O868" t="str">
            <v>2DO</v>
          </cell>
          <cell r="P868">
            <v>4</v>
          </cell>
          <cell r="Q868">
            <v>8</v>
          </cell>
          <cell r="R868">
            <v>5</v>
          </cell>
          <cell r="S868">
            <v>1</v>
          </cell>
          <cell r="T868" t="str">
            <v>MET</v>
          </cell>
          <cell r="U868" t="str">
            <v>PINTURA ELPO 2T</v>
          </cell>
        </row>
        <row r="869">
          <cell r="A869">
            <v>6147777</v>
          </cell>
          <cell r="B869" t="str">
            <v>OBB</v>
          </cell>
          <cell r="C869">
            <v>34000</v>
          </cell>
          <cell r="D869">
            <v>34000500</v>
          </cell>
          <cell r="E869" t="str">
            <v>ACABADO METAL.</v>
          </cell>
          <cell r="F869">
            <v>6147777</v>
          </cell>
          <cell r="G869" t="str">
            <v>06147777</v>
          </cell>
          <cell r="H869">
            <v>514221121</v>
          </cell>
          <cell r="I869" t="str">
            <v>ALVAREZ ACARO GEOVANY SAMUEL</v>
          </cell>
          <cell r="J869" t="str">
            <v>OPERARIO DE SUELDA</v>
          </cell>
          <cell r="K869">
            <v>1103510325</v>
          </cell>
          <cell r="L869" t="str">
            <v>HOURLY</v>
          </cell>
          <cell r="M869" t="str">
            <v>INDEFINIDO</v>
          </cell>
          <cell r="N869" t="str">
            <v>DIRECTA</v>
          </cell>
          <cell r="O869" t="str">
            <v>1ERO</v>
          </cell>
          <cell r="P869">
            <v>3</v>
          </cell>
          <cell r="Q869">
            <v>8</v>
          </cell>
          <cell r="R869">
            <v>5</v>
          </cell>
          <cell r="S869">
            <v>1</v>
          </cell>
          <cell r="T869" t="str">
            <v>MET</v>
          </cell>
          <cell r="U869">
            <v>1103510325</v>
          </cell>
        </row>
        <row r="870">
          <cell r="A870">
            <v>6147781</v>
          </cell>
          <cell r="B870" t="str">
            <v>OBB</v>
          </cell>
          <cell r="C870">
            <v>34000</v>
          </cell>
          <cell r="D870">
            <v>34000200</v>
          </cell>
          <cell r="E870" t="str">
            <v>SUELDA COMERCI.</v>
          </cell>
          <cell r="F870">
            <v>6147781</v>
          </cell>
          <cell r="G870" t="str">
            <v>06147781</v>
          </cell>
          <cell r="H870">
            <v>532665268</v>
          </cell>
          <cell r="I870" t="str">
            <v>AMAGUA GUACHAMIN WASHINGTON EDUARDO</v>
          </cell>
          <cell r="J870" t="str">
            <v>OPERARIO DE SUELDA</v>
          </cell>
          <cell r="K870">
            <v>1719561613</v>
          </cell>
          <cell r="L870" t="str">
            <v>HOURLY</v>
          </cell>
          <cell r="M870" t="str">
            <v>INDEFINIDO</v>
          </cell>
          <cell r="N870" t="str">
            <v>DIRECTA</v>
          </cell>
          <cell r="O870" t="str">
            <v>2DO</v>
          </cell>
          <cell r="P870">
            <v>28</v>
          </cell>
          <cell r="Q870">
            <v>8</v>
          </cell>
          <cell r="R870">
            <v>5</v>
          </cell>
          <cell r="S870">
            <v>1</v>
          </cell>
          <cell r="T870" t="str">
            <v>MET</v>
          </cell>
          <cell r="U870">
            <v>1719561613</v>
          </cell>
        </row>
        <row r="871">
          <cell r="A871">
            <v>6147783</v>
          </cell>
          <cell r="B871" t="str">
            <v>OBB</v>
          </cell>
          <cell r="C871">
            <v>35000</v>
          </cell>
          <cell r="D871">
            <v>35000500</v>
          </cell>
          <cell r="E871" t="str">
            <v>PINTURA PLASTIC</v>
          </cell>
          <cell r="F871">
            <v>6147783</v>
          </cell>
          <cell r="G871" t="str">
            <v>06147783</v>
          </cell>
          <cell r="H871">
            <v>972821602</v>
          </cell>
          <cell r="I871" t="str">
            <v>NARVAEZ ZAQUINAULA XIMENA ELIZABETH</v>
          </cell>
          <cell r="J871" t="str">
            <v>OPERARIO DE PINTURA</v>
          </cell>
          <cell r="K871">
            <v>1720480878</v>
          </cell>
          <cell r="L871" t="str">
            <v>HOURLY</v>
          </cell>
          <cell r="M871" t="str">
            <v>INDEFINIDO</v>
          </cell>
          <cell r="N871" t="str">
            <v>DIRECTA</v>
          </cell>
          <cell r="O871" t="str">
            <v>2DO</v>
          </cell>
          <cell r="P871">
            <v>4</v>
          </cell>
          <cell r="Q871">
            <v>8</v>
          </cell>
          <cell r="R871">
            <v>5</v>
          </cell>
          <cell r="S871">
            <v>1</v>
          </cell>
          <cell r="T871" t="str">
            <v>MET</v>
          </cell>
          <cell r="U871" t="str">
            <v>PINTURA ESMALTE 1T</v>
          </cell>
        </row>
        <row r="872">
          <cell r="A872">
            <v>6147785</v>
          </cell>
          <cell r="B872" t="str">
            <v>OBB</v>
          </cell>
          <cell r="C872">
            <v>36000</v>
          </cell>
          <cell r="D872">
            <v>36000300</v>
          </cell>
          <cell r="E872" t="str">
            <v>TRIM COMERCIAL</v>
          </cell>
          <cell r="F872">
            <v>6147785</v>
          </cell>
          <cell r="G872" t="str">
            <v>06147785</v>
          </cell>
          <cell r="H872">
            <v>562532985</v>
          </cell>
          <cell r="I872" t="str">
            <v>TERAN SAMBACHE MARCO VINICIO</v>
          </cell>
          <cell r="J872" t="str">
            <v>OPERARIO PRODUCCION</v>
          </cell>
          <cell r="K872">
            <v>1711259075</v>
          </cell>
          <cell r="L872" t="str">
            <v>HOURLY</v>
          </cell>
          <cell r="M872" t="str">
            <v>INDEFINIDO</v>
          </cell>
          <cell r="N872" t="str">
            <v>DIRECTA</v>
          </cell>
          <cell r="O872" t="str">
            <v>1ERO</v>
          </cell>
          <cell r="P872">
            <v>3</v>
          </cell>
          <cell r="Q872">
            <v>8</v>
          </cell>
          <cell r="R872">
            <v>5</v>
          </cell>
          <cell r="S872">
            <v>1</v>
          </cell>
          <cell r="T872" t="str">
            <v>MET</v>
          </cell>
          <cell r="U872">
            <v>5</v>
          </cell>
        </row>
        <row r="873">
          <cell r="A873">
            <v>6147786</v>
          </cell>
          <cell r="B873" t="str">
            <v>OBB</v>
          </cell>
          <cell r="C873">
            <v>37000</v>
          </cell>
          <cell r="D873">
            <v>37000600</v>
          </cell>
          <cell r="E873" t="str">
            <v>PATIOS CKD</v>
          </cell>
          <cell r="F873">
            <v>6147786</v>
          </cell>
          <cell r="G873" t="str">
            <v>06147786</v>
          </cell>
          <cell r="H873">
            <v>649590594</v>
          </cell>
          <cell r="I873" t="str">
            <v>MEDRANO GAVILANEZ LUIS ALBERTO</v>
          </cell>
          <cell r="J873" t="str">
            <v>OPERARIO MAQ. PESADA</v>
          </cell>
          <cell r="K873">
            <v>1713188736</v>
          </cell>
          <cell r="L873" t="str">
            <v>HOURLY</v>
          </cell>
          <cell r="M873" t="str">
            <v>INDEFINIDO</v>
          </cell>
          <cell r="N873" t="str">
            <v>INDIRECTA</v>
          </cell>
          <cell r="O873" t="e">
            <v>#N/A</v>
          </cell>
          <cell r="P873">
            <v>28</v>
          </cell>
          <cell r="Q873">
            <v>8</v>
          </cell>
          <cell r="R873">
            <v>5</v>
          </cell>
          <cell r="S873">
            <v>1</v>
          </cell>
          <cell r="T873" t="e">
            <v>#N/A</v>
          </cell>
          <cell r="U873" t="e">
            <v>#N/A</v>
          </cell>
        </row>
        <row r="874">
          <cell r="A874">
            <v>6147787</v>
          </cell>
          <cell r="B874" t="str">
            <v>OBB</v>
          </cell>
          <cell r="C874">
            <v>35000</v>
          </cell>
          <cell r="D874">
            <v>35000200</v>
          </cell>
          <cell r="E874" t="str">
            <v>PINTURA ELPO</v>
          </cell>
          <cell r="F874">
            <v>6147787</v>
          </cell>
          <cell r="G874" t="str">
            <v>06147787</v>
          </cell>
          <cell r="H874">
            <v>665647630</v>
          </cell>
          <cell r="I874" t="str">
            <v>NAZATE REYES JOSE LUIS</v>
          </cell>
          <cell r="J874" t="str">
            <v>OPERARIO DE PINTURA</v>
          </cell>
          <cell r="K874">
            <v>1718189283</v>
          </cell>
          <cell r="L874" t="str">
            <v>HOURLY</v>
          </cell>
          <cell r="M874" t="str">
            <v>INDEFINIDO</v>
          </cell>
          <cell r="N874" t="str">
            <v>DIRECTA</v>
          </cell>
          <cell r="O874" t="str">
            <v>2DO</v>
          </cell>
          <cell r="P874">
            <v>4</v>
          </cell>
          <cell r="Q874">
            <v>8</v>
          </cell>
          <cell r="R874">
            <v>5</v>
          </cell>
          <cell r="S874">
            <v>1</v>
          </cell>
          <cell r="T874" t="str">
            <v>MET</v>
          </cell>
          <cell r="U874" t="str">
            <v>PINTURA ELPO 2T</v>
          </cell>
        </row>
        <row r="875">
          <cell r="A875">
            <v>6147791</v>
          </cell>
          <cell r="B875" t="str">
            <v>OBB</v>
          </cell>
          <cell r="C875">
            <v>36000</v>
          </cell>
          <cell r="D875">
            <v>36000200</v>
          </cell>
          <cell r="E875" t="str">
            <v>ENSAMBLE CHASIS</v>
          </cell>
          <cell r="F875">
            <v>6147791</v>
          </cell>
          <cell r="G875" t="str">
            <v>06147791</v>
          </cell>
          <cell r="H875">
            <v>345105859</v>
          </cell>
          <cell r="I875" t="str">
            <v>TIPAN TIPAN ARMANDO RAFAEL</v>
          </cell>
          <cell r="J875" t="str">
            <v>OPERARIO PRODUCCION</v>
          </cell>
          <cell r="K875">
            <v>1719190371</v>
          </cell>
          <cell r="L875" t="str">
            <v>HOURLY</v>
          </cell>
          <cell r="M875" t="str">
            <v>INDEFINIDO</v>
          </cell>
          <cell r="N875" t="str">
            <v>DIRECTA</v>
          </cell>
          <cell r="O875" t="str">
            <v>2DO</v>
          </cell>
          <cell r="P875">
            <v>28</v>
          </cell>
          <cell r="Q875">
            <v>8</v>
          </cell>
          <cell r="R875">
            <v>5</v>
          </cell>
          <cell r="S875">
            <v>1</v>
          </cell>
          <cell r="T875" t="str">
            <v>MET</v>
          </cell>
          <cell r="U875">
            <v>5</v>
          </cell>
        </row>
        <row r="876">
          <cell r="A876">
            <v>6147793</v>
          </cell>
          <cell r="B876" t="str">
            <v>OBB</v>
          </cell>
          <cell r="C876">
            <v>36000</v>
          </cell>
          <cell r="D876">
            <v>36000500</v>
          </cell>
          <cell r="E876" t="str">
            <v>TRIM AUTOMOVIL</v>
          </cell>
          <cell r="F876">
            <v>6147793</v>
          </cell>
          <cell r="G876" t="str">
            <v>06147793</v>
          </cell>
          <cell r="H876">
            <v>393550370</v>
          </cell>
          <cell r="I876" t="str">
            <v>TITUANA MANCERO DIEGO GERMAN</v>
          </cell>
          <cell r="J876" t="str">
            <v>OPERARIO PRODUCCION</v>
          </cell>
          <cell r="K876">
            <v>1716282502</v>
          </cell>
          <cell r="L876" t="str">
            <v>HOURLY</v>
          </cell>
          <cell r="M876" t="str">
            <v>INDEFINIDO</v>
          </cell>
          <cell r="N876" t="str">
            <v>DIRECTA</v>
          </cell>
          <cell r="O876" t="str">
            <v>2DO</v>
          </cell>
          <cell r="P876">
            <v>28</v>
          </cell>
          <cell r="Q876">
            <v>8</v>
          </cell>
          <cell r="R876">
            <v>5</v>
          </cell>
          <cell r="S876">
            <v>1</v>
          </cell>
          <cell r="T876" t="str">
            <v>MET</v>
          </cell>
          <cell r="U876">
            <v>5</v>
          </cell>
        </row>
        <row r="877">
          <cell r="A877">
            <v>6147797</v>
          </cell>
          <cell r="B877" t="str">
            <v>OBB</v>
          </cell>
          <cell r="C877">
            <v>35000</v>
          </cell>
          <cell r="D877">
            <v>35000200</v>
          </cell>
          <cell r="E877" t="str">
            <v>PINTURA ELPO</v>
          </cell>
          <cell r="F877">
            <v>6147797</v>
          </cell>
          <cell r="G877" t="str">
            <v>06147797</v>
          </cell>
          <cell r="H877">
            <v>689681419</v>
          </cell>
          <cell r="I877" t="str">
            <v>NICOLALDE GUEVARA FREDDY GEOVANNY</v>
          </cell>
          <cell r="J877" t="str">
            <v>OPERARIO DE PINTURA</v>
          </cell>
          <cell r="K877">
            <v>1716463714</v>
          </cell>
          <cell r="L877" t="str">
            <v>HOURLY</v>
          </cell>
          <cell r="M877" t="str">
            <v>INDEFINIDO</v>
          </cell>
          <cell r="N877" t="str">
            <v>DIRECTA</v>
          </cell>
          <cell r="O877" t="str">
            <v>2DO</v>
          </cell>
          <cell r="P877">
            <v>4</v>
          </cell>
          <cell r="Q877">
            <v>8</v>
          </cell>
          <cell r="R877">
            <v>5</v>
          </cell>
          <cell r="S877">
            <v>1</v>
          </cell>
          <cell r="T877" t="str">
            <v>MET</v>
          </cell>
          <cell r="U877" t="str">
            <v>PINTURA ELPO 2T</v>
          </cell>
        </row>
        <row r="878">
          <cell r="A878">
            <v>6147798</v>
          </cell>
          <cell r="B878" t="str">
            <v>OBB</v>
          </cell>
          <cell r="C878">
            <v>36000</v>
          </cell>
          <cell r="D878">
            <v>36000600</v>
          </cell>
          <cell r="E878" t="str">
            <v>FINAL AUTOMOVIL</v>
          </cell>
          <cell r="F878">
            <v>6147798</v>
          </cell>
          <cell r="G878" t="str">
            <v>06147798</v>
          </cell>
          <cell r="H878">
            <v>748912710</v>
          </cell>
          <cell r="I878" t="str">
            <v>TITUANA QUISHPE JORGE LUIS</v>
          </cell>
          <cell r="J878" t="str">
            <v>OPERARIO PRODUCCION</v>
          </cell>
          <cell r="K878">
            <v>1720623121</v>
          </cell>
          <cell r="L878" t="str">
            <v>HOURLY</v>
          </cell>
          <cell r="M878" t="str">
            <v>INDEFINIDO</v>
          </cell>
          <cell r="N878" t="str">
            <v>DIRECTA</v>
          </cell>
          <cell r="O878" t="str">
            <v>1ERO</v>
          </cell>
          <cell r="P878">
            <v>3</v>
          </cell>
          <cell r="Q878">
            <v>8</v>
          </cell>
          <cell r="R878">
            <v>5</v>
          </cell>
          <cell r="S878">
            <v>1</v>
          </cell>
          <cell r="T878" t="str">
            <v>MET</v>
          </cell>
          <cell r="U878">
            <v>5</v>
          </cell>
        </row>
        <row r="879">
          <cell r="A879">
            <v>6147802</v>
          </cell>
          <cell r="B879" t="str">
            <v>OBB</v>
          </cell>
          <cell r="C879">
            <v>36000</v>
          </cell>
          <cell r="D879">
            <v>36000500</v>
          </cell>
          <cell r="E879" t="str">
            <v>TRIM AUTOMOVIL</v>
          </cell>
          <cell r="F879">
            <v>6147802</v>
          </cell>
          <cell r="G879" t="str">
            <v>06147802</v>
          </cell>
          <cell r="H879">
            <v>707873485</v>
          </cell>
          <cell r="I879" t="str">
            <v>TUMALLI CORDERO PATRICIO FRANKLIN</v>
          </cell>
          <cell r="J879" t="str">
            <v>OPERARIO PRODUCCION</v>
          </cell>
          <cell r="K879">
            <v>1716255987</v>
          </cell>
          <cell r="L879" t="str">
            <v>HOURLY</v>
          </cell>
          <cell r="M879" t="str">
            <v>INDEFINIDO</v>
          </cell>
          <cell r="N879" t="str">
            <v>DIRECTA</v>
          </cell>
          <cell r="O879" t="str">
            <v>2DO</v>
          </cell>
          <cell r="P879">
            <v>28</v>
          </cell>
          <cell r="Q879">
            <v>8</v>
          </cell>
          <cell r="R879">
            <v>5</v>
          </cell>
          <cell r="S879">
            <v>1</v>
          </cell>
          <cell r="T879" t="str">
            <v>LET</v>
          </cell>
          <cell r="U879">
            <v>5</v>
          </cell>
        </row>
        <row r="880">
          <cell r="A880">
            <v>6147805</v>
          </cell>
          <cell r="B880" t="str">
            <v>OBB</v>
          </cell>
          <cell r="C880">
            <v>36000</v>
          </cell>
          <cell r="D880">
            <v>36000600</v>
          </cell>
          <cell r="E880" t="str">
            <v>FINAL AUTOMOVIL</v>
          </cell>
          <cell r="F880">
            <v>6147805</v>
          </cell>
          <cell r="G880" t="str">
            <v>06147805</v>
          </cell>
          <cell r="H880">
            <v>582626796</v>
          </cell>
          <cell r="I880" t="str">
            <v>LLANO VARGAS OSCAR GABRIEL</v>
          </cell>
          <cell r="J880" t="str">
            <v>OPERARIO PRODUCCION</v>
          </cell>
          <cell r="K880">
            <v>1717545857</v>
          </cell>
          <cell r="L880" t="str">
            <v>HOURLY</v>
          </cell>
          <cell r="M880" t="str">
            <v>INDEFINIDO</v>
          </cell>
          <cell r="N880" t="str">
            <v>DIRECTA</v>
          </cell>
          <cell r="O880" t="str">
            <v>2DO</v>
          </cell>
          <cell r="P880">
            <v>28</v>
          </cell>
          <cell r="Q880">
            <v>8</v>
          </cell>
          <cell r="R880">
            <v>5</v>
          </cell>
          <cell r="S880">
            <v>1</v>
          </cell>
          <cell r="T880" t="str">
            <v>MET</v>
          </cell>
          <cell r="U880">
            <v>5</v>
          </cell>
        </row>
        <row r="881">
          <cell r="A881">
            <v>6147807</v>
          </cell>
          <cell r="B881" t="str">
            <v>OBB</v>
          </cell>
          <cell r="C881">
            <v>36000</v>
          </cell>
          <cell r="D881">
            <v>36000600</v>
          </cell>
          <cell r="E881" t="str">
            <v>FINAL AUTOMOVIL</v>
          </cell>
          <cell r="F881">
            <v>6147807</v>
          </cell>
          <cell r="G881" t="str">
            <v>06147807</v>
          </cell>
          <cell r="H881">
            <v>910960178</v>
          </cell>
          <cell r="I881" t="str">
            <v>LLUGSHA LAGUA EDWIN FABIAN</v>
          </cell>
          <cell r="J881" t="str">
            <v>OPERARIO PRODUCCION</v>
          </cell>
          <cell r="K881">
            <v>1803900313</v>
          </cell>
          <cell r="L881" t="str">
            <v>HOURLY</v>
          </cell>
          <cell r="M881" t="str">
            <v>INDEFINIDO</v>
          </cell>
          <cell r="N881" t="str">
            <v>DIRECTA</v>
          </cell>
          <cell r="O881" t="str">
            <v>2DO</v>
          </cell>
          <cell r="P881">
            <v>28</v>
          </cell>
          <cell r="Q881">
            <v>8</v>
          </cell>
          <cell r="R881">
            <v>5</v>
          </cell>
          <cell r="S881">
            <v>1</v>
          </cell>
          <cell r="T881" t="str">
            <v>MET</v>
          </cell>
          <cell r="U881">
            <v>5</v>
          </cell>
        </row>
        <row r="882">
          <cell r="A882">
            <v>6147824</v>
          </cell>
          <cell r="B882" t="str">
            <v>OBB</v>
          </cell>
          <cell r="C882">
            <v>64000</v>
          </cell>
          <cell r="D882">
            <v>64000100</v>
          </cell>
          <cell r="E882" t="str">
            <v>DEP. MEDICO</v>
          </cell>
          <cell r="F882">
            <v>6147824</v>
          </cell>
          <cell r="G882" t="str">
            <v>06147824</v>
          </cell>
          <cell r="H882">
            <v>881843781</v>
          </cell>
          <cell r="I882" t="str">
            <v>CUEVA VITERI RONALD EFREN</v>
          </cell>
          <cell r="J882" t="str">
            <v>COORD.SERVIC.MEDICOS</v>
          </cell>
          <cell r="K882">
            <v>1706668801</v>
          </cell>
          <cell r="L882" t="str">
            <v>SALARY</v>
          </cell>
          <cell r="M882" t="str">
            <v>INDEFINIDO</v>
          </cell>
          <cell r="N882" t="str">
            <v>INDIRECTA</v>
          </cell>
          <cell r="O882" t="str">
            <v>1ERO</v>
          </cell>
          <cell r="P882">
            <v>1</v>
          </cell>
          <cell r="Q882">
            <v>8</v>
          </cell>
          <cell r="R882">
            <v>5</v>
          </cell>
          <cell r="S882">
            <v>7</v>
          </cell>
          <cell r="T882" t="str">
            <v>adm</v>
          </cell>
        </row>
        <row r="883">
          <cell r="A883">
            <v>6147825</v>
          </cell>
          <cell r="B883" t="str">
            <v>OBB</v>
          </cell>
          <cell r="C883">
            <v>35000</v>
          </cell>
          <cell r="D883">
            <v>35000100</v>
          </cell>
          <cell r="E883" t="str">
            <v>OPERAC. PINTURA</v>
          </cell>
          <cell r="F883">
            <v>6147825</v>
          </cell>
          <cell r="G883" t="str">
            <v>06147825</v>
          </cell>
          <cell r="H883">
            <v>120503640</v>
          </cell>
          <cell r="I883" t="str">
            <v>NUNEZ RIERA EDISON ROBERTO</v>
          </cell>
          <cell r="J883" t="str">
            <v>OPERARIO DE PINTURA</v>
          </cell>
          <cell r="K883">
            <v>1716293004</v>
          </cell>
          <cell r="L883" t="str">
            <v>HOURLY</v>
          </cell>
          <cell r="M883" t="str">
            <v>INDEFINIDO</v>
          </cell>
          <cell r="N883" t="str">
            <v>DIRECTA</v>
          </cell>
          <cell r="O883" t="str">
            <v>2DO</v>
          </cell>
          <cell r="P883">
            <v>4</v>
          </cell>
          <cell r="Q883">
            <v>8</v>
          </cell>
          <cell r="R883">
            <v>5</v>
          </cell>
          <cell r="S883">
            <v>1</v>
          </cell>
          <cell r="T883" t="str">
            <v>LET</v>
          </cell>
          <cell r="U883" t="str">
            <v>PINTURA ELPO 2T</v>
          </cell>
        </row>
        <row r="884">
          <cell r="A884">
            <v>6147826</v>
          </cell>
          <cell r="B884" t="str">
            <v>OBB</v>
          </cell>
          <cell r="C884">
            <v>35000</v>
          </cell>
          <cell r="D884">
            <v>35000300</v>
          </cell>
          <cell r="E884" t="str">
            <v>PINTURA PRIMER</v>
          </cell>
          <cell r="F884">
            <v>6147826</v>
          </cell>
          <cell r="G884" t="str">
            <v>06147826</v>
          </cell>
          <cell r="H884">
            <v>213063522</v>
          </cell>
          <cell r="I884" t="str">
            <v>PALACIO MOREIRA CARLOS HERIBERTO</v>
          </cell>
          <cell r="J884" t="str">
            <v>PINTOR</v>
          </cell>
          <cell r="K884">
            <v>802014175</v>
          </cell>
          <cell r="L884" t="str">
            <v>HOURLY</v>
          </cell>
          <cell r="M884" t="str">
            <v>INDEFINIDO</v>
          </cell>
          <cell r="N884" t="str">
            <v>DIRECTA</v>
          </cell>
          <cell r="O884" t="str">
            <v>2DO</v>
          </cell>
          <cell r="P884">
            <v>4</v>
          </cell>
          <cell r="Q884">
            <v>9</v>
          </cell>
          <cell r="R884">
            <v>9</v>
          </cell>
          <cell r="S884">
            <v>14</v>
          </cell>
          <cell r="T884" t="str">
            <v>MET</v>
          </cell>
          <cell r="U884" t="str">
            <v>PINTURA CABINAS 2T</v>
          </cell>
        </row>
        <row r="885">
          <cell r="A885">
            <v>6147828</v>
          </cell>
          <cell r="B885" t="str">
            <v>OBB</v>
          </cell>
          <cell r="C885">
            <v>36000</v>
          </cell>
          <cell r="D885">
            <v>36000500</v>
          </cell>
          <cell r="E885" t="str">
            <v>TRIM AUTOMOVIL</v>
          </cell>
          <cell r="F885">
            <v>6147828</v>
          </cell>
          <cell r="G885" t="str">
            <v>06147828</v>
          </cell>
          <cell r="H885">
            <v>483687009</v>
          </cell>
          <cell r="I885" t="str">
            <v>ULQUIANGO TOAPANTA JUAN FERNANDO</v>
          </cell>
          <cell r="J885" t="str">
            <v>OPERARIO PRODUCCION</v>
          </cell>
          <cell r="K885">
            <v>1718054917</v>
          </cell>
          <cell r="L885" t="str">
            <v>HOURLY</v>
          </cell>
          <cell r="M885" t="str">
            <v>INDEFINIDO</v>
          </cell>
          <cell r="N885" t="str">
            <v>DIRECTA</v>
          </cell>
          <cell r="O885" t="str">
            <v>1ERO</v>
          </cell>
          <cell r="P885">
            <v>3</v>
          </cell>
          <cell r="Q885">
            <v>8</v>
          </cell>
          <cell r="R885">
            <v>5</v>
          </cell>
          <cell r="S885">
            <v>1</v>
          </cell>
          <cell r="T885" t="str">
            <v>MET</v>
          </cell>
          <cell r="U885">
            <v>5</v>
          </cell>
        </row>
        <row r="886">
          <cell r="A886">
            <v>6147829</v>
          </cell>
          <cell r="B886" t="str">
            <v>OBB</v>
          </cell>
          <cell r="C886">
            <v>35010</v>
          </cell>
          <cell r="D886">
            <v>35010500</v>
          </cell>
          <cell r="E886" t="str">
            <v>PINTURA PLASTIC</v>
          </cell>
          <cell r="F886">
            <v>6147829</v>
          </cell>
          <cell r="G886" t="str">
            <v>06147829</v>
          </cell>
          <cell r="H886">
            <v>728709688</v>
          </cell>
          <cell r="I886" t="str">
            <v>PAVON HERNANDEZ EDWIN FABIAN</v>
          </cell>
          <cell r="J886" t="str">
            <v>PINTOR</v>
          </cell>
          <cell r="K886">
            <v>1719035188</v>
          </cell>
          <cell r="L886" t="str">
            <v>HOURLY</v>
          </cell>
          <cell r="M886" t="str">
            <v>INDEFINIDO</v>
          </cell>
          <cell r="N886" t="str">
            <v>DIRECTA</v>
          </cell>
          <cell r="O886" t="str">
            <v>1ERO</v>
          </cell>
          <cell r="P886">
            <v>2</v>
          </cell>
          <cell r="Q886">
            <v>8</v>
          </cell>
          <cell r="R886">
            <v>5</v>
          </cell>
          <cell r="S886">
            <v>1</v>
          </cell>
          <cell r="T886" t="str">
            <v>MET</v>
          </cell>
          <cell r="U886" t="str">
            <v>PINTURA  PLASTICOS 1T</v>
          </cell>
        </row>
        <row r="887">
          <cell r="A887">
            <v>6147830</v>
          </cell>
          <cell r="B887" t="str">
            <v>OBB</v>
          </cell>
          <cell r="C887">
            <v>36000</v>
          </cell>
          <cell r="D887">
            <v>36000500</v>
          </cell>
          <cell r="E887" t="str">
            <v>TRIM AUTOMOVIL</v>
          </cell>
          <cell r="F887">
            <v>6147830</v>
          </cell>
          <cell r="G887" t="str">
            <v>06147830</v>
          </cell>
          <cell r="H887">
            <v>572913469</v>
          </cell>
          <cell r="I887" t="str">
            <v>VALDIVIEZO RODRIGUEZ CARLOS FREDDY</v>
          </cell>
          <cell r="J887" t="str">
            <v>OPERARIO PRODUCCION</v>
          </cell>
          <cell r="K887">
            <v>1719209510</v>
          </cell>
          <cell r="L887" t="str">
            <v>HOURLY</v>
          </cell>
          <cell r="M887" t="str">
            <v>INDEFINIDO</v>
          </cell>
          <cell r="N887" t="str">
            <v>DIRECTA</v>
          </cell>
          <cell r="O887" t="str">
            <v>2DO</v>
          </cell>
          <cell r="P887">
            <v>28</v>
          </cell>
          <cell r="Q887">
            <v>8</v>
          </cell>
          <cell r="R887">
            <v>5</v>
          </cell>
          <cell r="S887">
            <v>1</v>
          </cell>
          <cell r="T887" t="str">
            <v>LET</v>
          </cell>
          <cell r="U887">
            <v>5</v>
          </cell>
        </row>
        <row r="888">
          <cell r="A888">
            <v>6147832</v>
          </cell>
          <cell r="B888" t="str">
            <v>OBB</v>
          </cell>
          <cell r="C888">
            <v>36000</v>
          </cell>
          <cell r="D888">
            <v>36000600</v>
          </cell>
          <cell r="E888" t="str">
            <v>FINAL AUTOMOVIL</v>
          </cell>
          <cell r="F888">
            <v>6147832</v>
          </cell>
          <cell r="G888" t="str">
            <v>06147832</v>
          </cell>
          <cell r="H888">
            <v>431991801</v>
          </cell>
          <cell r="I888" t="str">
            <v>PENAFIEL VEGA MARIO ANDRES</v>
          </cell>
          <cell r="J888" t="str">
            <v>OPERARIO PRODUCCION</v>
          </cell>
          <cell r="K888">
            <v>1720430972</v>
          </cell>
          <cell r="L888" t="str">
            <v>HOURLY</v>
          </cell>
          <cell r="M888" t="str">
            <v>INDEFINIDO</v>
          </cell>
          <cell r="N888" t="str">
            <v>DIRECTA</v>
          </cell>
          <cell r="O888" t="str">
            <v>1ERO</v>
          </cell>
          <cell r="P888">
            <v>3</v>
          </cell>
          <cell r="Q888">
            <v>8</v>
          </cell>
          <cell r="R888">
            <v>5</v>
          </cell>
          <cell r="S888">
            <v>1</v>
          </cell>
          <cell r="T888" t="str">
            <v>MET</v>
          </cell>
          <cell r="U888">
            <v>5</v>
          </cell>
        </row>
        <row r="889">
          <cell r="A889">
            <v>6147833</v>
          </cell>
          <cell r="B889" t="str">
            <v>OBB</v>
          </cell>
          <cell r="C889">
            <v>52010</v>
          </cell>
          <cell r="D889">
            <v>52010440</v>
          </cell>
          <cell r="E889" t="str">
            <v>CONFIAB. PLANTA</v>
          </cell>
          <cell r="F889">
            <v>6147833</v>
          </cell>
          <cell r="G889" t="str">
            <v>06147833</v>
          </cell>
          <cell r="H889">
            <v>810125546</v>
          </cell>
          <cell r="I889" t="str">
            <v>PICHO BARRIONUEVO CARLOS EMILIO</v>
          </cell>
          <cell r="J889" t="str">
            <v>AUDITOR CMM</v>
          </cell>
          <cell r="K889">
            <v>1714991666</v>
          </cell>
          <cell r="L889" t="str">
            <v>HOURLY</v>
          </cell>
          <cell r="M889" t="str">
            <v>INDEFINIDO</v>
          </cell>
          <cell r="N889" t="str">
            <v>INDIRECTA</v>
          </cell>
          <cell r="O889" t="str">
            <v>1ERO</v>
          </cell>
          <cell r="P889">
            <v>3</v>
          </cell>
          <cell r="Q889">
            <v>8</v>
          </cell>
          <cell r="R889">
            <v>5</v>
          </cell>
          <cell r="S889">
            <v>1</v>
          </cell>
          <cell r="T889" t="str">
            <v>ASISTENTE</v>
          </cell>
          <cell r="U889" t="e">
            <v>#REF!</v>
          </cell>
        </row>
        <row r="890">
          <cell r="A890">
            <v>6147836</v>
          </cell>
          <cell r="B890" t="str">
            <v>OBB</v>
          </cell>
          <cell r="C890">
            <v>36000</v>
          </cell>
          <cell r="D890">
            <v>36000300</v>
          </cell>
          <cell r="E890" t="str">
            <v>TRIM COMERCIAL</v>
          </cell>
          <cell r="F890">
            <v>6147836</v>
          </cell>
          <cell r="G890" t="str">
            <v>06147836</v>
          </cell>
          <cell r="H890">
            <v>593614570</v>
          </cell>
          <cell r="I890" t="str">
            <v>VALENZUELA VASQUEZ FREDY RICARDO</v>
          </cell>
          <cell r="J890" t="str">
            <v>OPERARIO PRODUCCION</v>
          </cell>
          <cell r="K890">
            <v>1713429015</v>
          </cell>
          <cell r="L890" t="str">
            <v>HOURLY</v>
          </cell>
          <cell r="M890" t="str">
            <v>INDEFINIDO</v>
          </cell>
          <cell r="N890" t="str">
            <v>DIRECTA</v>
          </cell>
          <cell r="O890" t="str">
            <v>2DO</v>
          </cell>
          <cell r="P890">
            <v>28</v>
          </cell>
          <cell r="Q890">
            <v>8</v>
          </cell>
          <cell r="R890">
            <v>5</v>
          </cell>
          <cell r="S890">
            <v>1</v>
          </cell>
          <cell r="T890" t="str">
            <v>MET</v>
          </cell>
          <cell r="U890">
            <v>5</v>
          </cell>
        </row>
        <row r="891">
          <cell r="A891">
            <v>6147837</v>
          </cell>
          <cell r="B891" t="str">
            <v>OBB</v>
          </cell>
          <cell r="C891">
            <v>35000</v>
          </cell>
          <cell r="D891">
            <v>35000200</v>
          </cell>
          <cell r="E891" t="str">
            <v>PINTURA ELPO</v>
          </cell>
          <cell r="F891">
            <v>6147837</v>
          </cell>
          <cell r="G891" t="str">
            <v>06147837</v>
          </cell>
          <cell r="H891">
            <v>357013597</v>
          </cell>
          <cell r="I891" t="str">
            <v>PIEDRA QUITIO DIEGO MAURICIO</v>
          </cell>
          <cell r="J891" t="str">
            <v>OPERARIO DE PINTURA</v>
          </cell>
          <cell r="K891">
            <v>1716580582</v>
          </cell>
          <cell r="L891" t="str">
            <v>HOURLY</v>
          </cell>
          <cell r="M891" t="str">
            <v>INDEFINIDO</v>
          </cell>
          <cell r="N891" t="str">
            <v>DIRECTA</v>
          </cell>
          <cell r="O891" t="str">
            <v>1ERO</v>
          </cell>
          <cell r="P891">
            <v>2</v>
          </cell>
          <cell r="Q891">
            <v>8</v>
          </cell>
          <cell r="R891">
            <v>5</v>
          </cell>
          <cell r="S891">
            <v>1</v>
          </cell>
          <cell r="T891" t="str">
            <v>MET</v>
          </cell>
          <cell r="U891" t="str">
            <v>PINTURA ELPO 1T</v>
          </cell>
        </row>
        <row r="892">
          <cell r="A892">
            <v>6147840</v>
          </cell>
          <cell r="B892" t="str">
            <v>OBB</v>
          </cell>
          <cell r="C892">
            <v>35000</v>
          </cell>
          <cell r="D892">
            <v>35000300</v>
          </cell>
          <cell r="E892" t="str">
            <v>PINTURA PRIMER</v>
          </cell>
          <cell r="F892">
            <v>6147840</v>
          </cell>
          <cell r="G892" t="str">
            <v>06147840</v>
          </cell>
          <cell r="H892">
            <v>920327179</v>
          </cell>
          <cell r="I892" t="str">
            <v>PINCHA TOPA FRANKLIN EDUARDO</v>
          </cell>
          <cell r="J892" t="str">
            <v>PINTOR</v>
          </cell>
          <cell r="K892">
            <v>1715076384</v>
          </cell>
          <cell r="L892" t="str">
            <v>HOURLY</v>
          </cell>
          <cell r="M892" t="str">
            <v>INDEFINIDO</v>
          </cell>
          <cell r="N892" t="str">
            <v>DIRECTA</v>
          </cell>
          <cell r="O892" t="str">
            <v>2DO</v>
          </cell>
          <cell r="P892">
            <v>4</v>
          </cell>
          <cell r="Q892">
            <v>8</v>
          </cell>
          <cell r="R892">
            <v>5</v>
          </cell>
          <cell r="S892">
            <v>1</v>
          </cell>
          <cell r="T892" t="str">
            <v>LET</v>
          </cell>
          <cell r="U892" t="str">
            <v>PINTURA CABINAS 2T</v>
          </cell>
        </row>
        <row r="893">
          <cell r="A893">
            <v>6147841</v>
          </cell>
          <cell r="B893" t="str">
            <v>OBB</v>
          </cell>
          <cell r="C893">
            <v>52000</v>
          </cell>
          <cell r="D893">
            <v>52000520</v>
          </cell>
          <cell r="E893" t="str">
            <v>EST.VERIFICAC.</v>
          </cell>
          <cell r="F893">
            <v>6147841</v>
          </cell>
          <cell r="G893" t="str">
            <v>06147841</v>
          </cell>
          <cell r="H893">
            <v>927320122</v>
          </cell>
          <cell r="I893" t="str">
            <v>VALLEJO SANTIANA LUIS CRISTOBAL</v>
          </cell>
          <cell r="J893" t="str">
            <v>MIEMBRO EQUIPO CALID</v>
          </cell>
          <cell r="K893">
            <v>1711655132</v>
          </cell>
          <cell r="L893" t="str">
            <v>HOURLY</v>
          </cell>
          <cell r="M893" t="str">
            <v>INDEFINIDO</v>
          </cell>
          <cell r="N893" t="str">
            <v>DIRECTA</v>
          </cell>
          <cell r="O893" t="str">
            <v>2DO</v>
          </cell>
          <cell r="P893">
            <v>28</v>
          </cell>
          <cell r="Q893">
            <v>8</v>
          </cell>
          <cell r="R893">
            <v>5</v>
          </cell>
          <cell r="S893">
            <v>1</v>
          </cell>
          <cell r="T893" t="str">
            <v>MET</v>
          </cell>
          <cell r="U893" t="e">
            <v>#REF!</v>
          </cell>
        </row>
        <row r="894">
          <cell r="A894">
            <v>6147843</v>
          </cell>
          <cell r="B894" t="str">
            <v>OBB</v>
          </cell>
          <cell r="C894">
            <v>36000</v>
          </cell>
          <cell r="D894">
            <v>36000300</v>
          </cell>
          <cell r="E894" t="str">
            <v>TRIM COMERCIAL</v>
          </cell>
          <cell r="F894">
            <v>6147843</v>
          </cell>
          <cell r="G894" t="str">
            <v>06147843</v>
          </cell>
          <cell r="H894">
            <v>320149129</v>
          </cell>
          <cell r="I894" t="str">
            <v>ARDILA GALLO MAGALI ROCIO</v>
          </cell>
          <cell r="J894" t="str">
            <v>OPERARIO PRODUCCION</v>
          </cell>
          <cell r="K894">
            <v>1711571396</v>
          </cell>
          <cell r="L894" t="str">
            <v>HOURLY</v>
          </cell>
          <cell r="M894" t="str">
            <v>INDEFINIDO</v>
          </cell>
          <cell r="N894" t="str">
            <v>DIRECTA</v>
          </cell>
          <cell r="O894" t="str">
            <v>1ERO</v>
          </cell>
          <cell r="P894">
            <v>3</v>
          </cell>
          <cell r="Q894">
            <v>8</v>
          </cell>
          <cell r="R894">
            <v>5</v>
          </cell>
          <cell r="S894">
            <v>1</v>
          </cell>
          <cell r="T894" t="str">
            <v>MET</v>
          </cell>
          <cell r="U894">
            <v>5</v>
          </cell>
        </row>
        <row r="895">
          <cell r="A895">
            <v>6147846</v>
          </cell>
          <cell r="B895" t="str">
            <v>OBB</v>
          </cell>
          <cell r="C895">
            <v>34000</v>
          </cell>
          <cell r="D895">
            <v>34000300</v>
          </cell>
          <cell r="E895" t="str">
            <v>SUELDA AUTOMOV.</v>
          </cell>
          <cell r="F895">
            <v>6147846</v>
          </cell>
          <cell r="G895" t="str">
            <v>06147846</v>
          </cell>
          <cell r="H895">
            <v>253079854</v>
          </cell>
          <cell r="I895" t="str">
            <v>AREVALO LLUMIPANTA MARCO VINICIO</v>
          </cell>
          <cell r="J895" t="str">
            <v>OPERARIO DE SUELDA</v>
          </cell>
          <cell r="K895">
            <v>1715541593</v>
          </cell>
          <cell r="L895" t="str">
            <v>HOURLY</v>
          </cell>
          <cell r="M895" t="str">
            <v>INDEFINIDO</v>
          </cell>
          <cell r="N895" t="str">
            <v>DIRECTA</v>
          </cell>
          <cell r="O895" t="str">
            <v>SALIO CIA</v>
          </cell>
          <cell r="P895">
            <v>3</v>
          </cell>
          <cell r="Q895">
            <v>8</v>
          </cell>
          <cell r="R895">
            <v>5</v>
          </cell>
          <cell r="S895">
            <v>1</v>
          </cell>
          <cell r="T895" t="e">
            <v>#N/A</v>
          </cell>
        </row>
        <row r="896">
          <cell r="A896">
            <v>6147851</v>
          </cell>
          <cell r="B896" t="str">
            <v>OBB</v>
          </cell>
          <cell r="C896">
            <v>36000</v>
          </cell>
          <cell r="D896">
            <v>36000600</v>
          </cell>
          <cell r="E896" t="str">
            <v>FINAL AUTOMOVIL</v>
          </cell>
          <cell r="F896">
            <v>6147851</v>
          </cell>
          <cell r="G896" t="str">
            <v>06147851</v>
          </cell>
          <cell r="H896">
            <v>326480624</v>
          </cell>
          <cell r="I896" t="str">
            <v>MARQUEZ VALENCIA FAULICIO ANIBAL</v>
          </cell>
          <cell r="J896" t="str">
            <v>OPERARIO PRODUCCION</v>
          </cell>
          <cell r="K896">
            <v>1708569189</v>
          </cell>
          <cell r="L896" t="str">
            <v>HOURLY</v>
          </cell>
          <cell r="M896" t="str">
            <v>INDEFINIDO</v>
          </cell>
          <cell r="N896" t="str">
            <v>DIRECTA</v>
          </cell>
          <cell r="O896" t="str">
            <v>SALIO CIA</v>
          </cell>
          <cell r="P896">
            <v>28</v>
          </cell>
          <cell r="Q896">
            <v>8</v>
          </cell>
          <cell r="R896">
            <v>5</v>
          </cell>
          <cell r="S896">
            <v>1</v>
          </cell>
          <cell r="T896" t="e">
            <v>#N/A</v>
          </cell>
          <cell r="U896" t="e">
            <v>#N/A</v>
          </cell>
        </row>
        <row r="897">
          <cell r="A897">
            <v>6147856</v>
          </cell>
          <cell r="B897" t="str">
            <v>OBB</v>
          </cell>
          <cell r="C897">
            <v>36000</v>
          </cell>
          <cell r="D897">
            <v>36000200</v>
          </cell>
          <cell r="E897" t="str">
            <v>ENSAMBLE CHASIS</v>
          </cell>
          <cell r="F897">
            <v>6147856</v>
          </cell>
          <cell r="G897" t="str">
            <v>06147856</v>
          </cell>
          <cell r="H897">
            <v>584106363</v>
          </cell>
          <cell r="I897" t="str">
            <v>ARIAS CAISA DAVID FERNANDO</v>
          </cell>
          <cell r="J897" t="str">
            <v>OPERARIO PRODUCCION</v>
          </cell>
          <cell r="K897">
            <v>1717875742</v>
          </cell>
          <cell r="L897" t="str">
            <v>HOURLY</v>
          </cell>
          <cell r="M897" t="str">
            <v>INDEFINIDO</v>
          </cell>
          <cell r="N897" t="str">
            <v>DIRECTA</v>
          </cell>
          <cell r="O897" t="str">
            <v>SALIO CIA</v>
          </cell>
          <cell r="P897">
            <v>28</v>
          </cell>
          <cell r="Q897">
            <v>8</v>
          </cell>
          <cell r="R897">
            <v>5</v>
          </cell>
          <cell r="S897">
            <v>1</v>
          </cell>
          <cell r="T897" t="e">
            <v>#N/A</v>
          </cell>
          <cell r="U897" t="e">
            <v>#N/A</v>
          </cell>
        </row>
        <row r="898">
          <cell r="A898">
            <v>6147858</v>
          </cell>
          <cell r="B898" t="str">
            <v>OBB</v>
          </cell>
          <cell r="C898">
            <v>36000</v>
          </cell>
          <cell r="D898">
            <v>36000500</v>
          </cell>
          <cell r="E898" t="str">
            <v>TRIM AUTOMOVIL</v>
          </cell>
          <cell r="F898">
            <v>6147858</v>
          </cell>
          <cell r="G898" t="str">
            <v>06147858</v>
          </cell>
          <cell r="H898">
            <v>132909607</v>
          </cell>
          <cell r="I898" t="str">
            <v>ASERO LANCHIMBA WILLIAM VICENTE</v>
          </cell>
          <cell r="J898" t="str">
            <v>OPERARIO PRODUCCION</v>
          </cell>
          <cell r="K898">
            <v>1719433516</v>
          </cell>
          <cell r="L898" t="str">
            <v>HOURLY</v>
          </cell>
          <cell r="M898" t="str">
            <v>INDEFINIDO</v>
          </cell>
          <cell r="N898" t="str">
            <v>DIRECTA</v>
          </cell>
          <cell r="O898" t="str">
            <v>2DO</v>
          </cell>
          <cell r="P898">
            <v>28</v>
          </cell>
          <cell r="Q898">
            <v>8</v>
          </cell>
          <cell r="R898">
            <v>5</v>
          </cell>
          <cell r="S898">
            <v>1</v>
          </cell>
          <cell r="T898" t="str">
            <v>MET</v>
          </cell>
          <cell r="U898">
            <v>5</v>
          </cell>
        </row>
        <row r="899">
          <cell r="A899">
            <v>6147861</v>
          </cell>
          <cell r="B899" t="str">
            <v>OBB</v>
          </cell>
          <cell r="C899">
            <v>36000</v>
          </cell>
          <cell r="D899">
            <v>36000500</v>
          </cell>
          <cell r="E899" t="str">
            <v>TRIM AUTOMOVIL</v>
          </cell>
          <cell r="F899">
            <v>6147861</v>
          </cell>
          <cell r="G899" t="str">
            <v>06147861</v>
          </cell>
          <cell r="H899">
            <v>959155764</v>
          </cell>
          <cell r="I899" t="str">
            <v>VERA BARRE HENRY FABRICIO</v>
          </cell>
          <cell r="J899" t="str">
            <v>OPERARIO PRODUCCION</v>
          </cell>
          <cell r="K899">
            <v>1309777579</v>
          </cell>
          <cell r="L899" t="str">
            <v>HOURLY</v>
          </cell>
          <cell r="M899" t="str">
            <v>INDEFINIDO</v>
          </cell>
          <cell r="N899" t="str">
            <v>DIRECTA</v>
          </cell>
          <cell r="O899" t="str">
            <v>2DO</v>
          </cell>
          <cell r="P899">
            <v>28</v>
          </cell>
          <cell r="Q899">
            <v>8</v>
          </cell>
          <cell r="R899">
            <v>5</v>
          </cell>
          <cell r="S899">
            <v>1</v>
          </cell>
          <cell r="T899" t="str">
            <v>MET</v>
          </cell>
          <cell r="U899">
            <v>5</v>
          </cell>
        </row>
        <row r="900">
          <cell r="A900">
            <v>6147864</v>
          </cell>
          <cell r="B900" t="str">
            <v>OBB</v>
          </cell>
          <cell r="C900">
            <v>36000</v>
          </cell>
          <cell r="D900">
            <v>36000500</v>
          </cell>
          <cell r="E900" t="str">
            <v>TRIM AUTOMOVIL</v>
          </cell>
          <cell r="F900">
            <v>6147864</v>
          </cell>
          <cell r="G900" t="str">
            <v>06147864</v>
          </cell>
          <cell r="H900">
            <v>834658734</v>
          </cell>
          <cell r="I900" t="str">
            <v>MERA MORALES FRANCISCO ANIBAL</v>
          </cell>
          <cell r="J900" t="str">
            <v>OPERARIO PRODUCCION</v>
          </cell>
          <cell r="K900">
            <v>1712727583</v>
          </cell>
          <cell r="L900" t="str">
            <v>HOURLY</v>
          </cell>
          <cell r="M900" t="str">
            <v>INDEFINIDO</v>
          </cell>
          <cell r="N900" t="str">
            <v>DIRECTA</v>
          </cell>
          <cell r="O900" t="str">
            <v>2DO</v>
          </cell>
          <cell r="P900">
            <v>28</v>
          </cell>
          <cell r="Q900">
            <v>8</v>
          </cell>
          <cell r="R900">
            <v>5</v>
          </cell>
          <cell r="S900">
            <v>1</v>
          </cell>
          <cell r="T900" t="str">
            <v>MET</v>
          </cell>
          <cell r="U900">
            <v>5</v>
          </cell>
        </row>
        <row r="901">
          <cell r="A901">
            <v>6147866</v>
          </cell>
          <cell r="B901" t="str">
            <v>OBB</v>
          </cell>
          <cell r="C901">
            <v>34000</v>
          </cell>
          <cell r="D901">
            <v>34000200</v>
          </cell>
          <cell r="E901" t="str">
            <v>SUELDA COMERCI.</v>
          </cell>
          <cell r="F901">
            <v>6147866</v>
          </cell>
          <cell r="G901" t="str">
            <v>06147866</v>
          </cell>
          <cell r="H901">
            <v>486227569</v>
          </cell>
          <cell r="I901" t="str">
            <v>CARDENAS NARVAEZ RENE OMAR</v>
          </cell>
          <cell r="J901" t="str">
            <v>OPERARIO DE SUELDA</v>
          </cell>
          <cell r="K901">
            <v>1715041685</v>
          </cell>
          <cell r="L901" t="str">
            <v>HOURLY</v>
          </cell>
          <cell r="M901" t="str">
            <v>INDEFINIDO</v>
          </cell>
          <cell r="N901" t="str">
            <v>DIRECTA</v>
          </cell>
          <cell r="O901" t="str">
            <v>2DO</v>
          </cell>
          <cell r="P901">
            <v>28</v>
          </cell>
          <cell r="Q901">
            <v>8</v>
          </cell>
          <cell r="R901">
            <v>5</v>
          </cell>
          <cell r="S901">
            <v>1</v>
          </cell>
          <cell r="T901" t="str">
            <v>MET</v>
          </cell>
          <cell r="U901">
            <v>1715041685</v>
          </cell>
        </row>
        <row r="902">
          <cell r="A902">
            <v>6147867</v>
          </cell>
          <cell r="B902" t="str">
            <v>OBB</v>
          </cell>
          <cell r="C902">
            <v>36000</v>
          </cell>
          <cell r="D902">
            <v>36000500</v>
          </cell>
          <cell r="E902" t="str">
            <v>TRIM AUTOMOVIL</v>
          </cell>
          <cell r="F902">
            <v>6147867</v>
          </cell>
          <cell r="G902" t="str">
            <v>06147867</v>
          </cell>
          <cell r="H902">
            <v>249246100</v>
          </cell>
          <cell r="I902" t="str">
            <v>AVILA AVILA GEORMAN TENORIO</v>
          </cell>
          <cell r="J902" t="str">
            <v>OPERARIO PRODUCCION</v>
          </cell>
          <cell r="K902">
            <v>1712709805</v>
          </cell>
          <cell r="L902" t="str">
            <v>HOURLY</v>
          </cell>
          <cell r="M902" t="str">
            <v>INDEFINIDO</v>
          </cell>
          <cell r="N902" t="str">
            <v>DIRECTA</v>
          </cell>
          <cell r="O902" t="str">
            <v>2DO</v>
          </cell>
          <cell r="P902">
            <v>28</v>
          </cell>
          <cell r="Q902">
            <v>9</v>
          </cell>
          <cell r="R902">
            <v>9</v>
          </cell>
          <cell r="S902">
            <v>16</v>
          </cell>
          <cell r="T902" t="str">
            <v>MET</v>
          </cell>
          <cell r="U902">
            <v>9</v>
          </cell>
        </row>
        <row r="903">
          <cell r="A903">
            <v>6147868</v>
          </cell>
          <cell r="B903" t="str">
            <v>OBB</v>
          </cell>
          <cell r="C903">
            <v>36000</v>
          </cell>
          <cell r="D903">
            <v>36000500</v>
          </cell>
          <cell r="E903" t="str">
            <v>TRIM AUTOMOVIL</v>
          </cell>
          <cell r="F903">
            <v>6147868</v>
          </cell>
          <cell r="G903" t="str">
            <v>06147868</v>
          </cell>
          <cell r="H903">
            <v>393293168</v>
          </cell>
          <cell r="I903" t="str">
            <v>MIJAS CARRION VICTOR ALFONSO</v>
          </cell>
          <cell r="J903" t="str">
            <v>OPERARIO PRODUCCION</v>
          </cell>
          <cell r="K903">
            <v>1714646302</v>
          </cell>
          <cell r="L903" t="str">
            <v>HOURLY</v>
          </cell>
          <cell r="M903" t="str">
            <v>INDEFINIDO</v>
          </cell>
          <cell r="N903" t="str">
            <v>DIRECTA</v>
          </cell>
          <cell r="O903" t="str">
            <v>2DO</v>
          </cell>
          <cell r="P903">
            <v>28</v>
          </cell>
          <cell r="Q903">
            <v>9</v>
          </cell>
          <cell r="R903">
            <v>9</v>
          </cell>
          <cell r="S903">
            <v>16</v>
          </cell>
          <cell r="T903" t="str">
            <v>MET</v>
          </cell>
          <cell r="U903">
            <v>9</v>
          </cell>
        </row>
        <row r="904">
          <cell r="A904">
            <v>6147871</v>
          </cell>
          <cell r="B904" t="str">
            <v>OBB</v>
          </cell>
          <cell r="C904">
            <v>36000</v>
          </cell>
          <cell r="D904">
            <v>36000700</v>
          </cell>
          <cell r="E904" t="str">
            <v>INSPECCION FIN.</v>
          </cell>
          <cell r="F904">
            <v>6147871</v>
          </cell>
          <cell r="G904" t="str">
            <v>06147871</v>
          </cell>
          <cell r="H904">
            <v>786226642</v>
          </cell>
          <cell r="I904" t="str">
            <v>AYALA GUATEMAL ALFONSO GUILLERMO</v>
          </cell>
          <cell r="J904" t="str">
            <v>REPARADOR</v>
          </cell>
          <cell r="K904">
            <v>1710842392</v>
          </cell>
          <cell r="L904" t="str">
            <v>HOURLY</v>
          </cell>
          <cell r="M904" t="str">
            <v>INDEFINIDO</v>
          </cell>
          <cell r="N904" t="str">
            <v>DIRECTA</v>
          </cell>
          <cell r="O904" t="str">
            <v>2DO</v>
          </cell>
          <cell r="P904">
            <v>28</v>
          </cell>
          <cell r="Q904">
            <v>9</v>
          </cell>
          <cell r="R904">
            <v>9</v>
          </cell>
          <cell r="S904">
            <v>16</v>
          </cell>
          <cell r="T904" t="str">
            <v>MET</v>
          </cell>
          <cell r="U904">
            <v>9</v>
          </cell>
        </row>
        <row r="905">
          <cell r="A905">
            <v>6147878</v>
          </cell>
          <cell r="B905" t="str">
            <v>OBB</v>
          </cell>
          <cell r="C905">
            <v>36000</v>
          </cell>
          <cell r="D905">
            <v>36000500</v>
          </cell>
          <cell r="E905" t="str">
            <v>TRIM AUTOMOVIL</v>
          </cell>
          <cell r="F905">
            <v>6147878</v>
          </cell>
          <cell r="G905" t="str">
            <v>06147878</v>
          </cell>
          <cell r="H905">
            <v>190725038</v>
          </cell>
          <cell r="I905" t="str">
            <v>VILLACIS SIGCHA MARCELO DAVID</v>
          </cell>
          <cell r="J905" t="str">
            <v>OPERARIO PRODUCCION</v>
          </cell>
          <cell r="K905">
            <v>1715842181</v>
          </cell>
          <cell r="L905" t="str">
            <v>HOURLY</v>
          </cell>
          <cell r="M905" t="str">
            <v>INDEFINIDO</v>
          </cell>
          <cell r="N905" t="str">
            <v>DIRECTA</v>
          </cell>
          <cell r="O905" t="str">
            <v>2DO</v>
          </cell>
          <cell r="P905">
            <v>28</v>
          </cell>
          <cell r="Q905">
            <v>8</v>
          </cell>
          <cell r="R905">
            <v>5</v>
          </cell>
          <cell r="S905">
            <v>1</v>
          </cell>
          <cell r="T905" t="str">
            <v>MET</v>
          </cell>
          <cell r="U905">
            <v>5</v>
          </cell>
        </row>
        <row r="906">
          <cell r="A906">
            <v>6147880</v>
          </cell>
          <cell r="B906" t="str">
            <v>OBB</v>
          </cell>
          <cell r="C906">
            <v>36000</v>
          </cell>
          <cell r="D906">
            <v>36000500</v>
          </cell>
          <cell r="E906" t="str">
            <v>TRIM AUTOMOVIL</v>
          </cell>
          <cell r="F906">
            <v>6147880</v>
          </cell>
          <cell r="G906" t="str">
            <v>06147880</v>
          </cell>
          <cell r="H906">
            <v>700313514</v>
          </cell>
          <cell r="I906" t="str">
            <v>BANOS ARCOS PAUL RODRIGO</v>
          </cell>
          <cell r="J906" t="str">
            <v>OPERARIO PRODUCCION</v>
          </cell>
          <cell r="K906">
            <v>1714381975</v>
          </cell>
          <cell r="L906" t="str">
            <v>HOURLY</v>
          </cell>
          <cell r="M906" t="str">
            <v>INDEFINIDO</v>
          </cell>
          <cell r="N906" t="str">
            <v>DIRECTA</v>
          </cell>
          <cell r="O906" t="str">
            <v>1ERO</v>
          </cell>
          <cell r="P906">
            <v>3</v>
          </cell>
          <cell r="Q906">
            <v>8</v>
          </cell>
          <cell r="R906">
            <v>5</v>
          </cell>
          <cell r="S906">
            <v>1</v>
          </cell>
          <cell r="T906" t="str">
            <v>MET</v>
          </cell>
          <cell r="U906">
            <v>5</v>
          </cell>
        </row>
        <row r="907">
          <cell r="A907">
            <v>6147882</v>
          </cell>
          <cell r="B907" t="str">
            <v>OBB</v>
          </cell>
          <cell r="C907">
            <v>51000</v>
          </cell>
          <cell r="D907">
            <v>51000320</v>
          </cell>
          <cell r="E907" t="str">
            <v>CAMBIOS/ING/B&amp;P</v>
          </cell>
          <cell r="F907">
            <v>6147882</v>
          </cell>
          <cell r="G907" t="str">
            <v>06147882</v>
          </cell>
          <cell r="H907">
            <v>451784894</v>
          </cell>
          <cell r="I907" t="str">
            <v>MOREIRA HERNANDEZ KAREN VANESSA</v>
          </cell>
          <cell r="J907" t="str">
            <v>COORD.PROY.&amp; PVO</v>
          </cell>
          <cell r="K907">
            <v>1720255197</v>
          </cell>
          <cell r="L907" t="str">
            <v>SALARY</v>
          </cell>
          <cell r="M907" t="str">
            <v>INDEFINIDO</v>
          </cell>
          <cell r="N907" t="str">
            <v>INDIRECTA</v>
          </cell>
          <cell r="O907" t="str">
            <v>1ERO</v>
          </cell>
          <cell r="P907">
            <v>1</v>
          </cell>
          <cell r="Q907">
            <v>8</v>
          </cell>
          <cell r="R907">
            <v>5</v>
          </cell>
          <cell r="S907">
            <v>1</v>
          </cell>
          <cell r="T907" t="str">
            <v>adm</v>
          </cell>
        </row>
        <row r="908">
          <cell r="A908">
            <v>6147885</v>
          </cell>
          <cell r="B908" t="str">
            <v>OBB</v>
          </cell>
          <cell r="C908">
            <v>36000</v>
          </cell>
          <cell r="D908">
            <v>36000600</v>
          </cell>
          <cell r="E908" t="str">
            <v>FINAL AUTOMOVIL</v>
          </cell>
          <cell r="F908">
            <v>6147885</v>
          </cell>
          <cell r="G908" t="str">
            <v>06147885</v>
          </cell>
          <cell r="H908">
            <v>505623545</v>
          </cell>
          <cell r="I908" t="str">
            <v>VARGAS VARGAS JUAN AUGUSTO</v>
          </cell>
          <cell r="J908" t="str">
            <v>OPERARIO PRODUCCION</v>
          </cell>
          <cell r="K908">
            <v>1720193018</v>
          </cell>
          <cell r="L908" t="str">
            <v>HOURLY</v>
          </cell>
          <cell r="M908" t="str">
            <v>INDEFINIDO</v>
          </cell>
          <cell r="N908" t="str">
            <v>DIRECTA</v>
          </cell>
          <cell r="O908" t="str">
            <v>SALIO CIA</v>
          </cell>
          <cell r="P908">
            <v>3</v>
          </cell>
          <cell r="Q908">
            <v>8</v>
          </cell>
          <cell r="R908">
            <v>5</v>
          </cell>
          <cell r="S908">
            <v>1</v>
          </cell>
          <cell r="T908" t="e">
            <v>#N/A</v>
          </cell>
          <cell r="U908" t="e">
            <v>#N/A</v>
          </cell>
        </row>
        <row r="909">
          <cell r="A909">
            <v>6147889</v>
          </cell>
          <cell r="B909" t="str">
            <v>OBB</v>
          </cell>
          <cell r="C909">
            <v>36000</v>
          </cell>
          <cell r="D909">
            <v>36000500</v>
          </cell>
          <cell r="E909" t="str">
            <v>TRIM AUTOMOVIL</v>
          </cell>
          <cell r="F909">
            <v>6147889</v>
          </cell>
          <cell r="G909" t="str">
            <v>06147889</v>
          </cell>
          <cell r="H909">
            <v>874731351</v>
          </cell>
          <cell r="I909" t="str">
            <v>VINAMAGUA FUELTALA CHRISTIAN FRANCISCO</v>
          </cell>
          <cell r="J909" t="str">
            <v>OPERARIO PRODUCCION</v>
          </cell>
          <cell r="K909">
            <v>1714303722</v>
          </cell>
          <cell r="L909" t="str">
            <v>HOURLY</v>
          </cell>
          <cell r="M909" t="str">
            <v>INDEFINIDO</v>
          </cell>
          <cell r="N909" t="str">
            <v>DIRECTA</v>
          </cell>
          <cell r="O909" t="str">
            <v>2DO</v>
          </cell>
          <cell r="P909">
            <v>28</v>
          </cell>
          <cell r="Q909">
            <v>8</v>
          </cell>
          <cell r="R909">
            <v>5</v>
          </cell>
          <cell r="S909">
            <v>1</v>
          </cell>
          <cell r="T909" t="str">
            <v>LET</v>
          </cell>
          <cell r="U909">
            <v>5</v>
          </cell>
        </row>
        <row r="910">
          <cell r="A910">
            <v>6147890</v>
          </cell>
          <cell r="B910" t="str">
            <v>OBB</v>
          </cell>
          <cell r="C910">
            <v>36000</v>
          </cell>
          <cell r="D910">
            <v>36000300</v>
          </cell>
          <cell r="E910" t="str">
            <v>TRIM COMERCIAL</v>
          </cell>
          <cell r="F910">
            <v>6147890</v>
          </cell>
          <cell r="G910" t="str">
            <v>06147890</v>
          </cell>
          <cell r="H910">
            <v>482102217</v>
          </cell>
          <cell r="I910" t="str">
            <v>BERNAL QUELAL WILLAM ARMANDO</v>
          </cell>
          <cell r="J910" t="str">
            <v>OPERARIO PRODUCCION</v>
          </cell>
          <cell r="K910">
            <v>401186887</v>
          </cell>
          <cell r="L910" t="str">
            <v>HOURLY</v>
          </cell>
          <cell r="M910" t="str">
            <v>INDEFINIDO</v>
          </cell>
          <cell r="N910" t="str">
            <v>DIRECTA</v>
          </cell>
          <cell r="O910" t="str">
            <v>1ERO</v>
          </cell>
          <cell r="P910">
            <v>3</v>
          </cell>
          <cell r="Q910">
            <v>8</v>
          </cell>
          <cell r="R910">
            <v>5</v>
          </cell>
          <cell r="S910">
            <v>1</v>
          </cell>
          <cell r="T910" t="str">
            <v>MET</v>
          </cell>
          <cell r="U910">
            <v>5</v>
          </cell>
        </row>
        <row r="911">
          <cell r="A911">
            <v>6147891</v>
          </cell>
          <cell r="B911" t="str">
            <v>OBB</v>
          </cell>
          <cell r="C911">
            <v>36000</v>
          </cell>
          <cell r="D911">
            <v>36000500</v>
          </cell>
          <cell r="E911" t="str">
            <v>TRIM AUTOMOVIL</v>
          </cell>
          <cell r="F911">
            <v>6147891</v>
          </cell>
          <cell r="G911" t="str">
            <v>06147891</v>
          </cell>
          <cell r="H911">
            <v>605078935</v>
          </cell>
          <cell r="I911" t="str">
            <v>YANDUN MUNOZ LUIS ANIBAL</v>
          </cell>
          <cell r="J911" t="str">
            <v>OPERARIO PRODUCCION</v>
          </cell>
          <cell r="K911">
            <v>1002632923</v>
          </cell>
          <cell r="L911" t="str">
            <v>HOURLY</v>
          </cell>
          <cell r="M911" t="str">
            <v>INDEFINIDO</v>
          </cell>
          <cell r="N911" t="str">
            <v>DIRECTA</v>
          </cell>
          <cell r="O911" t="str">
            <v>SALIO CIA</v>
          </cell>
          <cell r="P911">
            <v>3</v>
          </cell>
          <cell r="Q911">
            <v>8</v>
          </cell>
          <cell r="R911">
            <v>5</v>
          </cell>
          <cell r="S911">
            <v>1</v>
          </cell>
          <cell r="T911" t="e">
            <v>#N/A</v>
          </cell>
          <cell r="U911" t="e">
            <v>#N/A</v>
          </cell>
        </row>
        <row r="912">
          <cell r="A912">
            <v>6147904</v>
          </cell>
          <cell r="B912" t="str">
            <v>OBB</v>
          </cell>
          <cell r="C912">
            <v>36000</v>
          </cell>
          <cell r="D912">
            <v>36000600</v>
          </cell>
          <cell r="E912" t="str">
            <v>FINAL AUTOMOVIL</v>
          </cell>
          <cell r="F912">
            <v>6147904</v>
          </cell>
          <cell r="G912" t="str">
            <v>06147904</v>
          </cell>
          <cell r="H912">
            <v>274848410</v>
          </cell>
          <cell r="I912" t="str">
            <v>CABEZAS ESCOBAR EDISON JAVIER</v>
          </cell>
          <cell r="J912" t="str">
            <v>OPERARIO PRODUCCION</v>
          </cell>
          <cell r="K912">
            <v>1716592264</v>
          </cell>
          <cell r="L912" t="str">
            <v>HOURLY</v>
          </cell>
          <cell r="M912" t="str">
            <v>INDEFINIDO</v>
          </cell>
          <cell r="N912" t="str">
            <v>DIRECTA</v>
          </cell>
          <cell r="O912" t="str">
            <v>1ERO</v>
          </cell>
          <cell r="P912">
            <v>3</v>
          </cell>
          <cell r="Q912">
            <v>9</v>
          </cell>
          <cell r="R912">
            <v>8</v>
          </cell>
          <cell r="S912">
            <v>17</v>
          </cell>
          <cell r="T912" t="str">
            <v>MET</v>
          </cell>
          <cell r="U912">
            <v>8</v>
          </cell>
        </row>
        <row r="913">
          <cell r="A913">
            <v>6147909</v>
          </cell>
          <cell r="B913" t="str">
            <v>OBB</v>
          </cell>
          <cell r="C913">
            <v>36000</v>
          </cell>
          <cell r="D913">
            <v>36000600</v>
          </cell>
          <cell r="E913" t="str">
            <v>FINAL AUTOMOVIL</v>
          </cell>
          <cell r="F913">
            <v>6147909</v>
          </cell>
          <cell r="G913" t="str">
            <v>06147909</v>
          </cell>
          <cell r="H913">
            <v>915277038</v>
          </cell>
          <cell r="I913" t="str">
            <v>CABEZAS MERINO PEDRO ANDRES</v>
          </cell>
          <cell r="J913" t="str">
            <v>OPERARIO PRODUCCION</v>
          </cell>
          <cell r="K913">
            <v>1716724404</v>
          </cell>
          <cell r="L913" t="str">
            <v>HOURLY</v>
          </cell>
          <cell r="M913" t="str">
            <v>INDEFINIDO</v>
          </cell>
          <cell r="N913" t="str">
            <v>DIRECTA</v>
          </cell>
          <cell r="O913" t="str">
            <v>2DO</v>
          </cell>
          <cell r="P913">
            <v>28</v>
          </cell>
          <cell r="Q913">
            <v>9</v>
          </cell>
          <cell r="R913">
            <v>9</v>
          </cell>
          <cell r="S913">
            <v>16</v>
          </cell>
          <cell r="T913" t="str">
            <v>MET</v>
          </cell>
          <cell r="U913">
            <v>9</v>
          </cell>
        </row>
        <row r="914">
          <cell r="A914">
            <v>6147915</v>
          </cell>
          <cell r="B914" t="str">
            <v>OBB</v>
          </cell>
          <cell r="C914">
            <v>37000</v>
          </cell>
          <cell r="D914">
            <v>37000200</v>
          </cell>
          <cell r="E914" t="str">
            <v>CTROL MAT NOCKD</v>
          </cell>
          <cell r="F914">
            <v>6147915</v>
          </cell>
          <cell r="G914" t="str">
            <v>06147915</v>
          </cell>
          <cell r="H914">
            <v>716321668</v>
          </cell>
          <cell r="I914" t="str">
            <v>NICOLALDE ONA SOLEDAD RAQUEL</v>
          </cell>
          <cell r="J914" t="str">
            <v>CONTROLADOR PROCESOS</v>
          </cell>
          <cell r="K914">
            <v>1716264252</v>
          </cell>
          <cell r="L914" t="str">
            <v>HOURLY</v>
          </cell>
          <cell r="M914" t="str">
            <v>INDEFINIDO</v>
          </cell>
          <cell r="N914" t="str">
            <v>INDIRECTA</v>
          </cell>
          <cell r="O914" t="e">
            <v>#REF!</v>
          </cell>
          <cell r="P914">
            <v>3</v>
          </cell>
          <cell r="Q914">
            <v>8</v>
          </cell>
          <cell r="R914">
            <v>5</v>
          </cell>
          <cell r="S914">
            <v>1</v>
          </cell>
          <cell r="T914" t="str">
            <v>CONTROLADOR PROCESOS</v>
          </cell>
          <cell r="U914" t="e">
            <v>#REF!</v>
          </cell>
        </row>
        <row r="915">
          <cell r="A915">
            <v>6147919</v>
          </cell>
          <cell r="B915" t="str">
            <v>OBB</v>
          </cell>
          <cell r="C915">
            <v>37000</v>
          </cell>
          <cell r="D915">
            <v>37000400</v>
          </cell>
          <cell r="E915" t="str">
            <v>COMERCIALES</v>
          </cell>
          <cell r="F915">
            <v>6147919</v>
          </cell>
          <cell r="G915" t="str">
            <v>06147919</v>
          </cell>
          <cell r="H915">
            <v>449530743</v>
          </cell>
          <cell r="I915" t="str">
            <v>QUELAL FLORES DIEGO AMILCAR</v>
          </cell>
          <cell r="J915" t="str">
            <v>OPERARIO MATERIALES</v>
          </cell>
          <cell r="K915">
            <v>1714426085</v>
          </cell>
          <cell r="L915" t="str">
            <v>HOURLY</v>
          </cell>
          <cell r="M915" t="str">
            <v>INDEFINIDO</v>
          </cell>
          <cell r="N915" t="str">
            <v>INDIRECTA</v>
          </cell>
          <cell r="O915" t="e">
            <v>#N/A</v>
          </cell>
          <cell r="P915">
            <v>3</v>
          </cell>
          <cell r="Q915">
            <v>8</v>
          </cell>
          <cell r="R915">
            <v>5</v>
          </cell>
          <cell r="S915">
            <v>1</v>
          </cell>
          <cell r="T915" t="e">
            <v>#N/A</v>
          </cell>
          <cell r="U915" t="e">
            <v>#N/A</v>
          </cell>
        </row>
        <row r="916">
          <cell r="A916">
            <v>6147922</v>
          </cell>
          <cell r="B916" t="str">
            <v>OBB</v>
          </cell>
          <cell r="C916">
            <v>36000</v>
          </cell>
          <cell r="D916">
            <v>36000600</v>
          </cell>
          <cell r="E916" t="str">
            <v>FINAL AUTOMOVIL</v>
          </cell>
          <cell r="F916">
            <v>6147922</v>
          </cell>
          <cell r="G916" t="str">
            <v>06147922</v>
          </cell>
          <cell r="H916">
            <v>775885066</v>
          </cell>
          <cell r="I916" t="str">
            <v>CAMINO CUEVA EDISON VINICIO</v>
          </cell>
          <cell r="J916" t="str">
            <v>OPERARIO PRODUCCION</v>
          </cell>
          <cell r="K916">
            <v>1714176615</v>
          </cell>
          <cell r="L916" t="str">
            <v>HOURLY</v>
          </cell>
          <cell r="M916" t="str">
            <v>INDEFINIDO</v>
          </cell>
          <cell r="N916" t="str">
            <v>DIRECTA</v>
          </cell>
          <cell r="O916" t="str">
            <v>2DO</v>
          </cell>
          <cell r="P916">
            <v>28</v>
          </cell>
          <cell r="Q916">
            <v>9</v>
          </cell>
          <cell r="R916">
            <v>9</v>
          </cell>
          <cell r="S916">
            <v>16</v>
          </cell>
          <cell r="T916" t="str">
            <v>MET</v>
          </cell>
          <cell r="U916">
            <v>9</v>
          </cell>
        </row>
        <row r="917">
          <cell r="A917">
            <v>6147926</v>
          </cell>
          <cell r="B917" t="str">
            <v>OBB</v>
          </cell>
          <cell r="C917">
            <v>37000</v>
          </cell>
          <cell r="D917">
            <v>37000700</v>
          </cell>
          <cell r="E917" t="str">
            <v>PATIOS PROVEED.</v>
          </cell>
          <cell r="F917">
            <v>6147926</v>
          </cell>
          <cell r="G917" t="str">
            <v>06147926</v>
          </cell>
          <cell r="H917">
            <v>288441570</v>
          </cell>
          <cell r="I917" t="str">
            <v>SANCHEZ MARINO MARIELA CAROLINA</v>
          </cell>
          <cell r="J917" t="str">
            <v>OPERARIO MATERIALES</v>
          </cell>
          <cell r="K917">
            <v>1716821333</v>
          </cell>
          <cell r="L917" t="str">
            <v>HOURLY</v>
          </cell>
          <cell r="M917" t="str">
            <v>INDEFINIDO</v>
          </cell>
          <cell r="N917" t="str">
            <v>INDIRECTA</v>
          </cell>
          <cell r="O917" t="e">
            <v>#REF!</v>
          </cell>
          <cell r="P917">
            <v>3</v>
          </cell>
          <cell r="Q917">
            <v>8</v>
          </cell>
          <cell r="R917">
            <v>5</v>
          </cell>
          <cell r="S917">
            <v>1</v>
          </cell>
          <cell r="T917" t="str">
            <v>MET</v>
          </cell>
          <cell r="U917" t="e">
            <v>#REF!</v>
          </cell>
        </row>
        <row r="918">
          <cell r="A918">
            <v>6147929</v>
          </cell>
          <cell r="B918" t="str">
            <v>OBB</v>
          </cell>
          <cell r="C918">
            <v>36000</v>
          </cell>
          <cell r="D918">
            <v>36000600</v>
          </cell>
          <cell r="E918" t="str">
            <v>FINAL AUTOMOVIL</v>
          </cell>
          <cell r="F918">
            <v>6147929</v>
          </cell>
          <cell r="G918" t="str">
            <v>06147929</v>
          </cell>
          <cell r="H918">
            <v>693186738</v>
          </cell>
          <cell r="I918" t="str">
            <v>CANAS CAMACHO FRANCISCO JAVIER</v>
          </cell>
          <cell r="J918" t="str">
            <v>OPERARIO PRODUCCION</v>
          </cell>
          <cell r="K918">
            <v>1721127064</v>
          </cell>
          <cell r="L918" t="str">
            <v>HOURLY</v>
          </cell>
          <cell r="M918" t="str">
            <v>INDEFINIDO</v>
          </cell>
          <cell r="N918" t="str">
            <v>DIRECTA</v>
          </cell>
          <cell r="O918" t="str">
            <v>1ERO</v>
          </cell>
          <cell r="P918">
            <v>3</v>
          </cell>
          <cell r="Q918">
            <v>9</v>
          </cell>
          <cell r="R918">
            <v>9</v>
          </cell>
          <cell r="S918">
            <v>16</v>
          </cell>
          <cell r="T918" t="str">
            <v>MET</v>
          </cell>
          <cell r="U918">
            <v>9</v>
          </cell>
        </row>
        <row r="919">
          <cell r="A919">
            <v>6147930</v>
          </cell>
          <cell r="B919" t="str">
            <v>OBB</v>
          </cell>
          <cell r="C919">
            <v>35000</v>
          </cell>
          <cell r="D919">
            <v>35000300</v>
          </cell>
          <cell r="E919" t="str">
            <v>PINTURA PRIMER</v>
          </cell>
          <cell r="F919">
            <v>6147930</v>
          </cell>
          <cell r="G919" t="str">
            <v>06147930</v>
          </cell>
          <cell r="H919">
            <v>235303985</v>
          </cell>
          <cell r="I919" t="str">
            <v>ALOBUELA PULUPA EDWIN ROLANDO</v>
          </cell>
          <cell r="J919" t="str">
            <v>PINTOR</v>
          </cell>
          <cell r="K919">
            <v>1719295808</v>
          </cell>
          <cell r="L919" t="str">
            <v>HOURLY</v>
          </cell>
          <cell r="M919" t="str">
            <v>INDEFINIDO</v>
          </cell>
          <cell r="N919" t="str">
            <v>DIRECTA</v>
          </cell>
          <cell r="O919" t="str">
            <v>2DO</v>
          </cell>
          <cell r="P919">
            <v>4</v>
          </cell>
          <cell r="Q919">
            <v>9</v>
          </cell>
          <cell r="R919">
            <v>9</v>
          </cell>
          <cell r="S919">
            <v>16</v>
          </cell>
          <cell r="T919" t="str">
            <v>MET</v>
          </cell>
          <cell r="U919" t="str">
            <v>PINTURA CABINAS 2T</v>
          </cell>
        </row>
        <row r="920">
          <cell r="A920">
            <v>6147931</v>
          </cell>
          <cell r="B920" t="str">
            <v>OBB</v>
          </cell>
          <cell r="C920">
            <v>37000</v>
          </cell>
          <cell r="D920">
            <v>37000500</v>
          </cell>
          <cell r="E920" t="str">
            <v>PASAJEROS</v>
          </cell>
          <cell r="F920">
            <v>6147931</v>
          </cell>
          <cell r="G920" t="str">
            <v>06147931</v>
          </cell>
          <cell r="H920">
            <v>564638821</v>
          </cell>
          <cell r="I920" t="str">
            <v>SANCHEZ NEGRETE DARWIN PATRICIO</v>
          </cell>
          <cell r="J920" t="str">
            <v>OPERARIO MATERIALES</v>
          </cell>
          <cell r="K920">
            <v>1717074676</v>
          </cell>
          <cell r="L920" t="str">
            <v>HOURLY</v>
          </cell>
          <cell r="M920" t="str">
            <v>INDEFINIDO</v>
          </cell>
          <cell r="N920" t="str">
            <v>INDIRECTA</v>
          </cell>
          <cell r="O920" t="e">
            <v>#REF!</v>
          </cell>
          <cell r="P920">
            <v>3</v>
          </cell>
          <cell r="Q920">
            <v>8</v>
          </cell>
          <cell r="R920">
            <v>5</v>
          </cell>
          <cell r="S920">
            <v>1</v>
          </cell>
          <cell r="T920" t="str">
            <v>MET</v>
          </cell>
          <cell r="U920" t="e">
            <v>#REF!</v>
          </cell>
        </row>
        <row r="921">
          <cell r="A921">
            <v>6147932</v>
          </cell>
          <cell r="B921" t="str">
            <v>OBB</v>
          </cell>
          <cell r="C921">
            <v>37000</v>
          </cell>
          <cell r="D921">
            <v>37000500</v>
          </cell>
          <cell r="E921" t="str">
            <v>PASAJEROS</v>
          </cell>
          <cell r="F921">
            <v>6147932</v>
          </cell>
          <cell r="G921" t="str">
            <v>06147932</v>
          </cell>
          <cell r="H921">
            <v>741595911</v>
          </cell>
          <cell r="I921" t="str">
            <v>ALCIVAR CASTRO WILSON JALVER</v>
          </cell>
          <cell r="J921" t="str">
            <v>OPERARIO MATERIALES</v>
          </cell>
          <cell r="K921">
            <v>1307936722</v>
          </cell>
          <cell r="L921" t="str">
            <v>HOURLY</v>
          </cell>
          <cell r="M921" t="str">
            <v>INDEFINIDO</v>
          </cell>
          <cell r="N921" t="str">
            <v>INDIRECTA</v>
          </cell>
          <cell r="O921" t="e">
            <v>#REF!</v>
          </cell>
          <cell r="P921">
            <v>3</v>
          </cell>
          <cell r="Q921">
            <v>8</v>
          </cell>
          <cell r="R921">
            <v>5</v>
          </cell>
          <cell r="S921">
            <v>1</v>
          </cell>
          <cell r="T921" t="str">
            <v>MET</v>
          </cell>
          <cell r="U921" t="e">
            <v>#REF!</v>
          </cell>
        </row>
        <row r="922">
          <cell r="A922">
            <v>6147934</v>
          </cell>
          <cell r="B922" t="str">
            <v>OBB</v>
          </cell>
          <cell r="C922">
            <v>36000</v>
          </cell>
          <cell r="D922">
            <v>36000500</v>
          </cell>
          <cell r="E922" t="str">
            <v>TRIM AUTOMOVIL</v>
          </cell>
          <cell r="F922">
            <v>6147934</v>
          </cell>
          <cell r="G922" t="str">
            <v>06147934</v>
          </cell>
          <cell r="H922">
            <v>553121485</v>
          </cell>
          <cell r="I922" t="str">
            <v>CARDENAS SOLIZ SUSANA CATALINA</v>
          </cell>
          <cell r="J922" t="str">
            <v>OPERARIO PRODUCCION</v>
          </cell>
          <cell r="K922">
            <v>1716896905</v>
          </cell>
          <cell r="L922" t="str">
            <v>HOURLY</v>
          </cell>
          <cell r="M922" t="str">
            <v>INDEFINIDO</v>
          </cell>
          <cell r="N922" t="str">
            <v>DIRECTA</v>
          </cell>
          <cell r="O922" t="str">
            <v>1ERO</v>
          </cell>
          <cell r="P922">
            <v>3</v>
          </cell>
          <cell r="Q922">
            <v>8</v>
          </cell>
          <cell r="R922">
            <v>5</v>
          </cell>
          <cell r="S922">
            <v>1</v>
          </cell>
          <cell r="T922" t="str">
            <v>MET</v>
          </cell>
          <cell r="U922">
            <v>5</v>
          </cell>
        </row>
        <row r="923">
          <cell r="A923">
            <v>6147935</v>
          </cell>
          <cell r="B923" t="str">
            <v>OBB</v>
          </cell>
          <cell r="C923">
            <v>37000</v>
          </cell>
          <cell r="D923">
            <v>37000500</v>
          </cell>
          <cell r="E923" t="str">
            <v>PASAJEROS</v>
          </cell>
          <cell r="F923">
            <v>6147935</v>
          </cell>
          <cell r="G923" t="str">
            <v>06147935</v>
          </cell>
          <cell r="H923">
            <v>836638932</v>
          </cell>
          <cell r="I923" t="str">
            <v>ALMACHI CHINCHIN DIEGO ARMANDO</v>
          </cell>
          <cell r="J923" t="str">
            <v>OPERARIO MATERIALES</v>
          </cell>
          <cell r="K923">
            <v>1716437189</v>
          </cell>
          <cell r="L923" t="str">
            <v>HOURLY</v>
          </cell>
          <cell r="M923" t="str">
            <v>INDEFINIDO</v>
          </cell>
          <cell r="N923" t="str">
            <v>INDIRECTA</v>
          </cell>
          <cell r="O923" t="e">
            <v>#REF!</v>
          </cell>
          <cell r="P923">
            <v>3</v>
          </cell>
          <cell r="Q923">
            <v>8</v>
          </cell>
          <cell r="R923">
            <v>5</v>
          </cell>
          <cell r="S923">
            <v>1</v>
          </cell>
          <cell r="T923" t="str">
            <v>LET</v>
          </cell>
          <cell r="U923" t="e">
            <v>#REF!</v>
          </cell>
        </row>
        <row r="924">
          <cell r="A924">
            <v>6147936</v>
          </cell>
          <cell r="B924" t="str">
            <v>OBB</v>
          </cell>
          <cell r="C924">
            <v>35000</v>
          </cell>
          <cell r="D924">
            <v>35000300</v>
          </cell>
          <cell r="E924" t="str">
            <v>PINTURA PRIMER</v>
          </cell>
          <cell r="F924">
            <v>6147936</v>
          </cell>
          <cell r="G924" t="str">
            <v>06147936</v>
          </cell>
          <cell r="H924">
            <v>336801353</v>
          </cell>
          <cell r="I924" t="str">
            <v>ALPALA MORALES FERNANDO ROBERTO</v>
          </cell>
          <cell r="J924" t="str">
            <v>PINTOR</v>
          </cell>
          <cell r="K924">
            <v>1719378802</v>
          </cell>
          <cell r="L924" t="str">
            <v>HOURLY</v>
          </cell>
          <cell r="M924" t="str">
            <v>INDEFINIDO</v>
          </cell>
          <cell r="N924" t="str">
            <v>DIRECTA</v>
          </cell>
          <cell r="O924" t="str">
            <v>3ERO</v>
          </cell>
          <cell r="P924">
            <v>22</v>
          </cell>
          <cell r="Q924">
            <v>8</v>
          </cell>
          <cell r="R924">
            <v>5</v>
          </cell>
          <cell r="S924">
            <v>1</v>
          </cell>
          <cell r="T924" t="str">
            <v>CP</v>
          </cell>
          <cell r="U924" t="str">
            <v>OPERAC. PINTURA 2T</v>
          </cell>
        </row>
        <row r="925">
          <cell r="A925">
            <v>6147939</v>
          </cell>
          <cell r="B925" t="str">
            <v>OBB</v>
          </cell>
          <cell r="C925">
            <v>37000</v>
          </cell>
          <cell r="D925">
            <v>37000500</v>
          </cell>
          <cell r="E925" t="str">
            <v>PASAJEROS</v>
          </cell>
          <cell r="F925">
            <v>6147939</v>
          </cell>
          <cell r="G925" t="str">
            <v>06147939</v>
          </cell>
          <cell r="H925">
            <v>402636267</v>
          </cell>
          <cell r="I925" t="str">
            <v>ANALUISA CHUNGANDRO LUIS NELSON</v>
          </cell>
          <cell r="J925" t="str">
            <v>OPERARIO MATERIALES</v>
          </cell>
          <cell r="K925">
            <v>1713916300</v>
          </cell>
          <cell r="L925" t="str">
            <v>HOURLY</v>
          </cell>
          <cell r="M925" t="str">
            <v>INDEFINIDO</v>
          </cell>
          <cell r="N925" t="str">
            <v>INDIRECTA</v>
          </cell>
          <cell r="O925" t="e">
            <v>#REF!</v>
          </cell>
          <cell r="P925">
            <v>3</v>
          </cell>
          <cell r="Q925">
            <v>8</v>
          </cell>
          <cell r="R925">
            <v>5</v>
          </cell>
          <cell r="S925">
            <v>1</v>
          </cell>
          <cell r="T925" t="str">
            <v>MET</v>
          </cell>
          <cell r="U925" t="e">
            <v>#REF!</v>
          </cell>
        </row>
        <row r="926">
          <cell r="A926">
            <v>6147941</v>
          </cell>
          <cell r="B926" t="str">
            <v>OBB</v>
          </cell>
          <cell r="C926">
            <v>36000</v>
          </cell>
          <cell r="D926">
            <v>36000600</v>
          </cell>
          <cell r="E926" t="str">
            <v>FINAL AUTOMOVIL</v>
          </cell>
          <cell r="F926">
            <v>6147941</v>
          </cell>
          <cell r="G926" t="str">
            <v>06147941</v>
          </cell>
          <cell r="H926">
            <v>265815885</v>
          </cell>
          <cell r="I926" t="str">
            <v>CASTELO MARTINEZ JOSE ALFONSO</v>
          </cell>
          <cell r="J926" t="str">
            <v>OPERARIO PRODUCCION</v>
          </cell>
          <cell r="K926">
            <v>603455478</v>
          </cell>
          <cell r="L926" t="str">
            <v>HOURLY</v>
          </cell>
          <cell r="M926" t="str">
            <v>INDEFINIDO</v>
          </cell>
          <cell r="N926" t="str">
            <v>DIRECTA</v>
          </cell>
          <cell r="O926" t="str">
            <v>1ERO</v>
          </cell>
          <cell r="P926">
            <v>3</v>
          </cell>
          <cell r="Q926">
            <v>9</v>
          </cell>
          <cell r="R926">
            <v>9</v>
          </cell>
          <cell r="S926">
            <v>16</v>
          </cell>
          <cell r="T926" t="str">
            <v>MET</v>
          </cell>
          <cell r="U926">
            <v>9</v>
          </cell>
        </row>
        <row r="927">
          <cell r="A927">
            <v>6147945</v>
          </cell>
          <cell r="B927" t="str">
            <v>OBB</v>
          </cell>
          <cell r="C927">
            <v>36000</v>
          </cell>
          <cell r="D927">
            <v>36000500</v>
          </cell>
          <cell r="E927" t="str">
            <v>TRIM AUTOMOVIL</v>
          </cell>
          <cell r="F927">
            <v>6147945</v>
          </cell>
          <cell r="G927" t="str">
            <v>06147945</v>
          </cell>
          <cell r="H927">
            <v>921755618</v>
          </cell>
          <cell r="I927" t="str">
            <v>CASTRO GUAMAN MARCO WILBERTO</v>
          </cell>
          <cell r="J927" t="str">
            <v>OPERARIO PRODUCCION</v>
          </cell>
          <cell r="K927">
            <v>1714677547</v>
          </cell>
          <cell r="L927" t="str">
            <v>HOURLY</v>
          </cell>
          <cell r="M927" t="str">
            <v>INDEFINIDO</v>
          </cell>
          <cell r="N927" t="str">
            <v>DIRECTA</v>
          </cell>
          <cell r="O927" t="str">
            <v>2DO</v>
          </cell>
          <cell r="P927">
            <v>28</v>
          </cell>
          <cell r="Q927">
            <v>8</v>
          </cell>
          <cell r="R927">
            <v>5</v>
          </cell>
          <cell r="S927">
            <v>1</v>
          </cell>
          <cell r="T927" t="str">
            <v>LET</v>
          </cell>
          <cell r="U927">
            <v>5</v>
          </cell>
        </row>
        <row r="928">
          <cell r="A928">
            <v>6147947</v>
          </cell>
          <cell r="B928" t="str">
            <v>OBB</v>
          </cell>
          <cell r="C928">
            <v>35000</v>
          </cell>
          <cell r="D928">
            <v>35000300</v>
          </cell>
          <cell r="E928" t="str">
            <v>PINTURA PRIMER</v>
          </cell>
          <cell r="F928">
            <v>6147947</v>
          </cell>
          <cell r="G928" t="str">
            <v>06147947</v>
          </cell>
          <cell r="H928">
            <v>188635243</v>
          </cell>
          <cell r="I928" t="str">
            <v>ANRANGO UZUAY CRISTIAN ANDRES</v>
          </cell>
          <cell r="J928" t="str">
            <v>PINTOR</v>
          </cell>
          <cell r="K928">
            <v>1716982648</v>
          </cell>
          <cell r="L928" t="str">
            <v>HOURLY</v>
          </cell>
          <cell r="M928" t="str">
            <v>INDEFINIDO</v>
          </cell>
          <cell r="N928" t="str">
            <v>DIRECTA</v>
          </cell>
          <cell r="O928" t="str">
            <v>2DO</v>
          </cell>
          <cell r="P928">
            <v>4</v>
          </cell>
          <cell r="Q928">
            <v>8</v>
          </cell>
          <cell r="R928">
            <v>5</v>
          </cell>
          <cell r="S928">
            <v>1</v>
          </cell>
          <cell r="T928" t="str">
            <v>MET</v>
          </cell>
          <cell r="U928" t="str">
            <v>PINTURA CABINAS 2T</v>
          </cell>
        </row>
        <row r="929">
          <cell r="A929">
            <v>6147949</v>
          </cell>
          <cell r="B929" t="str">
            <v>OBB</v>
          </cell>
          <cell r="C929">
            <v>42000</v>
          </cell>
          <cell r="D929">
            <v>42000120</v>
          </cell>
          <cell r="E929" t="str">
            <v>IMPORTA/LOGIST</v>
          </cell>
          <cell r="F929">
            <v>6147949</v>
          </cell>
          <cell r="G929" t="str">
            <v>06147949</v>
          </cell>
          <cell r="H929">
            <v>132928096</v>
          </cell>
          <cell r="I929" t="str">
            <v>MUSO CHANGO MARIA FERNANDA</v>
          </cell>
          <cell r="J929" t="str">
            <v>OPERARIO PRODUCCION</v>
          </cell>
          <cell r="K929">
            <v>1719258277</v>
          </cell>
          <cell r="L929" t="str">
            <v>HOURLY</v>
          </cell>
          <cell r="M929" t="str">
            <v>INDEFINIDO</v>
          </cell>
          <cell r="N929" t="str">
            <v>INDIRECTA</v>
          </cell>
          <cell r="O929" t="str">
            <v>1ERO</v>
          </cell>
          <cell r="P929">
            <v>3</v>
          </cell>
          <cell r="Q929">
            <v>8</v>
          </cell>
          <cell r="R929">
            <v>5</v>
          </cell>
          <cell r="S929">
            <v>1</v>
          </cell>
          <cell r="T929" t="str">
            <v>adm</v>
          </cell>
        </row>
        <row r="930">
          <cell r="A930">
            <v>6147950</v>
          </cell>
          <cell r="B930" t="str">
            <v>OBB</v>
          </cell>
          <cell r="C930">
            <v>36000</v>
          </cell>
          <cell r="D930">
            <v>36000300</v>
          </cell>
          <cell r="E930" t="str">
            <v>TRIM COMERCIAL</v>
          </cell>
          <cell r="F930">
            <v>6147950</v>
          </cell>
          <cell r="G930" t="str">
            <v>06147950</v>
          </cell>
          <cell r="H930">
            <v>424238698</v>
          </cell>
          <cell r="I930" t="str">
            <v>CHALCO CABRERA ANA MAGALI</v>
          </cell>
          <cell r="J930" t="str">
            <v>OPERARIO PRODUCCION</v>
          </cell>
          <cell r="K930">
            <v>1715724447</v>
          </cell>
          <cell r="L930" t="str">
            <v>HOURLY</v>
          </cell>
          <cell r="M930" t="str">
            <v>INDEFINIDO</v>
          </cell>
          <cell r="N930" t="str">
            <v>DIRECTA</v>
          </cell>
          <cell r="O930" t="str">
            <v>1ERO</v>
          </cell>
          <cell r="P930">
            <v>3</v>
          </cell>
          <cell r="Q930">
            <v>8</v>
          </cell>
          <cell r="R930">
            <v>5</v>
          </cell>
          <cell r="S930">
            <v>1</v>
          </cell>
          <cell r="T930" t="str">
            <v>MET</v>
          </cell>
          <cell r="U930">
            <v>5</v>
          </cell>
        </row>
        <row r="931">
          <cell r="A931">
            <v>6147951</v>
          </cell>
          <cell r="B931" t="str">
            <v>OBB</v>
          </cell>
          <cell r="C931">
            <v>36000</v>
          </cell>
          <cell r="D931">
            <v>36000300</v>
          </cell>
          <cell r="E931" t="str">
            <v>TRIM COMERCIAL</v>
          </cell>
          <cell r="F931">
            <v>6147951</v>
          </cell>
          <cell r="G931" t="str">
            <v>06147951</v>
          </cell>
          <cell r="H931">
            <v>953697987</v>
          </cell>
          <cell r="I931" t="str">
            <v>OJEDA CANAR JUAN CARLOS</v>
          </cell>
          <cell r="J931" t="str">
            <v>OPERARIO PRODUCCION</v>
          </cell>
          <cell r="K931">
            <v>1715568042</v>
          </cell>
          <cell r="L931" t="str">
            <v>HOURLY</v>
          </cell>
          <cell r="M931" t="str">
            <v>INDEFINIDO</v>
          </cell>
          <cell r="N931" t="str">
            <v>DIRECTA</v>
          </cell>
          <cell r="O931" t="str">
            <v>2DO</v>
          </cell>
          <cell r="P931">
            <v>28</v>
          </cell>
          <cell r="Q931">
            <v>8</v>
          </cell>
          <cell r="R931">
            <v>5</v>
          </cell>
          <cell r="S931">
            <v>1</v>
          </cell>
          <cell r="T931" t="str">
            <v>MET</v>
          </cell>
          <cell r="U931">
            <v>5</v>
          </cell>
        </row>
        <row r="932">
          <cell r="A932">
            <v>6147953</v>
          </cell>
          <cell r="B932" t="str">
            <v>OBB</v>
          </cell>
          <cell r="C932">
            <v>36000</v>
          </cell>
          <cell r="D932">
            <v>36000700</v>
          </cell>
          <cell r="E932" t="str">
            <v>INSPECCION FIN.</v>
          </cell>
          <cell r="F932">
            <v>6147953</v>
          </cell>
          <cell r="G932" t="str">
            <v>06147953</v>
          </cell>
          <cell r="H932">
            <v>675302705</v>
          </cell>
          <cell r="I932" t="str">
            <v>CHAVEZ CAIZA JORGE LUIS</v>
          </cell>
          <cell r="J932" t="str">
            <v>REPARADOR</v>
          </cell>
          <cell r="K932">
            <v>1720816634</v>
          </cell>
          <cell r="L932" t="str">
            <v>HOURLY</v>
          </cell>
          <cell r="M932" t="str">
            <v>INDEFINIDO</v>
          </cell>
          <cell r="N932" t="str">
            <v>DIRECTA</v>
          </cell>
          <cell r="O932" t="str">
            <v>2DO</v>
          </cell>
          <cell r="P932">
            <v>28</v>
          </cell>
          <cell r="Q932">
            <v>8</v>
          </cell>
          <cell r="R932">
            <v>5</v>
          </cell>
          <cell r="S932">
            <v>1</v>
          </cell>
          <cell r="T932" t="str">
            <v>MET</v>
          </cell>
          <cell r="U932">
            <v>5</v>
          </cell>
        </row>
        <row r="933">
          <cell r="A933">
            <v>6147955</v>
          </cell>
          <cell r="B933" t="str">
            <v>OBB</v>
          </cell>
          <cell r="C933">
            <v>36000</v>
          </cell>
          <cell r="D933">
            <v>36000300</v>
          </cell>
          <cell r="E933" t="str">
            <v>TRIM COMERCIAL</v>
          </cell>
          <cell r="F933">
            <v>6147955</v>
          </cell>
          <cell r="G933" t="str">
            <v>06147955</v>
          </cell>
          <cell r="H933">
            <v>976846872</v>
          </cell>
          <cell r="I933" t="str">
            <v>CHICAIZA BURBANO LIGIA MORAIMA</v>
          </cell>
          <cell r="J933" t="str">
            <v>OPERARIO PRODUCCION</v>
          </cell>
          <cell r="K933">
            <v>1002394532</v>
          </cell>
          <cell r="L933" t="str">
            <v>HOURLY</v>
          </cell>
          <cell r="M933" t="str">
            <v>INDEFINIDO</v>
          </cell>
          <cell r="N933" t="str">
            <v>DIRECTA</v>
          </cell>
          <cell r="O933" t="str">
            <v>1ERO</v>
          </cell>
          <cell r="P933">
            <v>3</v>
          </cell>
          <cell r="Q933">
            <v>8</v>
          </cell>
          <cell r="R933">
            <v>5</v>
          </cell>
          <cell r="S933">
            <v>1</v>
          </cell>
          <cell r="T933" t="str">
            <v>MET</v>
          </cell>
          <cell r="U933">
            <v>5</v>
          </cell>
        </row>
        <row r="934">
          <cell r="A934">
            <v>6147956</v>
          </cell>
          <cell r="B934" t="str">
            <v>OBB</v>
          </cell>
          <cell r="C934">
            <v>37000</v>
          </cell>
          <cell r="D934">
            <v>37000300</v>
          </cell>
          <cell r="E934" t="str">
            <v>CTROL MAT NOCKD</v>
          </cell>
          <cell r="F934">
            <v>6147956</v>
          </cell>
          <cell r="G934" t="str">
            <v>06147956</v>
          </cell>
          <cell r="H934">
            <v>146791754</v>
          </cell>
          <cell r="I934" t="str">
            <v>TONATO PACHECO ROLANDO MARCELO</v>
          </cell>
          <cell r="J934" t="str">
            <v>OPERARIO MATERIALES</v>
          </cell>
          <cell r="K934">
            <v>1720292612</v>
          </cell>
          <cell r="L934" t="str">
            <v>HOURLY</v>
          </cell>
          <cell r="M934" t="str">
            <v>INDEFINIDO</v>
          </cell>
          <cell r="N934" t="str">
            <v>INDIRECTA</v>
          </cell>
          <cell r="O934" t="e">
            <v>#REF!</v>
          </cell>
          <cell r="P934">
            <v>28</v>
          </cell>
          <cell r="Q934">
            <v>9</v>
          </cell>
          <cell r="R934">
            <v>8</v>
          </cell>
          <cell r="S934">
            <v>11</v>
          </cell>
          <cell r="T934" t="str">
            <v>MET</v>
          </cell>
          <cell r="U934" t="e">
            <v>#REF!</v>
          </cell>
        </row>
        <row r="935">
          <cell r="A935">
            <v>6147958</v>
          </cell>
          <cell r="B935" t="str">
            <v>OBB</v>
          </cell>
          <cell r="C935">
            <v>36000</v>
          </cell>
          <cell r="D935">
            <v>36000600</v>
          </cell>
          <cell r="E935" t="str">
            <v>FINAL AUTOMOVIL</v>
          </cell>
          <cell r="F935">
            <v>6147958</v>
          </cell>
          <cell r="G935" t="str">
            <v>06147958</v>
          </cell>
          <cell r="H935">
            <v>350856168</v>
          </cell>
          <cell r="I935" t="str">
            <v>ONA GUALOTUNA BYRON GUSTAVO</v>
          </cell>
          <cell r="J935" t="str">
            <v>OPERARIO PRODUCCION</v>
          </cell>
          <cell r="K935">
            <v>1719554642</v>
          </cell>
          <cell r="L935" t="str">
            <v>HOURLY</v>
          </cell>
          <cell r="M935" t="str">
            <v>INDEFINIDO</v>
          </cell>
          <cell r="N935" t="str">
            <v>DIRECTA</v>
          </cell>
          <cell r="O935" t="str">
            <v>2DO</v>
          </cell>
          <cell r="P935">
            <v>28</v>
          </cell>
          <cell r="Q935">
            <v>8</v>
          </cell>
          <cell r="R935">
            <v>5</v>
          </cell>
          <cell r="S935">
            <v>1</v>
          </cell>
          <cell r="T935" t="str">
            <v>LET</v>
          </cell>
          <cell r="U935">
            <v>5</v>
          </cell>
        </row>
        <row r="936">
          <cell r="A936">
            <v>6147959</v>
          </cell>
          <cell r="B936" t="str">
            <v>OBB</v>
          </cell>
          <cell r="C936">
            <v>37000</v>
          </cell>
          <cell r="D936">
            <v>37000500</v>
          </cell>
          <cell r="E936" t="str">
            <v>PASAJEROS</v>
          </cell>
          <cell r="F936">
            <v>6147959</v>
          </cell>
          <cell r="G936" t="str">
            <v>06147959</v>
          </cell>
          <cell r="H936">
            <v>973832510</v>
          </cell>
          <cell r="I936" t="str">
            <v>TULCAN NARVAEZ EDGAR ROLANDO</v>
          </cell>
          <cell r="J936" t="str">
            <v>OPERARIO MATERIALES</v>
          </cell>
          <cell r="K936">
            <v>1721866471</v>
          </cell>
          <cell r="L936" t="str">
            <v>HOURLY</v>
          </cell>
          <cell r="M936" t="str">
            <v>INDEFINIDO</v>
          </cell>
          <cell r="N936" t="str">
            <v>INDIRECTA</v>
          </cell>
          <cell r="O936" t="e">
            <v>#REF!</v>
          </cell>
          <cell r="P936">
            <v>3</v>
          </cell>
          <cell r="Q936">
            <v>8</v>
          </cell>
          <cell r="R936">
            <v>5</v>
          </cell>
          <cell r="S936">
            <v>1</v>
          </cell>
          <cell r="T936" t="str">
            <v>MET</v>
          </cell>
          <cell r="U936" t="e">
            <v>#REF!</v>
          </cell>
        </row>
        <row r="937">
          <cell r="A937">
            <v>6147961</v>
          </cell>
          <cell r="B937" t="str">
            <v>OBB</v>
          </cell>
          <cell r="C937">
            <v>36000</v>
          </cell>
          <cell r="D937">
            <v>36000600</v>
          </cell>
          <cell r="E937" t="str">
            <v>FINAL AUTOMOVIL</v>
          </cell>
          <cell r="F937">
            <v>6147961</v>
          </cell>
          <cell r="G937" t="str">
            <v>06147961</v>
          </cell>
          <cell r="H937">
            <v>225966303</v>
          </cell>
          <cell r="I937" t="str">
            <v>ONA VERA PAUL RAMIRO</v>
          </cell>
          <cell r="J937" t="str">
            <v>OPERARIO PRODUCCION</v>
          </cell>
          <cell r="K937">
            <v>1718421090</v>
          </cell>
          <cell r="L937" t="str">
            <v>HOURLY</v>
          </cell>
          <cell r="M937" t="str">
            <v>INDEFINIDO</v>
          </cell>
          <cell r="N937" t="str">
            <v>DIRECTA</v>
          </cell>
          <cell r="O937" t="str">
            <v>1ERO</v>
          </cell>
          <cell r="P937">
            <v>3</v>
          </cell>
          <cell r="Q937">
            <v>8</v>
          </cell>
          <cell r="R937">
            <v>5</v>
          </cell>
          <cell r="S937">
            <v>1</v>
          </cell>
          <cell r="T937" t="str">
            <v>MET</v>
          </cell>
          <cell r="U937">
            <v>5</v>
          </cell>
        </row>
        <row r="938">
          <cell r="A938">
            <v>6147963</v>
          </cell>
          <cell r="B938" t="str">
            <v>OBB</v>
          </cell>
          <cell r="C938">
            <v>37000</v>
          </cell>
          <cell r="D938">
            <v>37000700</v>
          </cell>
          <cell r="E938" t="str">
            <v>PATIOS PROVEED.</v>
          </cell>
          <cell r="F938">
            <v>6147963</v>
          </cell>
          <cell r="G938" t="str">
            <v>06147963</v>
          </cell>
          <cell r="H938">
            <v>557072055</v>
          </cell>
          <cell r="I938" t="str">
            <v>USHINA ROMERO CESAR BENITO</v>
          </cell>
          <cell r="J938" t="str">
            <v>OPERARIO MATERIALES</v>
          </cell>
          <cell r="K938">
            <v>1718451956</v>
          </cell>
          <cell r="L938" t="str">
            <v>HOURLY</v>
          </cell>
          <cell r="M938" t="str">
            <v>INDEFINIDO</v>
          </cell>
          <cell r="N938" t="str">
            <v>INDIRECTA</v>
          </cell>
          <cell r="O938" t="e">
            <v>#REF!</v>
          </cell>
          <cell r="P938">
            <v>3</v>
          </cell>
          <cell r="Q938">
            <v>8</v>
          </cell>
          <cell r="R938">
            <v>5</v>
          </cell>
          <cell r="S938">
            <v>1</v>
          </cell>
          <cell r="T938" t="str">
            <v>MET</v>
          </cell>
          <cell r="U938" t="e">
            <v>#REF!</v>
          </cell>
        </row>
        <row r="939">
          <cell r="A939">
            <v>6147965</v>
          </cell>
          <cell r="B939" t="str">
            <v>OBB</v>
          </cell>
          <cell r="C939">
            <v>37000</v>
          </cell>
          <cell r="D939">
            <v>37000200</v>
          </cell>
          <cell r="E939" t="str">
            <v>CTROL MAT NOCKD</v>
          </cell>
          <cell r="F939">
            <v>6147965</v>
          </cell>
          <cell r="G939" t="str">
            <v>06147965</v>
          </cell>
          <cell r="H939">
            <v>114152098</v>
          </cell>
          <cell r="I939" t="str">
            <v>VALENZUELA LLIVISACA JORGE EDWIN</v>
          </cell>
          <cell r="J939" t="str">
            <v>OPERARIO MATERIALES</v>
          </cell>
          <cell r="K939">
            <v>1717075525</v>
          </cell>
          <cell r="L939" t="str">
            <v>HOURLY</v>
          </cell>
          <cell r="M939" t="str">
            <v>INDEFINIDO</v>
          </cell>
          <cell r="N939" t="str">
            <v>INDIRECTA</v>
          </cell>
          <cell r="O939" t="e">
            <v>#REF!</v>
          </cell>
          <cell r="P939">
            <v>3</v>
          </cell>
          <cell r="Q939">
            <v>8</v>
          </cell>
          <cell r="R939">
            <v>5</v>
          </cell>
          <cell r="S939">
            <v>1</v>
          </cell>
          <cell r="T939" t="str">
            <v>MET</v>
          </cell>
          <cell r="U939" t="e">
            <v>#REF!</v>
          </cell>
        </row>
        <row r="940">
          <cell r="A940">
            <v>6147968</v>
          </cell>
          <cell r="B940" t="str">
            <v>OBB</v>
          </cell>
          <cell r="C940">
            <v>36000</v>
          </cell>
          <cell r="D940">
            <v>36000500</v>
          </cell>
          <cell r="E940" t="str">
            <v>TRIM AUTOMOVIL</v>
          </cell>
          <cell r="F940">
            <v>6147968</v>
          </cell>
          <cell r="G940" t="str">
            <v>06147968</v>
          </cell>
          <cell r="H940">
            <v>186174139</v>
          </cell>
          <cell r="I940" t="str">
            <v>CHUMA GARCIA JUAN PABLO</v>
          </cell>
          <cell r="J940" t="str">
            <v>OPERARIO PRODUCCION</v>
          </cell>
          <cell r="K940">
            <v>1717366403</v>
          </cell>
          <cell r="L940" t="str">
            <v>HOURLY</v>
          </cell>
          <cell r="M940" t="str">
            <v>INDEFINIDO</v>
          </cell>
          <cell r="N940" t="str">
            <v>DIRECTA</v>
          </cell>
          <cell r="O940" t="str">
            <v>SALIO CIA</v>
          </cell>
          <cell r="P940">
            <v>3</v>
          </cell>
          <cell r="Q940">
            <v>8</v>
          </cell>
          <cell r="R940">
            <v>5</v>
          </cell>
          <cell r="S940">
            <v>1</v>
          </cell>
          <cell r="T940" t="e">
            <v>#N/A</v>
          </cell>
          <cell r="U940" t="e">
            <v>#N/A</v>
          </cell>
        </row>
        <row r="941">
          <cell r="A941">
            <v>6147969</v>
          </cell>
          <cell r="B941" t="str">
            <v>OBB</v>
          </cell>
          <cell r="C941">
            <v>37000</v>
          </cell>
          <cell r="D941">
            <v>37000400</v>
          </cell>
          <cell r="E941" t="str">
            <v>COMERCIALES</v>
          </cell>
          <cell r="F941">
            <v>6147969</v>
          </cell>
          <cell r="G941" t="str">
            <v>06147969</v>
          </cell>
          <cell r="H941">
            <v>247716898</v>
          </cell>
          <cell r="I941" t="str">
            <v>VELASQUEZ BORJA IVAN ALEJANDRO</v>
          </cell>
          <cell r="J941" t="str">
            <v>OPERARIO MATERIALES</v>
          </cell>
          <cell r="K941">
            <v>1719657155</v>
          </cell>
          <cell r="L941" t="str">
            <v>HOURLY</v>
          </cell>
          <cell r="M941" t="str">
            <v>INDEFINIDO</v>
          </cell>
          <cell r="N941" t="str">
            <v>INDIRECTA</v>
          </cell>
          <cell r="O941" t="e">
            <v>#REF!</v>
          </cell>
          <cell r="P941">
            <v>3</v>
          </cell>
          <cell r="Q941">
            <v>8</v>
          </cell>
          <cell r="R941">
            <v>5</v>
          </cell>
          <cell r="S941">
            <v>1</v>
          </cell>
          <cell r="T941" t="str">
            <v>MET</v>
          </cell>
          <cell r="U941" t="e">
            <v>#REF!</v>
          </cell>
        </row>
        <row r="942">
          <cell r="A942">
            <v>6147970</v>
          </cell>
          <cell r="B942" t="str">
            <v>OBB</v>
          </cell>
          <cell r="C942">
            <v>36000</v>
          </cell>
          <cell r="D942">
            <v>36000500</v>
          </cell>
          <cell r="E942" t="str">
            <v>TRIM AUTOMOVIL</v>
          </cell>
          <cell r="F942">
            <v>6147970</v>
          </cell>
          <cell r="G942" t="str">
            <v>06147970</v>
          </cell>
          <cell r="H942">
            <v>453411371</v>
          </cell>
          <cell r="I942" t="str">
            <v>CHUSHIG QUILUMBA LUIS ALFREDO</v>
          </cell>
          <cell r="J942" t="str">
            <v>OPERARIO PRODUCCION</v>
          </cell>
          <cell r="K942">
            <v>1716457229</v>
          </cell>
          <cell r="L942" t="str">
            <v>HOURLY</v>
          </cell>
          <cell r="M942" t="str">
            <v>INDEFINIDO</v>
          </cell>
          <cell r="N942" t="str">
            <v>DIRECTA</v>
          </cell>
          <cell r="O942" t="str">
            <v>2DO</v>
          </cell>
          <cell r="P942">
            <v>28</v>
          </cell>
          <cell r="Q942">
            <v>8</v>
          </cell>
          <cell r="R942">
            <v>5</v>
          </cell>
          <cell r="S942">
            <v>1</v>
          </cell>
          <cell r="T942" t="str">
            <v>MET</v>
          </cell>
          <cell r="U942">
            <v>5</v>
          </cell>
        </row>
        <row r="943">
          <cell r="A943">
            <v>6147975</v>
          </cell>
          <cell r="B943" t="str">
            <v>OBB</v>
          </cell>
          <cell r="C943">
            <v>36000</v>
          </cell>
          <cell r="D943">
            <v>36000500</v>
          </cell>
          <cell r="E943" t="str">
            <v>TRIM AUTOMOVIL</v>
          </cell>
          <cell r="F943">
            <v>6147975</v>
          </cell>
          <cell r="G943" t="str">
            <v>06147975</v>
          </cell>
          <cell r="H943">
            <v>651780609</v>
          </cell>
          <cell r="I943" t="str">
            <v>ORTIZ CRUZ MARITZA PAOLA</v>
          </cell>
          <cell r="J943" t="str">
            <v>OPERARIO PRODUCCION</v>
          </cell>
          <cell r="K943">
            <v>1719129890</v>
          </cell>
          <cell r="L943" t="str">
            <v>HOURLY</v>
          </cell>
          <cell r="M943" t="str">
            <v>INDEFINIDO</v>
          </cell>
          <cell r="N943" t="str">
            <v>DIRECTA</v>
          </cell>
          <cell r="O943" t="str">
            <v>1ERO</v>
          </cell>
          <cell r="P943">
            <v>3</v>
          </cell>
          <cell r="Q943">
            <v>8</v>
          </cell>
          <cell r="R943">
            <v>5</v>
          </cell>
          <cell r="S943">
            <v>1</v>
          </cell>
          <cell r="T943" t="str">
            <v>MET</v>
          </cell>
          <cell r="U943">
            <v>5</v>
          </cell>
        </row>
        <row r="944">
          <cell r="A944">
            <v>6147976</v>
          </cell>
          <cell r="B944" t="str">
            <v>OBB</v>
          </cell>
          <cell r="C944">
            <v>36000</v>
          </cell>
          <cell r="D944">
            <v>36000600</v>
          </cell>
          <cell r="E944" t="str">
            <v>FINAL AUTOMOVIL</v>
          </cell>
          <cell r="F944">
            <v>6147976</v>
          </cell>
          <cell r="G944" t="str">
            <v>06147976</v>
          </cell>
          <cell r="H944">
            <v>361809305</v>
          </cell>
          <cell r="I944" t="str">
            <v>COLCHA CALCAN OSCAR FABIAN</v>
          </cell>
          <cell r="J944" t="str">
            <v>OPERARIO PRODUCCION</v>
          </cell>
          <cell r="K944">
            <v>1714599659</v>
          </cell>
          <cell r="L944" t="str">
            <v>HOURLY</v>
          </cell>
          <cell r="M944" t="str">
            <v>INDEFINIDO</v>
          </cell>
          <cell r="N944" t="str">
            <v>DIRECTA</v>
          </cell>
          <cell r="O944" t="str">
            <v>1ERO</v>
          </cell>
          <cell r="P944">
            <v>3</v>
          </cell>
          <cell r="Q944">
            <v>8</v>
          </cell>
          <cell r="R944">
            <v>5</v>
          </cell>
          <cell r="S944">
            <v>1</v>
          </cell>
          <cell r="T944" t="str">
            <v>MET</v>
          </cell>
          <cell r="U944">
            <v>5</v>
          </cell>
        </row>
        <row r="945">
          <cell r="A945">
            <v>6147979</v>
          </cell>
          <cell r="B945" t="str">
            <v>OBB</v>
          </cell>
          <cell r="C945">
            <v>36000</v>
          </cell>
          <cell r="D945">
            <v>36000500</v>
          </cell>
          <cell r="E945" t="str">
            <v>TRIM AUTOMOVIL</v>
          </cell>
          <cell r="F945">
            <v>6147979</v>
          </cell>
          <cell r="G945" t="str">
            <v>06147979</v>
          </cell>
          <cell r="H945">
            <v>510449190</v>
          </cell>
          <cell r="I945" t="str">
            <v>PADILLA MORALES JUAN CARLOS</v>
          </cell>
          <cell r="J945" t="str">
            <v>OPERARIO PRODUCCION</v>
          </cell>
          <cell r="K945">
            <v>1717466237</v>
          </cell>
          <cell r="L945" t="str">
            <v>HOURLY</v>
          </cell>
          <cell r="M945" t="str">
            <v>INDEFINIDO</v>
          </cell>
          <cell r="N945" t="str">
            <v>DIRECTA</v>
          </cell>
          <cell r="O945" t="str">
            <v>SALIO CIA</v>
          </cell>
          <cell r="P945">
            <v>28</v>
          </cell>
          <cell r="Q945">
            <v>9</v>
          </cell>
          <cell r="R945">
            <v>8</v>
          </cell>
          <cell r="S945">
            <v>17</v>
          </cell>
          <cell r="T945" t="e">
            <v>#N/A</v>
          </cell>
          <cell r="U945" t="e">
            <v>#N/A</v>
          </cell>
        </row>
        <row r="946">
          <cell r="A946">
            <v>6147980</v>
          </cell>
          <cell r="B946" t="str">
            <v>OBB</v>
          </cell>
          <cell r="C946">
            <v>37000</v>
          </cell>
          <cell r="D946">
            <v>37000800</v>
          </cell>
          <cell r="E946" t="str">
            <v>BODEGA</v>
          </cell>
          <cell r="F946">
            <v>6147980</v>
          </cell>
          <cell r="G946" t="str">
            <v>06147980</v>
          </cell>
          <cell r="H946">
            <v>632170930</v>
          </cell>
          <cell r="I946" t="str">
            <v>YANDUN AGUILAR MARINELA ELIZABETH</v>
          </cell>
          <cell r="J946" t="str">
            <v>BODEGUERO MATERIALES</v>
          </cell>
          <cell r="K946">
            <v>401401674</v>
          </cell>
          <cell r="L946" t="str">
            <v>HOURLY</v>
          </cell>
          <cell r="M946" t="str">
            <v>INDEFINIDO</v>
          </cell>
          <cell r="N946" t="str">
            <v>INDIRECTA</v>
          </cell>
          <cell r="O946" t="e">
            <v>#REF!</v>
          </cell>
          <cell r="P946">
            <v>3</v>
          </cell>
          <cell r="Q946">
            <v>8</v>
          </cell>
          <cell r="R946">
            <v>5</v>
          </cell>
          <cell r="S946">
            <v>1</v>
          </cell>
          <cell r="T946" t="str">
            <v>BODEGUERO</v>
          </cell>
          <cell r="U946" t="e">
            <v>#REF!</v>
          </cell>
        </row>
        <row r="947">
          <cell r="A947">
            <v>6147997</v>
          </cell>
          <cell r="B947" t="str">
            <v>OBB</v>
          </cell>
          <cell r="C947">
            <v>52000</v>
          </cell>
          <cell r="D947">
            <v>52000520</v>
          </cell>
          <cell r="E947" t="str">
            <v>EST.VERIFICAC.</v>
          </cell>
          <cell r="F947">
            <v>6147997</v>
          </cell>
          <cell r="G947" t="str">
            <v>06147997</v>
          </cell>
          <cell r="H947">
            <v>246714597</v>
          </cell>
          <cell r="I947" t="str">
            <v>ERAS BOADA FREDDY MAURICIO</v>
          </cell>
          <cell r="J947" t="str">
            <v>MIEMBRO EQUIPO CALID</v>
          </cell>
          <cell r="K947">
            <v>1712749108</v>
          </cell>
          <cell r="L947" t="str">
            <v>HOURLY</v>
          </cell>
          <cell r="M947" t="str">
            <v>INDEFINIDO</v>
          </cell>
          <cell r="N947" t="str">
            <v>DIRECTA</v>
          </cell>
          <cell r="O947" t="str">
            <v>2DO</v>
          </cell>
          <cell r="P947">
            <v>28</v>
          </cell>
          <cell r="Q947">
            <v>8</v>
          </cell>
          <cell r="R947">
            <v>5</v>
          </cell>
          <cell r="S947">
            <v>1</v>
          </cell>
          <cell r="T947" t="str">
            <v>MET</v>
          </cell>
          <cell r="U947" t="e">
            <v>#REF!</v>
          </cell>
        </row>
        <row r="948">
          <cell r="A948">
            <v>6138528</v>
          </cell>
          <cell r="B948" t="str">
            <v>OBB</v>
          </cell>
          <cell r="C948">
            <v>42000</v>
          </cell>
          <cell r="D948">
            <v>42000120</v>
          </cell>
          <cell r="E948" t="str">
            <v>IMPORTA/LOGIST</v>
          </cell>
          <cell r="F948">
            <v>6138528</v>
          </cell>
          <cell r="G948" t="str">
            <v>06138528</v>
          </cell>
          <cell r="H948">
            <v>532266178</v>
          </cell>
          <cell r="I948" t="str">
            <v>MALDONADO VASCONEZ RICARDO</v>
          </cell>
          <cell r="J948" t="str">
            <v>COORD.CTRL.PROD.</v>
          </cell>
          <cell r="K948">
            <v>1712606852</v>
          </cell>
          <cell r="L948" t="str">
            <v>SALARY</v>
          </cell>
          <cell r="M948" t="str">
            <v>INDEFINIDO</v>
          </cell>
          <cell r="N948" t="str">
            <v>INDIRECTA</v>
          </cell>
          <cell r="O948" t="str">
            <v>1ERO</v>
          </cell>
          <cell r="P948">
            <v>3</v>
          </cell>
          <cell r="Q948">
            <v>7</v>
          </cell>
          <cell r="R948">
            <v>10</v>
          </cell>
          <cell r="S948">
            <v>1</v>
          </cell>
          <cell r="T948" t="str">
            <v>adm</v>
          </cell>
        </row>
        <row r="949">
          <cell r="A949">
            <v>6138529</v>
          </cell>
          <cell r="B949" t="str">
            <v>OBB</v>
          </cell>
          <cell r="C949">
            <v>36000</v>
          </cell>
          <cell r="D949">
            <v>36000200</v>
          </cell>
          <cell r="E949" t="str">
            <v>ENSAMBLE CHASIS</v>
          </cell>
          <cell r="F949">
            <v>6138529</v>
          </cell>
          <cell r="G949" t="str">
            <v>06138529</v>
          </cell>
          <cell r="H949">
            <v>934712945</v>
          </cell>
          <cell r="I949" t="str">
            <v>ARCE MINDA CARLOS GUSTAVO</v>
          </cell>
          <cell r="J949" t="str">
            <v>OPERARIO PRODUCCION</v>
          </cell>
          <cell r="K949">
            <v>1714428990</v>
          </cell>
          <cell r="L949" t="str">
            <v>HOURLY</v>
          </cell>
          <cell r="M949" t="str">
            <v>INDEFINIDO</v>
          </cell>
          <cell r="N949" t="str">
            <v>DIRECTA</v>
          </cell>
          <cell r="O949" t="str">
            <v>1ERO</v>
          </cell>
          <cell r="P949">
            <v>3</v>
          </cell>
          <cell r="Q949">
            <v>7</v>
          </cell>
          <cell r="R949">
            <v>9</v>
          </cell>
          <cell r="S949">
            <v>28</v>
          </cell>
          <cell r="T949" t="str">
            <v>MET</v>
          </cell>
          <cell r="U949">
            <v>9</v>
          </cell>
        </row>
        <row r="950">
          <cell r="A950">
            <v>6138530</v>
          </cell>
          <cell r="B950" t="str">
            <v>OBB</v>
          </cell>
          <cell r="C950">
            <v>36000</v>
          </cell>
          <cell r="D950">
            <v>36000200</v>
          </cell>
          <cell r="E950" t="str">
            <v>ENSAMBLE CHASIS</v>
          </cell>
          <cell r="F950">
            <v>6138530</v>
          </cell>
          <cell r="G950" t="str">
            <v>06138530</v>
          </cell>
          <cell r="H950">
            <v>894197572</v>
          </cell>
          <cell r="I950" t="str">
            <v>PUMISACHO SANDOVAL JIMMY FRANCLIN</v>
          </cell>
          <cell r="J950" t="str">
            <v>OPERARIO PRODUCCION</v>
          </cell>
          <cell r="K950">
            <v>1002700035</v>
          </cell>
          <cell r="L950" t="str">
            <v>HOURLY</v>
          </cell>
          <cell r="M950" t="str">
            <v>INDEFINIDO</v>
          </cell>
          <cell r="N950" t="str">
            <v>DIRECTA</v>
          </cell>
          <cell r="O950" t="str">
            <v>1ERO</v>
          </cell>
          <cell r="P950">
            <v>3</v>
          </cell>
          <cell r="Q950">
            <v>7</v>
          </cell>
          <cell r="R950">
            <v>9</v>
          </cell>
          <cell r="S950">
            <v>28</v>
          </cell>
          <cell r="T950" t="str">
            <v>MET</v>
          </cell>
          <cell r="U950">
            <v>9</v>
          </cell>
        </row>
        <row r="951">
          <cell r="A951">
            <v>6138532</v>
          </cell>
          <cell r="B951" t="str">
            <v>OBB</v>
          </cell>
          <cell r="C951">
            <v>34000</v>
          </cell>
          <cell r="D951">
            <v>34000500</v>
          </cell>
          <cell r="E951" t="str">
            <v>ACABADO METAL.</v>
          </cell>
          <cell r="F951">
            <v>6138532</v>
          </cell>
          <cell r="G951" t="str">
            <v>06138532</v>
          </cell>
          <cell r="H951">
            <v>924470487</v>
          </cell>
          <cell r="I951" t="str">
            <v>LOPEZ RIERA HERNAN JAVIER</v>
          </cell>
          <cell r="J951" t="str">
            <v>OPERARIO DE SUELDA</v>
          </cell>
          <cell r="K951">
            <v>1722028600</v>
          </cell>
          <cell r="L951" t="str">
            <v>HOURLY</v>
          </cell>
          <cell r="M951" t="str">
            <v>INDEFINIDO</v>
          </cell>
          <cell r="N951" t="str">
            <v>DIRECTA</v>
          </cell>
          <cell r="O951" t="str">
            <v>2DO</v>
          </cell>
          <cell r="P951">
            <v>28</v>
          </cell>
          <cell r="Q951">
            <v>7</v>
          </cell>
          <cell r="R951">
            <v>9</v>
          </cell>
          <cell r="S951">
            <v>28</v>
          </cell>
          <cell r="T951" t="str">
            <v>MET</v>
          </cell>
          <cell r="U951">
            <v>1722028600</v>
          </cell>
        </row>
        <row r="952">
          <cell r="A952">
            <v>6138536</v>
          </cell>
          <cell r="B952" t="str">
            <v>OBB</v>
          </cell>
          <cell r="C952">
            <v>36000</v>
          </cell>
          <cell r="D952">
            <v>36000500</v>
          </cell>
          <cell r="E952" t="str">
            <v>TRIM AUTOMOVIL</v>
          </cell>
          <cell r="F952">
            <v>6138536</v>
          </cell>
          <cell r="G952" t="str">
            <v>06138536</v>
          </cell>
          <cell r="H952">
            <v>707525813</v>
          </cell>
          <cell r="I952" t="str">
            <v>BORRERO ERAZO CARLOS LEONARDO</v>
          </cell>
          <cell r="J952" t="str">
            <v>OPERARIO PRODUCCION</v>
          </cell>
          <cell r="K952">
            <v>1705975041</v>
          </cell>
          <cell r="L952" t="str">
            <v>HOURLY</v>
          </cell>
          <cell r="M952" t="str">
            <v>INDEFINIDO</v>
          </cell>
          <cell r="N952" t="str">
            <v>DIRECTA</v>
          </cell>
          <cell r="O952" t="str">
            <v>1ERO</v>
          </cell>
          <cell r="P952">
            <v>3</v>
          </cell>
          <cell r="Q952">
            <v>7</v>
          </cell>
          <cell r="R952">
            <v>9</v>
          </cell>
          <cell r="S952">
            <v>28</v>
          </cell>
          <cell r="T952" t="str">
            <v>MET</v>
          </cell>
          <cell r="U952">
            <v>9</v>
          </cell>
        </row>
        <row r="953">
          <cell r="A953">
            <v>6138540</v>
          </cell>
          <cell r="B953" t="str">
            <v>OBB</v>
          </cell>
          <cell r="C953">
            <v>37000</v>
          </cell>
          <cell r="D953">
            <v>37000500</v>
          </cell>
          <cell r="E953" t="str">
            <v>PASAJEROS</v>
          </cell>
          <cell r="F953">
            <v>6138540</v>
          </cell>
          <cell r="G953" t="str">
            <v>06138540</v>
          </cell>
          <cell r="H953">
            <v>180693191</v>
          </cell>
          <cell r="I953" t="str">
            <v>QUILLIGANA CANDO LUIS ROLANDO</v>
          </cell>
          <cell r="J953" t="str">
            <v>OPERARIO MATERIALES</v>
          </cell>
          <cell r="K953">
            <v>1714414586</v>
          </cell>
          <cell r="L953" t="str">
            <v>HOURLY</v>
          </cell>
          <cell r="M953" t="str">
            <v>INDEFINIDO</v>
          </cell>
          <cell r="N953" t="str">
            <v>INDIRECTA</v>
          </cell>
          <cell r="O953" t="e">
            <v>#REF!</v>
          </cell>
          <cell r="P953">
            <v>3</v>
          </cell>
          <cell r="Q953">
            <v>7</v>
          </cell>
          <cell r="R953">
            <v>9</v>
          </cell>
          <cell r="S953">
            <v>28</v>
          </cell>
          <cell r="T953" t="str">
            <v>MET</v>
          </cell>
          <cell r="U953" t="e">
            <v>#REF!</v>
          </cell>
        </row>
        <row r="954">
          <cell r="A954">
            <v>6138543</v>
          </cell>
          <cell r="B954" t="str">
            <v>OBB</v>
          </cell>
          <cell r="C954">
            <v>37000</v>
          </cell>
          <cell r="D954">
            <v>37000500</v>
          </cell>
          <cell r="E954" t="str">
            <v>PASAJEROS</v>
          </cell>
          <cell r="F954">
            <v>6138543</v>
          </cell>
          <cell r="G954" t="str">
            <v>06138543</v>
          </cell>
          <cell r="H954">
            <v>596711310</v>
          </cell>
          <cell r="I954" t="str">
            <v>ORTIZ COLIMBA PABLO FERNANDO</v>
          </cell>
          <cell r="J954" t="str">
            <v>OPERARIO MATERIALES</v>
          </cell>
          <cell r="K954">
            <v>1712052537</v>
          </cell>
          <cell r="L954" t="str">
            <v>HOURLY</v>
          </cell>
          <cell r="M954" t="str">
            <v>INDEFINIDO</v>
          </cell>
          <cell r="N954" t="str">
            <v>INDIRECTA</v>
          </cell>
          <cell r="O954" t="e">
            <v>#REF!</v>
          </cell>
          <cell r="P954">
            <v>3</v>
          </cell>
          <cell r="Q954">
            <v>7</v>
          </cell>
          <cell r="R954">
            <v>9</v>
          </cell>
          <cell r="S954">
            <v>28</v>
          </cell>
          <cell r="T954" t="str">
            <v>MET</v>
          </cell>
          <cell r="U954" t="e">
            <v>#REF!</v>
          </cell>
        </row>
        <row r="955">
          <cell r="A955">
            <v>6136598</v>
          </cell>
          <cell r="B955" t="str">
            <v>OBB</v>
          </cell>
          <cell r="C955">
            <v>35000</v>
          </cell>
          <cell r="D955">
            <v>35000100</v>
          </cell>
          <cell r="E955" t="str">
            <v>OPERAC. PINTURA</v>
          </cell>
          <cell r="F955">
            <v>6136598</v>
          </cell>
          <cell r="G955" t="str">
            <v>06136598</v>
          </cell>
          <cell r="H955">
            <v>211401067</v>
          </cell>
          <cell r="I955" t="str">
            <v>IZURIETA SEVILLA MARIA ELENA</v>
          </cell>
          <cell r="J955" t="str">
            <v>COORD.PRODUCCION</v>
          </cell>
          <cell r="K955">
            <v>1712080793</v>
          </cell>
          <cell r="L955" t="str">
            <v>SALARY</v>
          </cell>
          <cell r="M955" t="str">
            <v>INDEFINIDO</v>
          </cell>
          <cell r="N955" t="str">
            <v>INDIRECTA</v>
          </cell>
          <cell r="O955" t="str">
            <v>2DO</v>
          </cell>
          <cell r="P955">
            <v>4</v>
          </cell>
          <cell r="Q955">
            <v>7</v>
          </cell>
          <cell r="R955">
            <v>8</v>
          </cell>
          <cell r="S955">
            <v>16</v>
          </cell>
          <cell r="T955" t="str">
            <v>ING</v>
          </cell>
          <cell r="U955" t="str">
            <v>OPERAC. PINTURA 2T</v>
          </cell>
        </row>
        <row r="956">
          <cell r="A956">
            <v>6137475</v>
          </cell>
          <cell r="B956" t="str">
            <v>OBB</v>
          </cell>
          <cell r="C956">
            <v>50000</v>
          </cell>
          <cell r="D956">
            <v>50000320</v>
          </cell>
          <cell r="E956" t="str">
            <v>PRUEB/CARRETERA</v>
          </cell>
          <cell r="F956">
            <v>6137475</v>
          </cell>
          <cell r="G956" t="str">
            <v>06137475</v>
          </cell>
          <cell r="H956">
            <v>523452527</v>
          </cell>
          <cell r="I956" t="str">
            <v>CHECA SOSA GUIDO JAVIER</v>
          </cell>
          <cell r="J956" t="str">
            <v>TEC.PRUEBAS.CARRETER</v>
          </cell>
          <cell r="K956">
            <v>1711283927</v>
          </cell>
          <cell r="L956" t="str">
            <v>HOURLY</v>
          </cell>
          <cell r="M956" t="str">
            <v>INDEFINIDO</v>
          </cell>
          <cell r="N956" t="str">
            <v>INDIRECTA</v>
          </cell>
          <cell r="O956" t="str">
            <v>1ERO</v>
          </cell>
          <cell r="P956">
            <v>3</v>
          </cell>
          <cell r="Q956">
            <v>7</v>
          </cell>
          <cell r="R956">
            <v>9</v>
          </cell>
          <cell r="S956">
            <v>3</v>
          </cell>
          <cell r="T956" t="str">
            <v>adm</v>
          </cell>
        </row>
        <row r="957">
          <cell r="A957">
            <v>6137899</v>
          </cell>
          <cell r="B957" t="str">
            <v>OBB</v>
          </cell>
          <cell r="C957">
            <v>41000</v>
          </cell>
          <cell r="D957">
            <v>41000210</v>
          </cell>
          <cell r="E957" t="str">
            <v>COMP.MAT.DIRECT</v>
          </cell>
          <cell r="F957">
            <v>6137899</v>
          </cell>
          <cell r="G957" t="str">
            <v>06137899</v>
          </cell>
          <cell r="H957">
            <v>943786701</v>
          </cell>
          <cell r="I957" t="str">
            <v>MORALES GONZALEZ MICHAEL ALEJANDRO</v>
          </cell>
          <cell r="J957" t="str">
            <v>COMP.MAT.DIRECTO</v>
          </cell>
          <cell r="K957">
            <v>1714046347</v>
          </cell>
          <cell r="L957" t="str">
            <v>SALARY</v>
          </cell>
          <cell r="M957" t="str">
            <v>INDEFINIDO</v>
          </cell>
          <cell r="N957" t="str">
            <v>INDIRECTA</v>
          </cell>
          <cell r="O957" t="str">
            <v>1ERO</v>
          </cell>
          <cell r="P957">
            <v>1</v>
          </cell>
          <cell r="Q957">
            <v>7</v>
          </cell>
          <cell r="R957">
            <v>9</v>
          </cell>
          <cell r="S957">
            <v>17</v>
          </cell>
          <cell r="T957" t="str">
            <v>adm</v>
          </cell>
        </row>
        <row r="958">
          <cell r="A958">
            <v>6137900</v>
          </cell>
          <cell r="B958" t="str">
            <v>OBB</v>
          </cell>
          <cell r="C958">
            <v>31000</v>
          </cell>
          <cell r="D958">
            <v>31000310</v>
          </cell>
          <cell r="E958" t="str">
            <v>PROC.PRODUCTIV.</v>
          </cell>
          <cell r="F958">
            <v>6137900</v>
          </cell>
          <cell r="G958" t="str">
            <v>06137900</v>
          </cell>
          <cell r="H958">
            <v>464139874</v>
          </cell>
          <cell r="I958" t="str">
            <v>ARIAS CALVACHE VICTOR HUGO</v>
          </cell>
          <cell r="J958" t="str">
            <v>ESPECIALISTA ME</v>
          </cell>
          <cell r="K958">
            <v>1714995642</v>
          </cell>
          <cell r="L958" t="str">
            <v>SALARY</v>
          </cell>
          <cell r="M958" t="str">
            <v>INDEFINIDO</v>
          </cell>
          <cell r="N958" t="str">
            <v>INDIRECTA</v>
          </cell>
          <cell r="O958" t="str">
            <v>1ERO</v>
          </cell>
          <cell r="P958">
            <v>3</v>
          </cell>
          <cell r="Q958">
            <v>8</v>
          </cell>
          <cell r="R958">
            <v>6</v>
          </cell>
          <cell r="S958">
            <v>1</v>
          </cell>
          <cell r="T958" t="str">
            <v>adm</v>
          </cell>
        </row>
        <row r="959">
          <cell r="A959">
            <v>6131430</v>
          </cell>
          <cell r="B959" t="str">
            <v>OBB</v>
          </cell>
          <cell r="C959">
            <v>33000</v>
          </cell>
          <cell r="D959">
            <v>33000300</v>
          </cell>
          <cell r="E959" t="str">
            <v>WFG4</v>
          </cell>
          <cell r="F959">
            <v>6131430</v>
          </cell>
          <cell r="G959" t="str">
            <v>06131430</v>
          </cell>
          <cell r="H959">
            <v>702943702</v>
          </cell>
          <cell r="I959" t="str">
            <v>BARRIONUEVO MANUEL ANTONIO</v>
          </cell>
          <cell r="J959" t="str">
            <v>MIEMB.EQUIP.ESP.MTTO</v>
          </cell>
          <cell r="K959">
            <v>1704367505</v>
          </cell>
          <cell r="L959" t="str">
            <v>HOURLY</v>
          </cell>
          <cell r="M959" t="str">
            <v>INDEFINIDO</v>
          </cell>
          <cell r="N959" t="str">
            <v>INDIRECTA</v>
          </cell>
          <cell r="O959" t="str">
            <v>1ERO</v>
          </cell>
          <cell r="P959">
            <v>3</v>
          </cell>
          <cell r="Q959">
            <v>7</v>
          </cell>
          <cell r="R959">
            <v>4</v>
          </cell>
          <cell r="S959">
            <v>23</v>
          </cell>
          <cell r="T959" t="str">
            <v>adm</v>
          </cell>
        </row>
        <row r="960">
          <cell r="A960">
            <v>6131431</v>
          </cell>
          <cell r="B960" t="str">
            <v>OBB</v>
          </cell>
          <cell r="C960">
            <v>37000</v>
          </cell>
          <cell r="D960">
            <v>37000110</v>
          </cell>
          <cell r="E960" t="str">
            <v>LEAN MATERIAL</v>
          </cell>
          <cell r="F960">
            <v>6131431</v>
          </cell>
          <cell r="G960" t="str">
            <v>06131431</v>
          </cell>
          <cell r="H960">
            <v>380575882</v>
          </cell>
          <cell r="I960" t="str">
            <v>PACA CHULLI MARCO VINICIO</v>
          </cell>
          <cell r="J960" t="str">
            <v>SOLDADOR</v>
          </cell>
          <cell r="K960">
            <v>603603408</v>
          </cell>
          <cell r="L960" t="str">
            <v>HOURLY</v>
          </cell>
          <cell r="M960" t="str">
            <v>INDEFINIDO</v>
          </cell>
          <cell r="N960" t="str">
            <v>INDIRECTA</v>
          </cell>
          <cell r="O960" t="e">
            <v>#REF!</v>
          </cell>
          <cell r="P960">
            <v>3</v>
          </cell>
          <cell r="Q960">
            <v>7</v>
          </cell>
          <cell r="R960">
            <v>4</v>
          </cell>
          <cell r="S960">
            <v>23</v>
          </cell>
          <cell r="T960" t="str">
            <v>MET</v>
          </cell>
          <cell r="U960" t="e">
            <v>#REF!</v>
          </cell>
        </row>
        <row r="961">
          <cell r="A961">
            <v>6131432</v>
          </cell>
          <cell r="B961" t="str">
            <v>OBB</v>
          </cell>
          <cell r="C961">
            <v>31000</v>
          </cell>
          <cell r="D961">
            <v>31000600</v>
          </cell>
          <cell r="E961" t="str">
            <v>PROY.MATRICERIA</v>
          </cell>
          <cell r="F961">
            <v>6131432</v>
          </cell>
          <cell r="G961" t="str">
            <v>06131432</v>
          </cell>
          <cell r="H961">
            <v>622946814</v>
          </cell>
          <cell r="I961" t="str">
            <v>POTOSI QUINTANA PEDRO GONZALO</v>
          </cell>
          <cell r="J961" t="str">
            <v>OPER.TALLER MECANICO</v>
          </cell>
          <cell r="K961">
            <v>1002721320</v>
          </cell>
          <cell r="L961" t="str">
            <v>HOURLY</v>
          </cell>
          <cell r="M961" t="str">
            <v>INDEFINIDO</v>
          </cell>
          <cell r="N961" t="str">
            <v>INDIRECTA</v>
          </cell>
          <cell r="O961" t="str">
            <v>1ERO</v>
          </cell>
          <cell r="P961">
            <v>11</v>
          </cell>
          <cell r="Q961">
            <v>11</v>
          </cell>
          <cell r="R961">
            <v>7</v>
          </cell>
          <cell r="S961">
            <v>18</v>
          </cell>
          <cell r="T961" t="str">
            <v>adm</v>
          </cell>
        </row>
        <row r="962">
          <cell r="A962">
            <v>6131434</v>
          </cell>
          <cell r="B962" t="str">
            <v>OBB</v>
          </cell>
          <cell r="C962">
            <v>31000</v>
          </cell>
          <cell r="D962">
            <v>31000600</v>
          </cell>
          <cell r="E962" t="str">
            <v>PROY.MATRICERIA</v>
          </cell>
          <cell r="F962">
            <v>6131434</v>
          </cell>
          <cell r="G962" t="str">
            <v>06131434</v>
          </cell>
          <cell r="H962">
            <v>231129083</v>
          </cell>
          <cell r="I962" t="str">
            <v>PURATAMBI YAPO JOSE ADOLFO</v>
          </cell>
          <cell r="J962" t="str">
            <v>OPER.TALLER MECANICO</v>
          </cell>
          <cell r="K962">
            <v>1713285938</v>
          </cell>
          <cell r="L962" t="str">
            <v>HOURLY</v>
          </cell>
          <cell r="M962" t="str">
            <v>INDEFINIDO</v>
          </cell>
          <cell r="N962" t="str">
            <v>INDIRECTA</v>
          </cell>
          <cell r="O962" t="str">
            <v>1ERO</v>
          </cell>
          <cell r="P962">
            <v>11</v>
          </cell>
          <cell r="Q962">
            <v>7</v>
          </cell>
          <cell r="R962">
            <v>4</v>
          </cell>
          <cell r="S962">
            <v>23</v>
          </cell>
          <cell r="T962" t="str">
            <v>adm</v>
          </cell>
        </row>
        <row r="963">
          <cell r="A963">
            <v>6131449</v>
          </cell>
          <cell r="B963" t="str">
            <v>OBB</v>
          </cell>
          <cell r="C963">
            <v>31000</v>
          </cell>
          <cell r="D963">
            <v>31000600</v>
          </cell>
          <cell r="E963" t="str">
            <v>PROY.MATRICERIA</v>
          </cell>
          <cell r="F963">
            <v>6131449</v>
          </cell>
          <cell r="G963" t="str">
            <v>06131449</v>
          </cell>
          <cell r="H963">
            <v>403166838</v>
          </cell>
          <cell r="I963" t="str">
            <v>CHANGO SOCASI ROBERTO CARLOS</v>
          </cell>
          <cell r="J963" t="str">
            <v>OPER.TALLER MECANICO</v>
          </cell>
          <cell r="K963">
            <v>1713846069</v>
          </cell>
          <cell r="L963" t="str">
            <v>HOURLY</v>
          </cell>
          <cell r="M963" t="str">
            <v>INDEFINIDO</v>
          </cell>
          <cell r="N963" t="str">
            <v>INDIRECTA</v>
          </cell>
          <cell r="O963" t="str">
            <v>1ERO</v>
          </cell>
          <cell r="P963">
            <v>11</v>
          </cell>
          <cell r="Q963">
            <v>7</v>
          </cell>
          <cell r="R963">
            <v>4</v>
          </cell>
          <cell r="S963">
            <v>23</v>
          </cell>
          <cell r="T963" t="str">
            <v>LET</v>
          </cell>
        </row>
        <row r="964">
          <cell r="A964">
            <v>6131451</v>
          </cell>
          <cell r="B964" t="str">
            <v>OBB</v>
          </cell>
          <cell r="C964">
            <v>31000</v>
          </cell>
          <cell r="D964">
            <v>31000600</v>
          </cell>
          <cell r="E964" t="str">
            <v>PROY.MATRICERIA</v>
          </cell>
          <cell r="F964">
            <v>6131451</v>
          </cell>
          <cell r="G964" t="str">
            <v>06131451</v>
          </cell>
          <cell r="H964">
            <v>910055290</v>
          </cell>
          <cell r="I964" t="str">
            <v>TITUANA MISQUIRE PATRICIO HERNAN</v>
          </cell>
          <cell r="J964" t="str">
            <v>OPER.TALLER MECANICO</v>
          </cell>
          <cell r="K964">
            <v>1712296464</v>
          </cell>
          <cell r="L964" t="str">
            <v>HOURLY</v>
          </cell>
          <cell r="M964" t="str">
            <v>INDEFINIDO</v>
          </cell>
          <cell r="N964" t="str">
            <v>INDIRECTA</v>
          </cell>
          <cell r="O964" t="str">
            <v>1ERO</v>
          </cell>
          <cell r="P964">
            <v>3</v>
          </cell>
          <cell r="Q964">
            <v>7</v>
          </cell>
          <cell r="R964">
            <v>4</v>
          </cell>
          <cell r="S964">
            <v>23</v>
          </cell>
          <cell r="T964" t="str">
            <v>adm</v>
          </cell>
        </row>
        <row r="965">
          <cell r="A965">
            <v>6131452</v>
          </cell>
          <cell r="B965" t="str">
            <v>OBB</v>
          </cell>
          <cell r="C965">
            <v>31000</v>
          </cell>
          <cell r="D965">
            <v>31000600</v>
          </cell>
          <cell r="E965" t="str">
            <v>PROY.MATRICERIA</v>
          </cell>
          <cell r="F965">
            <v>6131452</v>
          </cell>
          <cell r="G965" t="str">
            <v>06131452</v>
          </cell>
          <cell r="H965">
            <v>768133854</v>
          </cell>
          <cell r="I965" t="str">
            <v>CHICAIZA CASA NELSON MARCELO</v>
          </cell>
          <cell r="J965" t="str">
            <v>OPER.TALLER MECANICO</v>
          </cell>
          <cell r="K965">
            <v>1712325644</v>
          </cell>
          <cell r="L965" t="str">
            <v>HOURLY</v>
          </cell>
          <cell r="M965" t="str">
            <v>INDEFINIDO</v>
          </cell>
          <cell r="N965" t="str">
            <v>INDIRECTA</v>
          </cell>
          <cell r="O965" t="str">
            <v>1ERO</v>
          </cell>
          <cell r="P965">
            <v>3</v>
          </cell>
          <cell r="Q965">
            <v>7</v>
          </cell>
          <cell r="R965">
            <v>4</v>
          </cell>
          <cell r="S965">
            <v>23</v>
          </cell>
          <cell r="T965" t="str">
            <v>adm</v>
          </cell>
        </row>
        <row r="966">
          <cell r="A966">
            <v>6131454</v>
          </cell>
          <cell r="B966" t="str">
            <v>OBB</v>
          </cell>
          <cell r="C966">
            <v>31000</v>
          </cell>
          <cell r="D966">
            <v>31000500</v>
          </cell>
          <cell r="E966" t="str">
            <v>ING.PROY.DIBUJO</v>
          </cell>
          <cell r="F966">
            <v>6131454</v>
          </cell>
          <cell r="G966" t="str">
            <v>06131454</v>
          </cell>
          <cell r="H966">
            <v>258848393</v>
          </cell>
          <cell r="I966" t="str">
            <v>TUQUERRES GUAYTA JUAN CARLOS</v>
          </cell>
          <cell r="J966" t="str">
            <v>ASISTENTE DE DISENO</v>
          </cell>
          <cell r="K966">
            <v>1713544870</v>
          </cell>
          <cell r="L966" t="str">
            <v>HOURLY</v>
          </cell>
          <cell r="M966" t="str">
            <v>INDEFINIDO</v>
          </cell>
          <cell r="N966" t="str">
            <v>INDIRECTA</v>
          </cell>
          <cell r="O966" t="str">
            <v>1ERO</v>
          </cell>
          <cell r="P966">
            <v>3</v>
          </cell>
          <cell r="Q966">
            <v>7</v>
          </cell>
          <cell r="R966">
            <v>4</v>
          </cell>
          <cell r="S966">
            <v>23</v>
          </cell>
          <cell r="T966" t="str">
            <v>adm</v>
          </cell>
        </row>
        <row r="967">
          <cell r="A967">
            <v>6131455</v>
          </cell>
          <cell r="B967" t="str">
            <v>OBB</v>
          </cell>
          <cell r="C967">
            <v>31000</v>
          </cell>
          <cell r="D967">
            <v>31000600</v>
          </cell>
          <cell r="E967" t="str">
            <v>PROY.MATRICERIA</v>
          </cell>
          <cell r="F967">
            <v>6131455</v>
          </cell>
          <cell r="G967" t="str">
            <v>06131455</v>
          </cell>
          <cell r="H967">
            <v>627581011</v>
          </cell>
          <cell r="I967" t="str">
            <v>ERAZO FERNANDEZ ROMELIO</v>
          </cell>
          <cell r="J967" t="str">
            <v>OPER.TALLER MECANICO</v>
          </cell>
          <cell r="K967">
            <v>1002384061</v>
          </cell>
          <cell r="L967" t="str">
            <v>HOURLY</v>
          </cell>
          <cell r="M967" t="str">
            <v>INDEFINIDO</v>
          </cell>
          <cell r="N967" t="str">
            <v>INDIRECTA</v>
          </cell>
          <cell r="O967" t="str">
            <v>1ERO</v>
          </cell>
          <cell r="P967">
            <v>11</v>
          </cell>
          <cell r="Q967">
            <v>7</v>
          </cell>
          <cell r="R967">
            <v>4</v>
          </cell>
          <cell r="S967">
            <v>23</v>
          </cell>
          <cell r="T967" t="str">
            <v>LET</v>
          </cell>
        </row>
        <row r="968">
          <cell r="A968">
            <v>6131457</v>
          </cell>
          <cell r="B968" t="str">
            <v>OBB</v>
          </cell>
          <cell r="C968">
            <v>31000</v>
          </cell>
          <cell r="D968">
            <v>31000310</v>
          </cell>
          <cell r="E968" t="str">
            <v>PROC.PRODUCTIV.</v>
          </cell>
          <cell r="F968">
            <v>6131457</v>
          </cell>
          <cell r="G968" t="str">
            <v>06131457</v>
          </cell>
          <cell r="H968">
            <v>775039729</v>
          </cell>
          <cell r="I968" t="str">
            <v>VALLEJO VALENCIA ROMEL VINICIO</v>
          </cell>
          <cell r="J968" t="str">
            <v>ASISTENTE DE DISENO</v>
          </cell>
          <cell r="K968">
            <v>1712436433</v>
          </cell>
          <cell r="L968" t="str">
            <v>HOURLY</v>
          </cell>
          <cell r="M968" t="str">
            <v>INDEFINIDO</v>
          </cell>
          <cell r="N968" t="str">
            <v>INDIRECTA</v>
          </cell>
          <cell r="O968" t="str">
            <v>1ERO</v>
          </cell>
          <cell r="P968">
            <v>3</v>
          </cell>
          <cell r="Q968">
            <v>10</v>
          </cell>
          <cell r="R968">
            <v>9</v>
          </cell>
          <cell r="S968">
            <v>1</v>
          </cell>
          <cell r="T968" t="str">
            <v>adm</v>
          </cell>
        </row>
        <row r="969">
          <cell r="A969">
            <v>6131461</v>
          </cell>
          <cell r="B969" t="str">
            <v>OBB</v>
          </cell>
          <cell r="C969">
            <v>31000</v>
          </cell>
          <cell r="D969">
            <v>31000310</v>
          </cell>
          <cell r="E969" t="str">
            <v>PROC.PRODUCTIV.</v>
          </cell>
          <cell r="F969">
            <v>6131461</v>
          </cell>
          <cell r="G969" t="str">
            <v>06131461</v>
          </cell>
          <cell r="H969">
            <v>482213665</v>
          </cell>
          <cell r="I969" t="str">
            <v>SANCHEZ IZA ROBERTO AUGUSTO</v>
          </cell>
          <cell r="J969" t="str">
            <v>ANALISTA DE PROCESOS</v>
          </cell>
          <cell r="K969">
            <v>1712744364</v>
          </cell>
          <cell r="L969" t="str">
            <v>HOURLY</v>
          </cell>
          <cell r="M969" t="str">
            <v>INDEFINIDO</v>
          </cell>
          <cell r="N969" t="str">
            <v>INDIRECTA</v>
          </cell>
          <cell r="O969" t="str">
            <v>1ERO</v>
          </cell>
          <cell r="P969">
            <v>3</v>
          </cell>
          <cell r="Q969">
            <v>7</v>
          </cell>
          <cell r="R969">
            <v>4</v>
          </cell>
          <cell r="S969">
            <v>23</v>
          </cell>
          <cell r="T969" t="str">
            <v>adm</v>
          </cell>
        </row>
        <row r="970">
          <cell r="A970">
            <v>6131466</v>
          </cell>
          <cell r="B970" t="str">
            <v>OBB</v>
          </cell>
          <cell r="C970">
            <v>37000</v>
          </cell>
          <cell r="D970">
            <v>37000700</v>
          </cell>
          <cell r="E970" t="str">
            <v>PATIOS PROVEED.</v>
          </cell>
          <cell r="F970">
            <v>6131466</v>
          </cell>
          <cell r="G970" t="str">
            <v>06131466</v>
          </cell>
          <cell r="H970">
            <v>134357920</v>
          </cell>
          <cell r="I970" t="str">
            <v>COLLAGUAZO QUILUMBA JOSE MANUEL GUILLERM</v>
          </cell>
          <cell r="J970" t="str">
            <v>OPERARIO MATERIALES</v>
          </cell>
          <cell r="K970">
            <v>1714022298</v>
          </cell>
          <cell r="L970" t="str">
            <v>HOURLY</v>
          </cell>
          <cell r="M970" t="str">
            <v>INDEFINIDO</v>
          </cell>
          <cell r="N970" t="str">
            <v>INDIRECTA</v>
          </cell>
          <cell r="O970" t="e">
            <v>#REF!</v>
          </cell>
          <cell r="P970">
            <v>3</v>
          </cell>
          <cell r="Q970">
            <v>7</v>
          </cell>
          <cell r="R970">
            <v>4</v>
          </cell>
          <cell r="S970">
            <v>23</v>
          </cell>
          <cell r="T970" t="str">
            <v>MET</v>
          </cell>
          <cell r="U970" t="e">
            <v>#REF!</v>
          </cell>
        </row>
        <row r="971">
          <cell r="A971">
            <v>6131475</v>
          </cell>
          <cell r="B971" t="str">
            <v>OBB</v>
          </cell>
          <cell r="C971">
            <v>37000</v>
          </cell>
          <cell r="D971">
            <v>37000110</v>
          </cell>
          <cell r="E971" t="str">
            <v>LEAN MATERIAL</v>
          </cell>
          <cell r="F971">
            <v>6131475</v>
          </cell>
          <cell r="G971" t="str">
            <v>06131475</v>
          </cell>
          <cell r="H971">
            <v>651576084</v>
          </cell>
          <cell r="I971" t="str">
            <v>GOMEZ LARA JUAN PAOLO</v>
          </cell>
          <cell r="J971" t="str">
            <v>SOLDADOR</v>
          </cell>
          <cell r="K971">
            <v>1716820038</v>
          </cell>
          <cell r="L971" t="str">
            <v>HOURLY</v>
          </cell>
          <cell r="M971" t="str">
            <v>INDEFINIDO</v>
          </cell>
          <cell r="N971" t="str">
            <v>INDIRECTA</v>
          </cell>
          <cell r="O971" t="e">
            <v>#REF!</v>
          </cell>
          <cell r="P971">
            <v>3</v>
          </cell>
          <cell r="Q971">
            <v>7</v>
          </cell>
          <cell r="R971">
            <v>4</v>
          </cell>
          <cell r="S971">
            <v>23</v>
          </cell>
          <cell r="T971" t="str">
            <v>MET</v>
          </cell>
          <cell r="U971" t="e">
            <v>#REF!</v>
          </cell>
        </row>
        <row r="972">
          <cell r="A972">
            <v>6131782</v>
          </cell>
          <cell r="B972" t="str">
            <v>OBB</v>
          </cell>
          <cell r="C972">
            <v>36000</v>
          </cell>
          <cell r="D972">
            <v>36000100</v>
          </cell>
          <cell r="E972" t="str">
            <v>OPER.ENSAMB.GEN</v>
          </cell>
          <cell r="F972">
            <v>6131782</v>
          </cell>
          <cell r="G972" t="str">
            <v>06131782</v>
          </cell>
          <cell r="H972">
            <v>581527315</v>
          </cell>
          <cell r="I972" t="str">
            <v>ROMO ROTHER ERNESTO ALEJANDRO</v>
          </cell>
          <cell r="J972" t="str">
            <v>SUPERINT. ENSAMBLE</v>
          </cell>
          <cell r="K972">
            <v>1703259273</v>
          </cell>
          <cell r="L972" t="str">
            <v>SALARY</v>
          </cell>
          <cell r="M972" t="str">
            <v>INDEFINIDO</v>
          </cell>
          <cell r="N972" t="str">
            <v>INDIRECTA</v>
          </cell>
          <cell r="O972" t="str">
            <v>1ERO</v>
          </cell>
          <cell r="P972">
            <v>3</v>
          </cell>
          <cell r="Q972">
            <v>7</v>
          </cell>
          <cell r="R972">
            <v>5</v>
          </cell>
          <cell r="S972">
            <v>2</v>
          </cell>
          <cell r="T972" t="str">
            <v>SUPERINTENDENTE</v>
          </cell>
          <cell r="U972">
            <v>5</v>
          </cell>
        </row>
        <row r="973">
          <cell r="A973">
            <v>6125263</v>
          </cell>
          <cell r="B973" t="str">
            <v>OBB</v>
          </cell>
          <cell r="C973">
            <v>37000</v>
          </cell>
          <cell r="D973">
            <v>37000400</v>
          </cell>
          <cell r="E973" t="str">
            <v>COMERCIALES</v>
          </cell>
          <cell r="F973">
            <v>6125263</v>
          </cell>
          <cell r="G973" t="str">
            <v>06125263</v>
          </cell>
          <cell r="H973">
            <v>644263497</v>
          </cell>
          <cell r="I973" t="str">
            <v>RODRIGUEZ DE LOOR CARLOS ALBERTO</v>
          </cell>
          <cell r="J973" t="str">
            <v>OPERARIO MATERIALES</v>
          </cell>
          <cell r="K973">
            <v>1204282501</v>
          </cell>
          <cell r="L973" t="str">
            <v>HOURLY</v>
          </cell>
          <cell r="M973" t="str">
            <v>INDEFINIDO</v>
          </cell>
          <cell r="N973" t="str">
            <v>INDIRECTA</v>
          </cell>
          <cell r="O973" t="e">
            <v>#REF!</v>
          </cell>
          <cell r="P973">
            <v>2</v>
          </cell>
          <cell r="Q973">
            <v>6</v>
          </cell>
          <cell r="R973">
            <v>11</v>
          </cell>
          <cell r="S973">
            <v>16</v>
          </cell>
          <cell r="T973" t="str">
            <v>MET</v>
          </cell>
          <cell r="U973" t="e">
            <v>#REF!</v>
          </cell>
        </row>
        <row r="974">
          <cell r="A974">
            <v>6125264</v>
          </cell>
          <cell r="B974" t="str">
            <v>OBB</v>
          </cell>
          <cell r="C974">
            <v>36000</v>
          </cell>
          <cell r="D974">
            <v>36000100</v>
          </cell>
          <cell r="E974" t="str">
            <v>OPER.ENSAMB.GEN</v>
          </cell>
          <cell r="F974">
            <v>6125264</v>
          </cell>
          <cell r="G974" t="str">
            <v>06125264</v>
          </cell>
          <cell r="H974">
            <v>863302956</v>
          </cell>
          <cell r="I974" t="str">
            <v>VASQUEZ JACOME MARIA CONCEPCION</v>
          </cell>
          <cell r="J974" t="str">
            <v>OPERARIO PRODUCCION</v>
          </cell>
          <cell r="K974">
            <v>501811590</v>
          </cell>
          <cell r="L974" t="str">
            <v>HOURLY</v>
          </cell>
          <cell r="M974" t="str">
            <v>INDEFINIDO</v>
          </cell>
          <cell r="N974" t="str">
            <v>DIRECTA</v>
          </cell>
          <cell r="O974" t="str">
            <v>1ERO</v>
          </cell>
          <cell r="P974">
            <v>3</v>
          </cell>
          <cell r="Q974">
            <v>6</v>
          </cell>
          <cell r="R974">
            <v>11</v>
          </cell>
          <cell r="S974">
            <v>16</v>
          </cell>
          <cell r="T974" t="str">
            <v>MET</v>
          </cell>
          <cell r="U974">
            <v>11</v>
          </cell>
        </row>
        <row r="975">
          <cell r="A975">
            <v>6125451</v>
          </cell>
          <cell r="B975" t="str">
            <v>OBB</v>
          </cell>
          <cell r="C975">
            <v>31000</v>
          </cell>
          <cell r="D975">
            <v>31000310</v>
          </cell>
          <cell r="E975" t="str">
            <v>PROC.PRODUCTIV.</v>
          </cell>
          <cell r="F975">
            <v>6125451</v>
          </cell>
          <cell r="G975" t="str">
            <v>06125451</v>
          </cell>
          <cell r="H975">
            <v>968526734</v>
          </cell>
          <cell r="I975" t="str">
            <v>CASTRO MEDIAVILLA JUAN JOSE</v>
          </cell>
          <cell r="J975" t="str">
            <v>ANALISTA DE PROCESOS</v>
          </cell>
          <cell r="K975">
            <v>1716757099</v>
          </cell>
          <cell r="L975" t="str">
            <v>HOURLY</v>
          </cell>
          <cell r="M975" t="str">
            <v>INDEFINIDO</v>
          </cell>
          <cell r="N975" t="str">
            <v>INDIRECTA</v>
          </cell>
          <cell r="O975" t="str">
            <v>1ERO</v>
          </cell>
          <cell r="P975">
            <v>3</v>
          </cell>
          <cell r="Q975">
            <v>6</v>
          </cell>
          <cell r="R975">
            <v>11</v>
          </cell>
          <cell r="S975">
            <v>16</v>
          </cell>
          <cell r="T975" t="str">
            <v>adm</v>
          </cell>
        </row>
        <row r="976">
          <cell r="A976">
            <v>6125894</v>
          </cell>
          <cell r="B976" t="str">
            <v>OBB</v>
          </cell>
          <cell r="C976">
            <v>33000</v>
          </cell>
          <cell r="D976">
            <v>33000110</v>
          </cell>
          <cell r="E976" t="str">
            <v>WFG1</v>
          </cell>
          <cell r="F976">
            <v>6125894</v>
          </cell>
          <cell r="G976" t="str">
            <v>06125894</v>
          </cell>
          <cell r="H976">
            <v>956441893</v>
          </cell>
          <cell r="I976" t="str">
            <v>PALLO JURADO CARLOS MARCELO</v>
          </cell>
          <cell r="J976" t="str">
            <v>ANAL.SAL.SEG.HIG.ERG</v>
          </cell>
          <cell r="K976">
            <v>1712746377</v>
          </cell>
          <cell r="L976" t="str">
            <v>HOURLY</v>
          </cell>
          <cell r="M976" t="str">
            <v>INDEFINIDO</v>
          </cell>
          <cell r="N976" t="str">
            <v>INDIRECTA</v>
          </cell>
          <cell r="O976" t="str">
            <v>1ERO</v>
          </cell>
          <cell r="P976">
            <v>3</v>
          </cell>
          <cell r="Q976">
            <v>6</v>
          </cell>
          <cell r="R976">
            <v>12</v>
          </cell>
          <cell r="S976">
            <v>1</v>
          </cell>
          <cell r="T976" t="str">
            <v>adm</v>
          </cell>
        </row>
        <row r="977">
          <cell r="A977">
            <v>6125896</v>
          </cell>
          <cell r="B977" t="str">
            <v>OBB</v>
          </cell>
          <cell r="C977">
            <v>35000</v>
          </cell>
          <cell r="D977">
            <v>35000200</v>
          </cell>
          <cell r="E977" t="str">
            <v>PINTURA ELPO</v>
          </cell>
          <cell r="F977">
            <v>6125896</v>
          </cell>
          <cell r="G977" t="str">
            <v>06125896</v>
          </cell>
          <cell r="H977">
            <v>887709603</v>
          </cell>
          <cell r="I977" t="str">
            <v>MARQUEZ MARQUEZ JACINTO CESARIO</v>
          </cell>
          <cell r="J977" t="str">
            <v>OPERARIO DE PINTURA</v>
          </cell>
          <cell r="K977">
            <v>1721058376</v>
          </cell>
          <cell r="L977" t="str">
            <v>HOURLY</v>
          </cell>
          <cell r="M977" t="str">
            <v>INDEFINIDO</v>
          </cell>
          <cell r="N977" t="str">
            <v>DIRECTA</v>
          </cell>
          <cell r="O977" t="str">
            <v>1ERO</v>
          </cell>
          <cell r="P977">
            <v>2</v>
          </cell>
          <cell r="Q977">
            <v>6</v>
          </cell>
          <cell r="R977">
            <v>12</v>
          </cell>
          <cell r="S977">
            <v>1</v>
          </cell>
          <cell r="T977" t="str">
            <v>MET</v>
          </cell>
          <cell r="U977" t="str">
            <v>PINTURA ELPO 1T</v>
          </cell>
        </row>
        <row r="978">
          <cell r="A978">
            <v>6129499</v>
          </cell>
          <cell r="B978" t="str">
            <v>OBB</v>
          </cell>
          <cell r="C978">
            <v>36000</v>
          </cell>
          <cell r="D978">
            <v>36000200</v>
          </cell>
          <cell r="E978" t="str">
            <v>ENSAMBLE CHASIS</v>
          </cell>
          <cell r="F978">
            <v>6129499</v>
          </cell>
          <cell r="G978" t="str">
            <v>06129499</v>
          </cell>
          <cell r="H978">
            <v>969461852</v>
          </cell>
          <cell r="I978" t="str">
            <v>PENA CARDENAS FREDY GUSTAVO</v>
          </cell>
          <cell r="J978" t="str">
            <v>OPERARIO PRODUCCION</v>
          </cell>
          <cell r="K978">
            <v>1717794729</v>
          </cell>
          <cell r="L978" t="str">
            <v>HOURLY</v>
          </cell>
          <cell r="M978" t="str">
            <v>INDEFINIDO</v>
          </cell>
          <cell r="N978" t="str">
            <v>DIRECTA</v>
          </cell>
          <cell r="O978" t="str">
            <v>1ERO</v>
          </cell>
          <cell r="P978">
            <v>3</v>
          </cell>
          <cell r="Q978">
            <v>7</v>
          </cell>
          <cell r="R978">
            <v>3</v>
          </cell>
          <cell r="S978">
            <v>1</v>
          </cell>
          <cell r="T978" t="str">
            <v>MET</v>
          </cell>
          <cell r="U978">
            <v>3</v>
          </cell>
        </row>
        <row r="979">
          <cell r="A979">
            <v>6129500</v>
          </cell>
          <cell r="B979" t="str">
            <v>OBB</v>
          </cell>
          <cell r="C979">
            <v>36000</v>
          </cell>
          <cell r="D979">
            <v>36000500</v>
          </cell>
          <cell r="E979" t="str">
            <v>TRIM AUTOMOVIL</v>
          </cell>
          <cell r="F979">
            <v>6129500</v>
          </cell>
          <cell r="G979" t="str">
            <v>06129500</v>
          </cell>
          <cell r="H979">
            <v>677629486</v>
          </cell>
          <cell r="I979" t="str">
            <v>LEON TORRES CESAR FERNANDO</v>
          </cell>
          <cell r="J979" t="str">
            <v>OPERARIO PRODUCCION</v>
          </cell>
          <cell r="K979">
            <v>1720036340</v>
          </cell>
          <cell r="L979" t="str">
            <v>HOURLY</v>
          </cell>
          <cell r="M979" t="str">
            <v>INDEFINIDO</v>
          </cell>
          <cell r="N979" t="str">
            <v>DIRECTA</v>
          </cell>
          <cell r="O979" t="str">
            <v>1ERO</v>
          </cell>
          <cell r="P979">
            <v>3</v>
          </cell>
          <cell r="Q979">
            <v>7</v>
          </cell>
          <cell r="R979">
            <v>3</v>
          </cell>
          <cell r="S979">
            <v>1</v>
          </cell>
          <cell r="T979" t="str">
            <v>MET</v>
          </cell>
          <cell r="U979">
            <v>3</v>
          </cell>
        </row>
        <row r="980">
          <cell r="A980">
            <v>6129501</v>
          </cell>
          <cell r="B980" t="str">
            <v>OBB</v>
          </cell>
          <cell r="C980">
            <v>36000</v>
          </cell>
          <cell r="D980">
            <v>36000300</v>
          </cell>
          <cell r="E980" t="str">
            <v>TRIM COMERCIAL</v>
          </cell>
          <cell r="F980">
            <v>6129501</v>
          </cell>
          <cell r="G980" t="str">
            <v>06129501</v>
          </cell>
          <cell r="H980">
            <v>123858211</v>
          </cell>
          <cell r="I980" t="str">
            <v>LOBATON ZAMBRANO DANIEL RICARDO</v>
          </cell>
          <cell r="J980" t="str">
            <v>OPERARIO PRODUCCION</v>
          </cell>
          <cell r="K980">
            <v>1716084908</v>
          </cell>
          <cell r="L980" t="str">
            <v>HOURLY</v>
          </cell>
          <cell r="M980" t="str">
            <v>INDEFINIDO</v>
          </cell>
          <cell r="N980" t="str">
            <v>DIRECTA</v>
          </cell>
          <cell r="O980" t="str">
            <v>1ERO</v>
          </cell>
          <cell r="P980">
            <v>3</v>
          </cell>
          <cell r="Q980">
            <v>7</v>
          </cell>
          <cell r="R980">
            <v>3</v>
          </cell>
          <cell r="S980">
            <v>1</v>
          </cell>
          <cell r="T980" t="str">
            <v>MET</v>
          </cell>
          <cell r="U980">
            <v>3</v>
          </cell>
        </row>
        <row r="981">
          <cell r="A981">
            <v>6129503</v>
          </cell>
          <cell r="B981" t="str">
            <v>OBB</v>
          </cell>
          <cell r="C981">
            <v>36000</v>
          </cell>
          <cell r="D981">
            <v>36000500</v>
          </cell>
          <cell r="E981" t="str">
            <v>TRIM AUTOMOVIL</v>
          </cell>
          <cell r="F981">
            <v>6129503</v>
          </cell>
          <cell r="G981" t="str">
            <v>06129503</v>
          </cell>
          <cell r="H981">
            <v>637292014</v>
          </cell>
          <cell r="I981" t="str">
            <v>VILLACIS CUEVA ERNESTO MIGUEL</v>
          </cell>
          <cell r="J981" t="str">
            <v>OPERARIO PRODUCCION</v>
          </cell>
          <cell r="K981">
            <v>1716300700</v>
          </cell>
          <cell r="L981" t="str">
            <v>HOURLY</v>
          </cell>
          <cell r="M981" t="str">
            <v>INDEFINIDO</v>
          </cell>
          <cell r="N981" t="str">
            <v>DIRECTA</v>
          </cell>
          <cell r="O981" t="str">
            <v>1ERO</v>
          </cell>
          <cell r="P981">
            <v>3</v>
          </cell>
          <cell r="Q981">
            <v>7</v>
          </cell>
          <cell r="R981">
            <v>3</v>
          </cell>
          <cell r="S981">
            <v>1</v>
          </cell>
          <cell r="T981" t="str">
            <v>MET</v>
          </cell>
          <cell r="U981">
            <v>3</v>
          </cell>
        </row>
        <row r="982">
          <cell r="A982">
            <v>6129504</v>
          </cell>
          <cell r="B982" t="str">
            <v>OBB</v>
          </cell>
          <cell r="C982">
            <v>36000</v>
          </cell>
          <cell r="D982">
            <v>36000200</v>
          </cell>
          <cell r="E982" t="str">
            <v>ENSAMBLE CHASIS</v>
          </cell>
          <cell r="F982">
            <v>6129504</v>
          </cell>
          <cell r="G982" t="str">
            <v>06129504</v>
          </cell>
          <cell r="H982">
            <v>272045958</v>
          </cell>
          <cell r="I982" t="str">
            <v>GUALOTO QUISILEMA BRAULIO RENAN</v>
          </cell>
          <cell r="J982" t="str">
            <v>OPERARIO PRODUCCION</v>
          </cell>
          <cell r="K982">
            <v>1716864952</v>
          </cell>
          <cell r="L982" t="str">
            <v>HOURLY</v>
          </cell>
          <cell r="M982" t="str">
            <v>INDEFINIDO</v>
          </cell>
          <cell r="N982" t="str">
            <v>DIRECTA</v>
          </cell>
          <cell r="O982" t="str">
            <v>SALIO CIA</v>
          </cell>
          <cell r="P982">
            <v>3</v>
          </cell>
          <cell r="Q982">
            <v>7</v>
          </cell>
          <cell r="R982">
            <v>3</v>
          </cell>
          <cell r="S982">
            <v>1</v>
          </cell>
          <cell r="T982" t="e">
            <v>#N/A</v>
          </cell>
          <cell r="U982" t="e">
            <v>#N/A</v>
          </cell>
        </row>
        <row r="983">
          <cell r="A983">
            <v>6129505</v>
          </cell>
          <cell r="B983" t="str">
            <v>OBB</v>
          </cell>
          <cell r="C983">
            <v>36000</v>
          </cell>
          <cell r="D983">
            <v>36000200</v>
          </cell>
          <cell r="E983" t="str">
            <v>ENSAMBLE CHASIS</v>
          </cell>
          <cell r="F983">
            <v>6129505</v>
          </cell>
          <cell r="G983" t="str">
            <v>06129505</v>
          </cell>
          <cell r="H983">
            <v>916854947</v>
          </cell>
          <cell r="I983" t="str">
            <v>TOPON MOROCHO MARCO GONZALO</v>
          </cell>
          <cell r="J983" t="str">
            <v>OPERARIO PRODUCCION</v>
          </cell>
          <cell r="K983">
            <v>1715184584</v>
          </cell>
          <cell r="L983" t="str">
            <v>HOURLY</v>
          </cell>
          <cell r="M983" t="str">
            <v>INDEFINIDO</v>
          </cell>
          <cell r="N983" t="str">
            <v>DIRECTA</v>
          </cell>
          <cell r="O983" t="str">
            <v>1ERO</v>
          </cell>
          <cell r="P983">
            <v>3</v>
          </cell>
          <cell r="Q983">
            <v>7</v>
          </cell>
          <cell r="R983">
            <v>3</v>
          </cell>
          <cell r="S983">
            <v>1</v>
          </cell>
          <cell r="T983" t="str">
            <v>MET</v>
          </cell>
          <cell r="U983">
            <v>3</v>
          </cell>
        </row>
        <row r="984">
          <cell r="A984">
            <v>6129513</v>
          </cell>
          <cell r="B984" t="str">
            <v>OBB</v>
          </cell>
          <cell r="C984">
            <v>34000</v>
          </cell>
          <cell r="D984">
            <v>34000200</v>
          </cell>
          <cell r="E984" t="str">
            <v>SUELDA COMERCI.</v>
          </cell>
          <cell r="F984">
            <v>6129513</v>
          </cell>
          <cell r="G984" t="str">
            <v>06129513</v>
          </cell>
          <cell r="H984">
            <v>621635632</v>
          </cell>
          <cell r="I984" t="str">
            <v>NACATO CONDOR MARCO VINICIO</v>
          </cell>
          <cell r="J984" t="str">
            <v>OPERARIO DE SUELDA</v>
          </cell>
          <cell r="K984">
            <v>1717172033</v>
          </cell>
          <cell r="L984" t="str">
            <v>HOURLY</v>
          </cell>
          <cell r="M984" t="str">
            <v>INDEFINIDO</v>
          </cell>
          <cell r="N984" t="str">
            <v>DIRECTA</v>
          </cell>
          <cell r="O984" t="str">
            <v>2DO</v>
          </cell>
          <cell r="P984">
            <v>28</v>
          </cell>
          <cell r="Q984">
            <v>9</v>
          </cell>
          <cell r="R984">
            <v>8</v>
          </cell>
          <cell r="S984">
            <v>11</v>
          </cell>
          <cell r="T984" t="str">
            <v>MET</v>
          </cell>
          <cell r="U984">
            <v>1717172033</v>
          </cell>
        </row>
        <row r="985">
          <cell r="A985">
            <v>6129516</v>
          </cell>
          <cell r="B985" t="str">
            <v>OBB</v>
          </cell>
          <cell r="C985">
            <v>34000</v>
          </cell>
          <cell r="D985">
            <v>34000300</v>
          </cell>
          <cell r="E985" t="str">
            <v>SUELDA AUTOMOV.</v>
          </cell>
          <cell r="F985">
            <v>6129516</v>
          </cell>
          <cell r="G985" t="str">
            <v>06129516</v>
          </cell>
          <cell r="H985">
            <v>407284055</v>
          </cell>
          <cell r="I985" t="str">
            <v>VELIZ VERA JUAN PABLO</v>
          </cell>
          <cell r="J985" t="str">
            <v>OPERARIO DE SUELDA</v>
          </cell>
          <cell r="K985">
            <v>1717661613</v>
          </cell>
          <cell r="L985" t="str">
            <v>HOURLY</v>
          </cell>
          <cell r="M985" t="str">
            <v>INDEFINIDO</v>
          </cell>
          <cell r="N985" t="str">
            <v>DIRECTA</v>
          </cell>
          <cell r="O985" t="str">
            <v>2DO</v>
          </cell>
          <cell r="P985">
            <v>28</v>
          </cell>
          <cell r="Q985">
            <v>7</v>
          </cell>
          <cell r="R985">
            <v>3</v>
          </cell>
          <cell r="S985">
            <v>1</v>
          </cell>
          <cell r="T985" t="str">
            <v>LET</v>
          </cell>
          <cell r="U985">
            <v>1717661613</v>
          </cell>
        </row>
        <row r="986">
          <cell r="A986">
            <v>6129519</v>
          </cell>
          <cell r="B986" t="str">
            <v>OBB</v>
          </cell>
          <cell r="C986">
            <v>34000</v>
          </cell>
          <cell r="D986">
            <v>34000110</v>
          </cell>
          <cell r="E986" t="str">
            <v>MANTEN. SUELDA</v>
          </cell>
          <cell r="F986">
            <v>6129519</v>
          </cell>
          <cell r="G986" t="str">
            <v>06129519</v>
          </cell>
          <cell r="H986">
            <v>521437475</v>
          </cell>
          <cell r="I986" t="str">
            <v>GUALLICHICO GUAMAN JOSE LUIS</v>
          </cell>
          <cell r="J986" t="str">
            <v>ESP. SHOP (E)</v>
          </cell>
          <cell r="K986">
            <v>1719218156</v>
          </cell>
          <cell r="L986" t="str">
            <v>HOURLY</v>
          </cell>
          <cell r="M986" t="str">
            <v>INDEFINIDO</v>
          </cell>
          <cell r="N986" t="str">
            <v>INDIRECTA</v>
          </cell>
          <cell r="O986" t="str">
            <v>1ERO</v>
          </cell>
          <cell r="P986">
            <v>3</v>
          </cell>
          <cell r="Q986">
            <v>7</v>
          </cell>
          <cell r="R986">
            <v>3</v>
          </cell>
          <cell r="S986">
            <v>1</v>
          </cell>
          <cell r="T986" t="str">
            <v>LG</v>
          </cell>
          <cell r="U986">
            <v>1719218156</v>
          </cell>
        </row>
        <row r="987">
          <cell r="A987">
            <v>6129524</v>
          </cell>
          <cell r="B987" t="str">
            <v>OBB</v>
          </cell>
          <cell r="C987">
            <v>34000</v>
          </cell>
          <cell r="D987">
            <v>34000500</v>
          </cell>
          <cell r="E987" t="str">
            <v>ACABADO METAL.</v>
          </cell>
          <cell r="F987">
            <v>6129524</v>
          </cell>
          <cell r="G987" t="str">
            <v>06129524</v>
          </cell>
          <cell r="H987">
            <v>735176654</v>
          </cell>
          <cell r="I987" t="str">
            <v>DE LA CRUZ LOACHAMIN DANILO ABEL</v>
          </cell>
          <cell r="J987" t="str">
            <v>OPERARIO DE SUELDA</v>
          </cell>
          <cell r="K987">
            <v>1713493367</v>
          </cell>
          <cell r="L987" t="str">
            <v>HOURLY</v>
          </cell>
          <cell r="M987" t="str">
            <v>INDEFINIDO</v>
          </cell>
          <cell r="N987" t="str">
            <v>DIRECTA</v>
          </cell>
          <cell r="O987" t="str">
            <v>2DO</v>
          </cell>
          <cell r="P987">
            <v>28</v>
          </cell>
          <cell r="Q987">
            <v>7</v>
          </cell>
          <cell r="R987">
            <v>3</v>
          </cell>
          <cell r="S987">
            <v>1</v>
          </cell>
          <cell r="T987" t="str">
            <v>LET</v>
          </cell>
          <cell r="U987">
            <v>1713493367</v>
          </cell>
        </row>
        <row r="988">
          <cell r="A988">
            <v>6129525</v>
          </cell>
          <cell r="B988" t="str">
            <v>OBB</v>
          </cell>
          <cell r="C988">
            <v>34000</v>
          </cell>
          <cell r="D988">
            <v>34000500</v>
          </cell>
          <cell r="E988" t="str">
            <v>ACABADO METAL.</v>
          </cell>
          <cell r="F988">
            <v>6129525</v>
          </cell>
          <cell r="G988" t="str">
            <v>06129525</v>
          </cell>
          <cell r="H988">
            <v>262871199</v>
          </cell>
          <cell r="I988" t="str">
            <v>VELASCO GUANA RAFAEL RODRIGO</v>
          </cell>
          <cell r="J988" t="str">
            <v>OPERARIO DE SUELDA</v>
          </cell>
          <cell r="K988">
            <v>1716786767</v>
          </cell>
          <cell r="L988" t="str">
            <v>HOURLY</v>
          </cell>
          <cell r="M988" t="str">
            <v>INDEFINIDO</v>
          </cell>
          <cell r="N988" t="str">
            <v>DIRECTA</v>
          </cell>
          <cell r="O988" t="str">
            <v>1ERO</v>
          </cell>
          <cell r="P988">
            <v>3</v>
          </cell>
          <cell r="Q988">
            <v>7</v>
          </cell>
          <cell r="R988">
            <v>3</v>
          </cell>
          <cell r="S988">
            <v>1</v>
          </cell>
          <cell r="T988" t="str">
            <v>MET</v>
          </cell>
          <cell r="U988">
            <v>1716786767</v>
          </cell>
        </row>
        <row r="989">
          <cell r="A989">
            <v>6129526</v>
          </cell>
          <cell r="B989" t="str">
            <v>OBB</v>
          </cell>
          <cell r="C989">
            <v>31000</v>
          </cell>
          <cell r="D989">
            <v>31000600</v>
          </cell>
          <cell r="E989" t="str">
            <v>PROY.MATRICERIA</v>
          </cell>
          <cell r="F989">
            <v>6129526</v>
          </cell>
          <cell r="G989" t="str">
            <v>06129526</v>
          </cell>
          <cell r="H989">
            <v>496303900</v>
          </cell>
          <cell r="I989" t="str">
            <v>PAREDES CHAVEZ EDGAR ADRIAN</v>
          </cell>
          <cell r="J989" t="str">
            <v>OPER.TALLER MECANICO</v>
          </cell>
          <cell r="K989">
            <v>1204186793</v>
          </cell>
          <cell r="L989" t="str">
            <v>HOURLY</v>
          </cell>
          <cell r="M989" t="str">
            <v>INDEFINIDO</v>
          </cell>
          <cell r="N989" t="str">
            <v>INDIRECTA</v>
          </cell>
          <cell r="O989" t="str">
            <v>1ERO</v>
          </cell>
          <cell r="P989">
            <v>3</v>
          </cell>
          <cell r="Q989">
            <v>7</v>
          </cell>
          <cell r="R989">
            <v>3</v>
          </cell>
          <cell r="S989">
            <v>1</v>
          </cell>
          <cell r="T989" t="str">
            <v>LET</v>
          </cell>
        </row>
        <row r="990">
          <cell r="A990">
            <v>6129529</v>
          </cell>
          <cell r="B990" t="str">
            <v>OBB</v>
          </cell>
          <cell r="C990">
            <v>31000</v>
          </cell>
          <cell r="D990">
            <v>31000600</v>
          </cell>
          <cell r="E990" t="str">
            <v>PROY.MATRICERIA</v>
          </cell>
          <cell r="F990">
            <v>6129529</v>
          </cell>
          <cell r="G990" t="str">
            <v>06129529</v>
          </cell>
          <cell r="H990">
            <v>694775015</v>
          </cell>
          <cell r="I990" t="str">
            <v>CAMPOVERDE CORDOVA JULIAN</v>
          </cell>
          <cell r="J990" t="str">
            <v>OPER.TALLER MECANICO</v>
          </cell>
          <cell r="K990">
            <v>1706564851</v>
          </cell>
          <cell r="L990" t="str">
            <v>HOURLY</v>
          </cell>
          <cell r="M990" t="str">
            <v>INDEFINIDO</v>
          </cell>
          <cell r="N990" t="str">
            <v>INDIRECTA</v>
          </cell>
          <cell r="O990" t="str">
            <v>1ERO</v>
          </cell>
          <cell r="P990">
            <v>3</v>
          </cell>
          <cell r="Q990">
            <v>7</v>
          </cell>
          <cell r="R990">
            <v>3</v>
          </cell>
          <cell r="S990">
            <v>1</v>
          </cell>
          <cell r="T990" t="str">
            <v>adm</v>
          </cell>
        </row>
        <row r="991">
          <cell r="A991">
            <v>6129546</v>
          </cell>
          <cell r="B991" t="str">
            <v>OBB</v>
          </cell>
          <cell r="C991">
            <v>36000</v>
          </cell>
          <cell r="D991">
            <v>36000300</v>
          </cell>
          <cell r="E991" t="str">
            <v>TRIM COMERCIAL</v>
          </cell>
          <cell r="F991">
            <v>6129546</v>
          </cell>
          <cell r="G991" t="str">
            <v>06129546</v>
          </cell>
          <cell r="H991">
            <v>819109723</v>
          </cell>
          <cell r="I991" t="str">
            <v>GUAMAN SAMUEZA CARLOS AUGUSTO</v>
          </cell>
          <cell r="J991" t="str">
            <v>OPERARIO PRODUCCION</v>
          </cell>
          <cell r="K991">
            <v>1719020339</v>
          </cell>
          <cell r="L991" t="str">
            <v>HOURLY</v>
          </cell>
          <cell r="M991" t="str">
            <v>INDEFINIDO</v>
          </cell>
          <cell r="N991" t="str">
            <v>DIRECTA</v>
          </cell>
          <cell r="O991" t="str">
            <v>1ERO</v>
          </cell>
          <cell r="P991">
            <v>3</v>
          </cell>
          <cell r="Q991">
            <v>7</v>
          </cell>
          <cell r="R991">
            <v>3</v>
          </cell>
          <cell r="S991">
            <v>1</v>
          </cell>
          <cell r="T991" t="str">
            <v>MET</v>
          </cell>
          <cell r="U991">
            <v>3</v>
          </cell>
        </row>
        <row r="992">
          <cell r="A992">
            <v>6129551</v>
          </cell>
          <cell r="B992" t="str">
            <v>OBB</v>
          </cell>
          <cell r="C992">
            <v>36000</v>
          </cell>
          <cell r="D992">
            <v>36000500</v>
          </cell>
          <cell r="E992" t="str">
            <v>TRIM AUTOMOVIL</v>
          </cell>
          <cell r="F992">
            <v>6129551</v>
          </cell>
          <cell r="G992" t="str">
            <v>06129551</v>
          </cell>
          <cell r="H992">
            <v>851896449</v>
          </cell>
          <cell r="I992" t="str">
            <v>VILCA TOAPANTA MARCO FABIAN</v>
          </cell>
          <cell r="J992" t="str">
            <v>OPERARIO PRODUCCION</v>
          </cell>
          <cell r="K992">
            <v>1720012572</v>
          </cell>
          <cell r="L992" t="str">
            <v>HOURLY</v>
          </cell>
          <cell r="M992" t="str">
            <v>INDEFINIDO</v>
          </cell>
          <cell r="N992" t="str">
            <v>DIRECTA</v>
          </cell>
          <cell r="O992" t="str">
            <v>1ERO</v>
          </cell>
          <cell r="P992">
            <v>3</v>
          </cell>
          <cell r="Q992">
            <v>7</v>
          </cell>
          <cell r="R992">
            <v>3</v>
          </cell>
          <cell r="S992">
            <v>1</v>
          </cell>
          <cell r="T992" t="str">
            <v>MET</v>
          </cell>
          <cell r="U992">
            <v>3</v>
          </cell>
        </row>
        <row r="993">
          <cell r="A993">
            <v>6129552</v>
          </cell>
          <cell r="B993" t="str">
            <v>OBB</v>
          </cell>
          <cell r="C993">
            <v>35000</v>
          </cell>
          <cell r="D993">
            <v>35000200</v>
          </cell>
          <cell r="E993" t="str">
            <v>PINTURA ELPO</v>
          </cell>
          <cell r="F993">
            <v>6129552</v>
          </cell>
          <cell r="G993" t="str">
            <v>06129552</v>
          </cell>
          <cell r="H993">
            <v>837440552</v>
          </cell>
          <cell r="I993" t="str">
            <v>AYALA CADENA LINO PATRICIO</v>
          </cell>
          <cell r="J993" t="str">
            <v>OPERARIO DE PINTURA</v>
          </cell>
          <cell r="K993">
            <v>1717550311</v>
          </cell>
          <cell r="L993" t="str">
            <v>HOURLY</v>
          </cell>
          <cell r="M993" t="str">
            <v>INDEFINIDO</v>
          </cell>
          <cell r="N993" t="str">
            <v>DIRECTA</v>
          </cell>
          <cell r="O993" t="str">
            <v>1ERO</v>
          </cell>
          <cell r="P993">
            <v>2</v>
          </cell>
          <cell r="Q993">
            <v>7</v>
          </cell>
          <cell r="R993">
            <v>3</v>
          </cell>
          <cell r="S993">
            <v>1</v>
          </cell>
          <cell r="T993" t="str">
            <v>MET</v>
          </cell>
          <cell r="U993" t="str">
            <v>PINTURA ELPO 1T</v>
          </cell>
        </row>
        <row r="994">
          <cell r="A994">
            <v>6129553</v>
          </cell>
          <cell r="B994" t="str">
            <v>OBB</v>
          </cell>
          <cell r="C994">
            <v>36000</v>
          </cell>
          <cell r="D994">
            <v>36000300</v>
          </cell>
          <cell r="E994" t="str">
            <v>TRIM COMERCIAL</v>
          </cell>
          <cell r="F994">
            <v>6129553</v>
          </cell>
          <cell r="G994" t="str">
            <v>06129553</v>
          </cell>
          <cell r="H994">
            <v>132814499</v>
          </cell>
          <cell r="I994" t="str">
            <v>LINCANGO VALENCIA CARLOS HERNAN</v>
          </cell>
          <cell r="J994" t="str">
            <v>OPERARIO PRODUCCION</v>
          </cell>
          <cell r="K994">
            <v>1715144588</v>
          </cell>
          <cell r="L994" t="str">
            <v>HOURLY</v>
          </cell>
          <cell r="M994" t="str">
            <v>INDEFINIDO</v>
          </cell>
          <cell r="N994" t="str">
            <v>DIRECTA</v>
          </cell>
          <cell r="O994" t="str">
            <v>1ERO</v>
          </cell>
          <cell r="P994">
            <v>3</v>
          </cell>
          <cell r="Q994">
            <v>7</v>
          </cell>
          <cell r="R994">
            <v>3</v>
          </cell>
          <cell r="S994">
            <v>1</v>
          </cell>
          <cell r="T994" t="str">
            <v>LET</v>
          </cell>
          <cell r="U994">
            <v>3</v>
          </cell>
        </row>
        <row r="995">
          <cell r="A995">
            <v>6129556</v>
          </cell>
          <cell r="B995" t="str">
            <v>OBB</v>
          </cell>
          <cell r="C995">
            <v>36000</v>
          </cell>
          <cell r="D995">
            <v>36000200</v>
          </cell>
          <cell r="E995" t="str">
            <v>ENSAMBLE CHASIS</v>
          </cell>
          <cell r="F995">
            <v>6129556</v>
          </cell>
          <cell r="G995" t="str">
            <v>06129556</v>
          </cell>
          <cell r="H995">
            <v>144663665</v>
          </cell>
          <cell r="I995" t="str">
            <v>AMANGANDI GUACHO WILSON STALIN</v>
          </cell>
          <cell r="J995" t="str">
            <v>OPERARIO PRODUCCION</v>
          </cell>
          <cell r="K995">
            <v>1716187123</v>
          </cell>
          <cell r="L995" t="str">
            <v>HOURLY</v>
          </cell>
          <cell r="M995" t="str">
            <v>INDEFINIDO</v>
          </cell>
          <cell r="N995" t="str">
            <v>DIRECTA</v>
          </cell>
          <cell r="O995" t="str">
            <v>1ERO</v>
          </cell>
          <cell r="P995">
            <v>3</v>
          </cell>
          <cell r="Q995">
            <v>7</v>
          </cell>
          <cell r="R995">
            <v>3</v>
          </cell>
          <cell r="S995">
            <v>1</v>
          </cell>
          <cell r="T995" t="str">
            <v>MET</v>
          </cell>
          <cell r="U995">
            <v>3</v>
          </cell>
        </row>
        <row r="996">
          <cell r="A996">
            <v>6129558</v>
          </cell>
          <cell r="B996" t="str">
            <v>OBB</v>
          </cell>
          <cell r="C996">
            <v>36000</v>
          </cell>
          <cell r="D996">
            <v>36000600</v>
          </cell>
          <cell r="E996" t="str">
            <v>FINAL AUTOMOVIL</v>
          </cell>
          <cell r="F996">
            <v>6129558</v>
          </cell>
          <cell r="G996" t="str">
            <v>06129558</v>
          </cell>
          <cell r="H996">
            <v>247892948</v>
          </cell>
          <cell r="I996" t="str">
            <v>LLERENA VIZUETE DARWIN ROLANDO</v>
          </cell>
          <cell r="J996" t="str">
            <v>OPERARIO PRODUCCION</v>
          </cell>
          <cell r="K996">
            <v>1714009121</v>
          </cell>
          <cell r="L996" t="str">
            <v>HOURLY</v>
          </cell>
          <cell r="M996" t="str">
            <v>INDEFINIDO</v>
          </cell>
          <cell r="N996" t="str">
            <v>DIRECTA</v>
          </cell>
          <cell r="O996" t="str">
            <v>1ERO</v>
          </cell>
          <cell r="P996">
            <v>3</v>
          </cell>
          <cell r="Q996">
            <v>7</v>
          </cell>
          <cell r="R996">
            <v>3</v>
          </cell>
          <cell r="S996">
            <v>1</v>
          </cell>
          <cell r="T996" t="str">
            <v>MET</v>
          </cell>
          <cell r="U996">
            <v>3</v>
          </cell>
        </row>
        <row r="997">
          <cell r="A997">
            <v>6129907</v>
          </cell>
          <cell r="B997" t="str">
            <v>OBB</v>
          </cell>
          <cell r="C997">
            <v>36000</v>
          </cell>
          <cell r="D997">
            <v>36000300</v>
          </cell>
          <cell r="E997" t="str">
            <v>TRIM COMERCIAL</v>
          </cell>
          <cell r="F997">
            <v>6129907</v>
          </cell>
          <cell r="G997" t="str">
            <v>06129907</v>
          </cell>
          <cell r="H997">
            <v>836051497</v>
          </cell>
          <cell r="I997" t="str">
            <v>CONDOR ANALUCA MARCO PATRICIO</v>
          </cell>
          <cell r="J997" t="str">
            <v>OPERARIO PRODUCCION</v>
          </cell>
          <cell r="K997">
            <v>1713205498</v>
          </cell>
          <cell r="L997" t="str">
            <v>HOURLY</v>
          </cell>
          <cell r="M997" t="str">
            <v>INDEFINIDO</v>
          </cell>
          <cell r="N997" t="str">
            <v>DIRECTA</v>
          </cell>
          <cell r="O997" t="str">
            <v>1ERO</v>
          </cell>
          <cell r="P997">
            <v>3</v>
          </cell>
          <cell r="Q997">
            <v>7</v>
          </cell>
          <cell r="R997">
            <v>3</v>
          </cell>
          <cell r="S997">
            <v>16</v>
          </cell>
          <cell r="T997" t="str">
            <v>MET</v>
          </cell>
          <cell r="U997">
            <v>3</v>
          </cell>
        </row>
        <row r="998">
          <cell r="A998">
            <v>6129920</v>
          </cell>
          <cell r="B998" t="str">
            <v>OBB</v>
          </cell>
          <cell r="C998">
            <v>35000</v>
          </cell>
          <cell r="D998">
            <v>35000400</v>
          </cell>
          <cell r="E998" t="str">
            <v>PINTURA ESMALTE</v>
          </cell>
          <cell r="F998">
            <v>6129920</v>
          </cell>
          <cell r="G998" t="str">
            <v>06129920</v>
          </cell>
          <cell r="H998">
            <v>964106725</v>
          </cell>
          <cell r="I998" t="str">
            <v>DE LA CRUZ AIMACANA EDWIN RENE</v>
          </cell>
          <cell r="J998" t="str">
            <v>PINTOR</v>
          </cell>
          <cell r="K998">
            <v>1713344966</v>
          </cell>
          <cell r="L998" t="str">
            <v>HOURLY</v>
          </cell>
          <cell r="M998" t="str">
            <v>INDEFINIDO</v>
          </cell>
          <cell r="N998" t="str">
            <v>DIRECTA</v>
          </cell>
          <cell r="O998" t="str">
            <v>2DO</v>
          </cell>
          <cell r="P998">
            <v>4</v>
          </cell>
          <cell r="Q998">
            <v>7</v>
          </cell>
          <cell r="R998">
            <v>3</v>
          </cell>
          <cell r="S998">
            <v>16</v>
          </cell>
          <cell r="T998" t="str">
            <v>MET</v>
          </cell>
          <cell r="U998" t="str">
            <v>PINTURA ESM 2T</v>
          </cell>
        </row>
        <row r="999">
          <cell r="A999">
            <v>6129929</v>
          </cell>
          <cell r="B999" t="str">
            <v>OBB</v>
          </cell>
          <cell r="C999">
            <v>35000</v>
          </cell>
          <cell r="D999">
            <v>35000300</v>
          </cell>
          <cell r="E999" t="str">
            <v>PINTURA PRIMER</v>
          </cell>
          <cell r="F999">
            <v>6129929</v>
          </cell>
          <cell r="G999" t="str">
            <v>06129929</v>
          </cell>
          <cell r="H999">
            <v>238652981</v>
          </cell>
          <cell r="I999" t="str">
            <v>CACERES GALARRAGA JOSE LUIS</v>
          </cell>
          <cell r="J999" t="str">
            <v>PINTOR</v>
          </cell>
          <cell r="K999">
            <v>1714549167</v>
          </cell>
          <cell r="L999" t="str">
            <v>HOURLY</v>
          </cell>
          <cell r="M999" t="str">
            <v>INDEFINIDO</v>
          </cell>
          <cell r="N999" t="str">
            <v>DIRECTA</v>
          </cell>
          <cell r="O999" t="str">
            <v>2DO</v>
          </cell>
          <cell r="P999">
            <v>4</v>
          </cell>
          <cell r="Q999">
            <v>7</v>
          </cell>
          <cell r="R999">
            <v>3</v>
          </cell>
          <cell r="S999">
            <v>16</v>
          </cell>
          <cell r="T999" t="str">
            <v>MET</v>
          </cell>
          <cell r="U999" t="str">
            <v>PINTURA CABINAS 2T</v>
          </cell>
        </row>
        <row r="1000">
          <cell r="A1000">
            <v>6129931</v>
          </cell>
          <cell r="B1000" t="str">
            <v>OBB</v>
          </cell>
          <cell r="C1000">
            <v>35000</v>
          </cell>
          <cell r="D1000">
            <v>35000200</v>
          </cell>
          <cell r="E1000" t="str">
            <v>PINTURA ELPO</v>
          </cell>
          <cell r="F1000">
            <v>6129931</v>
          </cell>
          <cell r="G1000" t="str">
            <v>06129931</v>
          </cell>
          <cell r="H1000">
            <v>581153546</v>
          </cell>
          <cell r="I1000" t="str">
            <v>HEREDIA FLORES LUIS MIGUEL</v>
          </cell>
          <cell r="J1000" t="str">
            <v>OPERARIO DE PINTURA</v>
          </cell>
          <cell r="K1000">
            <v>1721634713</v>
          </cell>
          <cell r="L1000" t="str">
            <v>HOURLY</v>
          </cell>
          <cell r="M1000" t="str">
            <v>INDEFINIDO</v>
          </cell>
          <cell r="N1000" t="str">
            <v>DIRECTA</v>
          </cell>
          <cell r="O1000" t="str">
            <v>1ERO</v>
          </cell>
          <cell r="P1000">
            <v>2</v>
          </cell>
          <cell r="Q1000">
            <v>7</v>
          </cell>
          <cell r="R1000">
            <v>3</v>
          </cell>
          <cell r="S1000">
            <v>16</v>
          </cell>
          <cell r="T1000" t="str">
            <v>MET</v>
          </cell>
          <cell r="U1000" t="str">
            <v>PINTURA ELPO 1T</v>
          </cell>
        </row>
        <row r="1001">
          <cell r="A1001">
            <v>6129933</v>
          </cell>
          <cell r="B1001" t="str">
            <v>OBB</v>
          </cell>
          <cell r="C1001">
            <v>35000</v>
          </cell>
          <cell r="D1001">
            <v>35000300</v>
          </cell>
          <cell r="E1001" t="str">
            <v>PINTURA PRIMER</v>
          </cell>
          <cell r="F1001">
            <v>6129933</v>
          </cell>
          <cell r="G1001" t="str">
            <v>06129933</v>
          </cell>
          <cell r="H1001">
            <v>477029693</v>
          </cell>
          <cell r="I1001" t="str">
            <v>ALBAN SILVA EDISON JAVIER</v>
          </cell>
          <cell r="J1001" t="str">
            <v>PINTOR</v>
          </cell>
          <cell r="K1001">
            <v>1719296608</v>
          </cell>
          <cell r="L1001" t="str">
            <v>HOURLY</v>
          </cell>
          <cell r="M1001" t="str">
            <v>INDEFINIDO</v>
          </cell>
          <cell r="N1001" t="str">
            <v>DIRECTA</v>
          </cell>
          <cell r="O1001" t="str">
            <v>SALIO CIA</v>
          </cell>
          <cell r="P1001">
            <v>4</v>
          </cell>
          <cell r="Q1001">
            <v>7</v>
          </cell>
          <cell r="R1001">
            <v>3</v>
          </cell>
          <cell r="S1001">
            <v>16</v>
          </cell>
          <cell r="T1001" t="e">
            <v>#N/A</v>
          </cell>
        </row>
        <row r="1002">
          <cell r="A1002">
            <v>6129936</v>
          </cell>
          <cell r="B1002" t="str">
            <v>OBB</v>
          </cell>
          <cell r="C1002">
            <v>35000</v>
          </cell>
          <cell r="D1002">
            <v>35000400</v>
          </cell>
          <cell r="E1002" t="str">
            <v>PINTURA ESMALTE</v>
          </cell>
          <cell r="F1002">
            <v>6129936</v>
          </cell>
          <cell r="G1002" t="str">
            <v>06129936</v>
          </cell>
          <cell r="H1002">
            <v>349274418</v>
          </cell>
          <cell r="I1002" t="str">
            <v>ALOMOTO CHICAIZA OSCAR IVAN</v>
          </cell>
          <cell r="J1002" t="str">
            <v>OPERARIO DE PINTURA</v>
          </cell>
          <cell r="K1002">
            <v>1718577289</v>
          </cell>
          <cell r="L1002" t="str">
            <v>HOURLY</v>
          </cell>
          <cell r="M1002" t="str">
            <v>INDEFINIDO</v>
          </cell>
          <cell r="N1002" t="str">
            <v>DIRECTA</v>
          </cell>
          <cell r="O1002" t="str">
            <v>2DO</v>
          </cell>
          <cell r="P1002">
            <v>4</v>
          </cell>
          <cell r="Q1002">
            <v>7</v>
          </cell>
          <cell r="R1002">
            <v>3</v>
          </cell>
          <cell r="S1002">
            <v>16</v>
          </cell>
          <cell r="T1002" t="str">
            <v>MET</v>
          </cell>
          <cell r="U1002" t="str">
            <v>PINTURA ESMALTE 1T</v>
          </cell>
        </row>
        <row r="1003">
          <cell r="A1003">
            <v>6129937</v>
          </cell>
          <cell r="B1003" t="str">
            <v>OBB</v>
          </cell>
          <cell r="C1003">
            <v>35000</v>
          </cell>
          <cell r="D1003">
            <v>35000300</v>
          </cell>
          <cell r="E1003" t="str">
            <v>PINTURA PRIMER</v>
          </cell>
          <cell r="F1003">
            <v>6129937</v>
          </cell>
          <cell r="G1003" t="str">
            <v>06129937</v>
          </cell>
          <cell r="H1003">
            <v>948693318</v>
          </cell>
          <cell r="I1003" t="str">
            <v>ANALUISA CHUNGANDRO WILLIAN ALEJANDRO</v>
          </cell>
          <cell r="J1003" t="str">
            <v>PINTOR</v>
          </cell>
          <cell r="K1003">
            <v>1712914629</v>
          </cell>
          <cell r="L1003" t="str">
            <v>HOURLY</v>
          </cell>
          <cell r="M1003" t="str">
            <v>INDEFINIDO</v>
          </cell>
          <cell r="N1003" t="str">
            <v>DIRECTA</v>
          </cell>
          <cell r="O1003" t="str">
            <v>3ERO</v>
          </cell>
          <cell r="P1003">
            <v>22</v>
          </cell>
          <cell r="Q1003">
            <v>9</v>
          </cell>
          <cell r="R1003">
            <v>9</v>
          </cell>
          <cell r="S1003">
            <v>14</v>
          </cell>
          <cell r="T1003" t="str">
            <v>MET</v>
          </cell>
          <cell r="U1003" t="str">
            <v>PINTURA CABINAS 2T</v>
          </cell>
        </row>
        <row r="1004">
          <cell r="A1004">
            <v>6129939</v>
          </cell>
          <cell r="B1004" t="str">
            <v>OBB</v>
          </cell>
          <cell r="C1004">
            <v>35000</v>
          </cell>
          <cell r="D1004">
            <v>35000400</v>
          </cell>
          <cell r="E1004" t="str">
            <v>PINTURA ESMALTE</v>
          </cell>
          <cell r="F1004">
            <v>6129939</v>
          </cell>
          <cell r="G1004" t="str">
            <v>06129939</v>
          </cell>
          <cell r="H1004">
            <v>608948201</v>
          </cell>
          <cell r="I1004" t="str">
            <v>LEMA CUMBAL EDWIN PATRICIO</v>
          </cell>
          <cell r="J1004" t="str">
            <v>PINTOR</v>
          </cell>
          <cell r="K1004">
            <v>1719943001</v>
          </cell>
          <cell r="L1004" t="str">
            <v>HOURLY</v>
          </cell>
          <cell r="M1004" t="str">
            <v>INDEFINIDO</v>
          </cell>
          <cell r="N1004" t="str">
            <v>DIRECTA</v>
          </cell>
          <cell r="O1004" t="str">
            <v>2DO</v>
          </cell>
          <cell r="P1004">
            <v>4</v>
          </cell>
          <cell r="Q1004">
            <v>7</v>
          </cell>
          <cell r="R1004">
            <v>3</v>
          </cell>
          <cell r="S1004">
            <v>16</v>
          </cell>
          <cell r="T1004" t="str">
            <v>MET</v>
          </cell>
          <cell r="U1004" t="str">
            <v>PINTURA ESM 2T</v>
          </cell>
        </row>
        <row r="1005">
          <cell r="A1005">
            <v>6129954</v>
          </cell>
          <cell r="B1005" t="str">
            <v>OBB</v>
          </cell>
          <cell r="C1005">
            <v>52000</v>
          </cell>
          <cell r="D1005">
            <v>52000520</v>
          </cell>
          <cell r="E1005" t="str">
            <v>EST.VERIFICAC.</v>
          </cell>
          <cell r="F1005">
            <v>6129954</v>
          </cell>
          <cell r="G1005" t="str">
            <v>06129954</v>
          </cell>
          <cell r="H1005">
            <v>613422041</v>
          </cell>
          <cell r="I1005" t="str">
            <v>ARMIJOS MERA DIEGO ANDRES</v>
          </cell>
          <cell r="J1005" t="str">
            <v>INSPECTOR DE CALIDAD</v>
          </cell>
          <cell r="K1005">
            <v>1716069305</v>
          </cell>
          <cell r="L1005" t="str">
            <v>HOURLY</v>
          </cell>
          <cell r="M1005" t="str">
            <v>INDEFINIDO</v>
          </cell>
          <cell r="N1005" t="str">
            <v>DIRECTA</v>
          </cell>
          <cell r="O1005" t="str">
            <v>2DO</v>
          </cell>
          <cell r="P1005">
            <v>28</v>
          </cell>
          <cell r="Q1005">
            <v>7</v>
          </cell>
          <cell r="R1005">
            <v>3</v>
          </cell>
          <cell r="S1005">
            <v>16</v>
          </cell>
          <cell r="T1005" t="str">
            <v>MET</v>
          </cell>
          <cell r="U1005" t="e">
            <v>#REF!</v>
          </cell>
        </row>
        <row r="1006">
          <cell r="A1006">
            <v>6129961</v>
          </cell>
          <cell r="B1006" t="str">
            <v>OBB</v>
          </cell>
          <cell r="C1006">
            <v>35000</v>
          </cell>
          <cell r="D1006">
            <v>35000300</v>
          </cell>
          <cell r="E1006" t="str">
            <v>PINTURA PRIMER</v>
          </cell>
          <cell r="F1006">
            <v>6129961</v>
          </cell>
          <cell r="G1006" t="str">
            <v>06129961</v>
          </cell>
          <cell r="H1006">
            <v>519162058</v>
          </cell>
          <cell r="I1006" t="str">
            <v>MESIAS LLUMIPANTA JORGE IVAN</v>
          </cell>
          <cell r="J1006" t="str">
            <v>OPERARIO DE PINTURA</v>
          </cell>
          <cell r="K1006">
            <v>1709330615</v>
          </cell>
          <cell r="L1006" t="str">
            <v>HOURLY</v>
          </cell>
          <cell r="M1006" t="str">
            <v>INDEFINIDO</v>
          </cell>
          <cell r="N1006" t="str">
            <v>DIRECTA</v>
          </cell>
          <cell r="O1006" t="str">
            <v>SALIO CIA</v>
          </cell>
          <cell r="P1006">
            <v>4</v>
          </cell>
          <cell r="Q1006">
            <v>7</v>
          </cell>
          <cell r="R1006">
            <v>3</v>
          </cell>
          <cell r="S1006">
            <v>16</v>
          </cell>
          <cell r="T1006" t="e">
            <v>#N/A</v>
          </cell>
        </row>
        <row r="1007">
          <cell r="A1007">
            <v>6129980</v>
          </cell>
          <cell r="B1007" t="str">
            <v>OBB</v>
          </cell>
          <cell r="C1007">
            <v>35000</v>
          </cell>
          <cell r="D1007">
            <v>35000300</v>
          </cell>
          <cell r="E1007" t="str">
            <v>PINTURA PRIMER</v>
          </cell>
          <cell r="F1007">
            <v>6129980</v>
          </cell>
          <cell r="G1007" t="str">
            <v>06129980</v>
          </cell>
          <cell r="H1007">
            <v>423468437</v>
          </cell>
          <cell r="I1007" t="str">
            <v>NAVARRETE PINCAY PABLO ANDRES</v>
          </cell>
          <cell r="J1007" t="str">
            <v>PINTOR</v>
          </cell>
          <cell r="K1007">
            <v>1717359606</v>
          </cell>
          <cell r="L1007" t="str">
            <v>HOURLY</v>
          </cell>
          <cell r="M1007" t="str">
            <v>INDEFINIDO</v>
          </cell>
          <cell r="N1007" t="str">
            <v>DIRECTA</v>
          </cell>
          <cell r="O1007" t="str">
            <v>2DO</v>
          </cell>
          <cell r="P1007">
            <v>4</v>
          </cell>
          <cell r="Q1007">
            <v>7</v>
          </cell>
          <cell r="R1007">
            <v>3</v>
          </cell>
          <cell r="S1007">
            <v>16</v>
          </cell>
          <cell r="T1007" t="str">
            <v>MET</v>
          </cell>
          <cell r="U1007" t="str">
            <v>PINTURA CABINAS 1T</v>
          </cell>
        </row>
        <row r="1008">
          <cell r="A1008">
            <v>6130053</v>
          </cell>
          <cell r="B1008" t="str">
            <v>OBB</v>
          </cell>
          <cell r="C1008">
            <v>37000</v>
          </cell>
          <cell r="D1008">
            <v>37000400</v>
          </cell>
          <cell r="E1008" t="str">
            <v>COMERCIALES</v>
          </cell>
          <cell r="F1008">
            <v>6130053</v>
          </cell>
          <cell r="G1008" t="str">
            <v>06130053</v>
          </cell>
          <cell r="H1008">
            <v>486402663</v>
          </cell>
          <cell r="I1008" t="str">
            <v>QUITO SANMARTIN OSCAR ARMANDO</v>
          </cell>
          <cell r="J1008" t="str">
            <v>OPERARIO MATERIALES</v>
          </cell>
          <cell r="K1008">
            <v>1715062715</v>
          </cell>
          <cell r="L1008" t="str">
            <v>HOURLY</v>
          </cell>
          <cell r="M1008" t="str">
            <v>INDEFINIDO</v>
          </cell>
          <cell r="N1008" t="str">
            <v>INDIRECTA</v>
          </cell>
          <cell r="O1008" t="e">
            <v>#REF!</v>
          </cell>
          <cell r="P1008">
            <v>2</v>
          </cell>
          <cell r="Q1008">
            <v>7</v>
          </cell>
          <cell r="R1008">
            <v>3</v>
          </cell>
          <cell r="S1008">
            <v>16</v>
          </cell>
          <cell r="T1008" t="str">
            <v>BODEGUERO MATERIALES</v>
          </cell>
          <cell r="U1008" t="e">
            <v>#REF!</v>
          </cell>
        </row>
        <row r="1009">
          <cell r="A1009">
            <v>6130067</v>
          </cell>
          <cell r="B1009" t="str">
            <v>OBB</v>
          </cell>
          <cell r="C1009">
            <v>35000</v>
          </cell>
          <cell r="D1009">
            <v>35000300</v>
          </cell>
          <cell r="E1009" t="str">
            <v>PINTURA PRIMER</v>
          </cell>
          <cell r="F1009">
            <v>6130067</v>
          </cell>
          <cell r="G1009" t="str">
            <v>06130067</v>
          </cell>
          <cell r="H1009">
            <v>332580155</v>
          </cell>
          <cell r="I1009" t="str">
            <v>TITOANA MERA WILIAN PATRICIO</v>
          </cell>
          <cell r="J1009" t="str">
            <v>PINTOR</v>
          </cell>
          <cell r="K1009">
            <v>1713797833</v>
          </cell>
          <cell r="L1009" t="str">
            <v>HOURLY</v>
          </cell>
          <cell r="M1009" t="str">
            <v>INDEFINIDO</v>
          </cell>
          <cell r="N1009" t="str">
            <v>DIRECTA</v>
          </cell>
          <cell r="O1009" t="str">
            <v>1ERO</v>
          </cell>
          <cell r="P1009">
            <v>2</v>
          </cell>
          <cell r="Q1009">
            <v>7</v>
          </cell>
          <cell r="R1009">
            <v>3</v>
          </cell>
          <cell r="S1009">
            <v>16</v>
          </cell>
          <cell r="T1009" t="str">
            <v>MET</v>
          </cell>
          <cell r="U1009" t="str">
            <v>PINTURA CABINAS 1T</v>
          </cell>
        </row>
        <row r="1010">
          <cell r="A1010">
            <v>6130069</v>
          </cell>
          <cell r="B1010" t="str">
            <v>OBB</v>
          </cell>
          <cell r="C1010">
            <v>36000</v>
          </cell>
          <cell r="D1010">
            <v>36000200</v>
          </cell>
          <cell r="E1010" t="str">
            <v>ENSAMBLE CHASIS</v>
          </cell>
          <cell r="F1010">
            <v>6130069</v>
          </cell>
          <cell r="G1010" t="str">
            <v>06130069</v>
          </cell>
          <cell r="H1010">
            <v>430165840</v>
          </cell>
          <cell r="I1010" t="str">
            <v>TAIPE CAJAS CARLOS MAURICIO</v>
          </cell>
          <cell r="J1010" t="str">
            <v>OPERARIO PRODUCCION</v>
          </cell>
          <cell r="K1010">
            <v>1719502286</v>
          </cell>
          <cell r="L1010" t="str">
            <v>HOURLY</v>
          </cell>
          <cell r="M1010" t="str">
            <v>INDEFINIDO</v>
          </cell>
          <cell r="N1010" t="str">
            <v>DIRECTA</v>
          </cell>
          <cell r="O1010" t="str">
            <v>SALIO CIA</v>
          </cell>
          <cell r="P1010">
            <v>3</v>
          </cell>
          <cell r="Q1010">
            <v>9</v>
          </cell>
          <cell r="R1010">
            <v>9</v>
          </cell>
          <cell r="S1010">
            <v>1</v>
          </cell>
          <cell r="T1010" t="e">
            <v>#N/A</v>
          </cell>
          <cell r="U1010" t="e">
            <v>#N/A</v>
          </cell>
        </row>
        <row r="1011">
          <cell r="A1011">
            <v>6130071</v>
          </cell>
          <cell r="B1011" t="str">
            <v>OBB</v>
          </cell>
          <cell r="C1011">
            <v>36000</v>
          </cell>
          <cell r="D1011">
            <v>36000700</v>
          </cell>
          <cell r="E1011" t="str">
            <v>INSPECCION FIN.</v>
          </cell>
          <cell r="F1011">
            <v>6130071</v>
          </cell>
          <cell r="G1011" t="str">
            <v>06130071</v>
          </cell>
          <cell r="H1011">
            <v>243550151</v>
          </cell>
          <cell r="I1011" t="str">
            <v>SANGOLUISA PAUCAR SEGUNDO ALCIDES</v>
          </cell>
          <cell r="J1011" t="str">
            <v>REPARADOR</v>
          </cell>
          <cell r="K1011">
            <v>1710971001</v>
          </cell>
          <cell r="L1011" t="str">
            <v>HOURLY</v>
          </cell>
          <cell r="M1011" t="str">
            <v>INDEFINIDO</v>
          </cell>
          <cell r="N1011" t="str">
            <v>DIRECTA</v>
          </cell>
          <cell r="O1011" t="str">
            <v>SALIO CIA</v>
          </cell>
          <cell r="P1011">
            <v>28</v>
          </cell>
          <cell r="Q1011">
            <v>7</v>
          </cell>
          <cell r="R1011">
            <v>3</v>
          </cell>
          <cell r="S1011">
            <v>16</v>
          </cell>
          <cell r="T1011" t="e">
            <v>#N/A</v>
          </cell>
          <cell r="U1011" t="e">
            <v>#N/A</v>
          </cell>
        </row>
        <row r="1012">
          <cell r="A1012">
            <v>6130082</v>
          </cell>
          <cell r="B1012" t="str">
            <v>OBB</v>
          </cell>
          <cell r="C1012">
            <v>35000</v>
          </cell>
          <cell r="D1012">
            <v>35000200</v>
          </cell>
          <cell r="E1012" t="str">
            <v>PINTURA ELPO</v>
          </cell>
          <cell r="F1012">
            <v>6130082</v>
          </cell>
          <cell r="G1012" t="str">
            <v>06130082</v>
          </cell>
          <cell r="H1012">
            <v>327953315</v>
          </cell>
          <cell r="I1012" t="str">
            <v>VINUEZA FLORES YARDRI RODRIGO</v>
          </cell>
          <cell r="J1012" t="str">
            <v>OPERARIO DE PINTURA</v>
          </cell>
          <cell r="K1012">
            <v>1719554337</v>
          </cell>
          <cell r="L1012" t="str">
            <v>HOURLY</v>
          </cell>
          <cell r="M1012" t="str">
            <v>INDEFINIDO</v>
          </cell>
          <cell r="N1012" t="str">
            <v>DIRECTA</v>
          </cell>
          <cell r="O1012" t="str">
            <v>2DO</v>
          </cell>
          <cell r="P1012">
            <v>4</v>
          </cell>
          <cell r="Q1012">
            <v>9</v>
          </cell>
          <cell r="R1012">
            <v>9</v>
          </cell>
          <cell r="S1012">
            <v>1</v>
          </cell>
          <cell r="T1012" t="str">
            <v>MET</v>
          </cell>
          <cell r="U1012" t="str">
            <v>PINTURA ELPO 2T</v>
          </cell>
        </row>
        <row r="1013">
          <cell r="A1013">
            <v>6130083</v>
          </cell>
          <cell r="B1013" t="str">
            <v>OBB</v>
          </cell>
          <cell r="C1013">
            <v>37000</v>
          </cell>
          <cell r="D1013">
            <v>37000700</v>
          </cell>
          <cell r="E1013" t="str">
            <v>PATIOS PROVEED.</v>
          </cell>
          <cell r="F1013">
            <v>6130083</v>
          </cell>
          <cell r="G1013" t="str">
            <v>06130083</v>
          </cell>
          <cell r="H1013">
            <v>447533633</v>
          </cell>
          <cell r="I1013" t="str">
            <v>SILVA MORALES WILMER ERNESTO</v>
          </cell>
          <cell r="J1013" t="str">
            <v>OPERARIO MATERIALES</v>
          </cell>
          <cell r="K1013">
            <v>1720821584</v>
          </cell>
          <cell r="L1013" t="str">
            <v>HOURLY</v>
          </cell>
          <cell r="M1013" t="str">
            <v>INDEFINIDO</v>
          </cell>
          <cell r="N1013" t="str">
            <v>INDIRECTA</v>
          </cell>
          <cell r="O1013" t="e">
            <v>#REF!</v>
          </cell>
          <cell r="P1013">
            <v>3</v>
          </cell>
          <cell r="Q1013">
            <v>7</v>
          </cell>
          <cell r="R1013">
            <v>3</v>
          </cell>
          <cell r="S1013">
            <v>16</v>
          </cell>
          <cell r="T1013" t="str">
            <v>MET</v>
          </cell>
          <cell r="U1013" t="e">
            <v>#REF!</v>
          </cell>
        </row>
        <row r="1014">
          <cell r="A1014">
            <v>6127169</v>
          </cell>
          <cell r="B1014" t="str">
            <v>OBB</v>
          </cell>
          <cell r="C1014">
            <v>36000</v>
          </cell>
          <cell r="D1014">
            <v>36000110</v>
          </cell>
          <cell r="E1014" t="str">
            <v>MANTEN ENSAMBLE</v>
          </cell>
          <cell r="F1014">
            <v>6127169</v>
          </cell>
          <cell r="G1014" t="str">
            <v>06127169</v>
          </cell>
          <cell r="H1014">
            <v>671526200</v>
          </cell>
          <cell r="I1014" t="str">
            <v>RENJIFO CONTRERAS STALIN FABRICIO</v>
          </cell>
          <cell r="J1014" t="str">
            <v>MIEMB.EQUIP.ESP.MTTO</v>
          </cell>
          <cell r="K1014">
            <v>1714803051</v>
          </cell>
          <cell r="L1014" t="str">
            <v>HOURLY</v>
          </cell>
          <cell r="M1014" t="str">
            <v>INDEFINIDO</v>
          </cell>
          <cell r="N1014" t="str">
            <v>INDIRECTA</v>
          </cell>
          <cell r="O1014" t="str">
            <v>1ERO</v>
          </cell>
          <cell r="P1014">
            <v>3</v>
          </cell>
          <cell r="Q1014">
            <v>10</v>
          </cell>
          <cell r="R1014">
            <v>4</v>
          </cell>
          <cell r="S1014">
            <v>26</v>
          </cell>
          <cell r="T1014" t="str">
            <v>MET</v>
          </cell>
          <cell r="U1014">
            <v>4</v>
          </cell>
        </row>
        <row r="1015">
          <cell r="A1015">
            <v>6127170</v>
          </cell>
          <cell r="B1015" t="str">
            <v>OBB</v>
          </cell>
          <cell r="C1015">
            <v>35000</v>
          </cell>
          <cell r="D1015">
            <v>35000200</v>
          </cell>
          <cell r="E1015" t="str">
            <v>PINTURA ELPO</v>
          </cell>
          <cell r="F1015">
            <v>6127170</v>
          </cell>
          <cell r="G1015" t="str">
            <v>06127170</v>
          </cell>
          <cell r="H1015">
            <v>689898059</v>
          </cell>
          <cell r="I1015" t="str">
            <v>MERA SHUGULI JOSE JAVIER</v>
          </cell>
          <cell r="J1015" t="str">
            <v>OPERARIO DE PINTURA</v>
          </cell>
          <cell r="K1015">
            <v>1714634092</v>
          </cell>
          <cell r="L1015" t="str">
            <v>HOURLY</v>
          </cell>
          <cell r="M1015" t="str">
            <v>INDEFINIDO</v>
          </cell>
          <cell r="N1015" t="str">
            <v>DIRECTA</v>
          </cell>
          <cell r="O1015" t="str">
            <v>1ERO</v>
          </cell>
          <cell r="P1015">
            <v>2</v>
          </cell>
          <cell r="Q1015">
            <v>7</v>
          </cell>
          <cell r="R1015">
            <v>1</v>
          </cell>
          <cell r="S1015">
            <v>2</v>
          </cell>
          <cell r="T1015" t="str">
            <v>MET</v>
          </cell>
          <cell r="U1015" t="str">
            <v>PINTURA ELPO 1T</v>
          </cell>
        </row>
        <row r="1016">
          <cell r="A1016">
            <v>6127175</v>
          </cell>
          <cell r="B1016" t="str">
            <v>OBB</v>
          </cell>
          <cell r="C1016">
            <v>34000</v>
          </cell>
          <cell r="D1016">
            <v>34000400</v>
          </cell>
          <cell r="E1016" t="str">
            <v>LINEA REMATE</v>
          </cell>
          <cell r="F1016">
            <v>6127175</v>
          </cell>
          <cell r="G1016" t="str">
            <v>06127175</v>
          </cell>
          <cell r="H1016">
            <v>139167016</v>
          </cell>
          <cell r="I1016" t="str">
            <v>HEREDIA HERRERA SANDRO MIGUEL</v>
          </cell>
          <cell r="J1016" t="str">
            <v>OPERARIO DE SUELDA</v>
          </cell>
          <cell r="K1016">
            <v>1720094141</v>
          </cell>
          <cell r="L1016" t="str">
            <v>HOURLY</v>
          </cell>
          <cell r="M1016" t="str">
            <v>INDEFINIDO</v>
          </cell>
          <cell r="N1016" t="str">
            <v>DIRECTA</v>
          </cell>
          <cell r="O1016" t="str">
            <v>2DO</v>
          </cell>
          <cell r="P1016">
            <v>28</v>
          </cell>
          <cell r="Q1016">
            <v>7</v>
          </cell>
          <cell r="R1016">
            <v>1</v>
          </cell>
          <cell r="S1016">
            <v>2</v>
          </cell>
          <cell r="T1016" t="str">
            <v>LET</v>
          </cell>
          <cell r="U1016">
            <v>1720094141</v>
          </cell>
        </row>
        <row r="1017">
          <cell r="A1017">
            <v>6127177</v>
          </cell>
          <cell r="B1017" t="str">
            <v>OBB</v>
          </cell>
          <cell r="C1017">
            <v>31000</v>
          </cell>
          <cell r="D1017">
            <v>31000600</v>
          </cell>
          <cell r="E1017" t="str">
            <v>PROY.MATRICERIA</v>
          </cell>
          <cell r="F1017">
            <v>6127177</v>
          </cell>
          <cell r="G1017" t="str">
            <v>06127177</v>
          </cell>
          <cell r="H1017">
            <v>854763629</v>
          </cell>
          <cell r="I1017" t="str">
            <v>PALACIOS UNAPANTA FRANCISCO MIGUEL</v>
          </cell>
          <cell r="J1017" t="str">
            <v>OPER.TALLER MECANICO</v>
          </cell>
          <cell r="K1017">
            <v>1713104758</v>
          </cell>
          <cell r="L1017" t="str">
            <v>HOURLY</v>
          </cell>
          <cell r="M1017" t="str">
            <v>INDEFINIDO</v>
          </cell>
          <cell r="N1017" t="str">
            <v>INDIRECTA</v>
          </cell>
          <cell r="O1017" t="str">
            <v>1ERO</v>
          </cell>
          <cell r="P1017">
            <v>3</v>
          </cell>
          <cell r="Q1017">
            <v>7</v>
          </cell>
          <cell r="R1017">
            <v>1</v>
          </cell>
          <cell r="S1017">
            <v>2</v>
          </cell>
          <cell r="T1017" t="str">
            <v>adm</v>
          </cell>
        </row>
        <row r="1018">
          <cell r="A1018">
            <v>6127180</v>
          </cell>
          <cell r="B1018" t="str">
            <v>OBB</v>
          </cell>
          <cell r="C1018">
            <v>34000</v>
          </cell>
          <cell r="D1018">
            <v>34000500</v>
          </cell>
          <cell r="E1018" t="str">
            <v>ACABADO METAL.</v>
          </cell>
          <cell r="F1018">
            <v>6127180</v>
          </cell>
          <cell r="G1018" t="str">
            <v>06127180</v>
          </cell>
          <cell r="H1018">
            <v>932942280</v>
          </cell>
          <cell r="I1018" t="str">
            <v>NACATA PACHACAMA LUIS IVAN</v>
          </cell>
          <cell r="J1018" t="str">
            <v>OPERARIO DE SUELDA</v>
          </cell>
          <cell r="K1018">
            <v>1715891832</v>
          </cell>
          <cell r="L1018" t="str">
            <v>HOURLY</v>
          </cell>
          <cell r="M1018" t="str">
            <v>INDEFINIDO</v>
          </cell>
          <cell r="N1018" t="str">
            <v>DIRECTA</v>
          </cell>
          <cell r="O1018" t="str">
            <v>2DO</v>
          </cell>
          <cell r="P1018">
            <v>28</v>
          </cell>
          <cell r="Q1018">
            <v>7</v>
          </cell>
          <cell r="R1018">
            <v>1</v>
          </cell>
          <cell r="S1018">
            <v>2</v>
          </cell>
          <cell r="T1018" t="str">
            <v>MET</v>
          </cell>
          <cell r="U1018">
            <v>1715891832</v>
          </cell>
        </row>
        <row r="1019">
          <cell r="A1019">
            <v>6127182</v>
          </cell>
          <cell r="B1019" t="str">
            <v>OBB</v>
          </cell>
          <cell r="C1019">
            <v>35000</v>
          </cell>
          <cell r="D1019">
            <v>35000100</v>
          </cell>
          <cell r="E1019" t="str">
            <v>OPERAC. PINTURA</v>
          </cell>
          <cell r="F1019">
            <v>6127182</v>
          </cell>
          <cell r="G1019" t="str">
            <v>06127182</v>
          </cell>
          <cell r="H1019">
            <v>498574550</v>
          </cell>
          <cell r="I1019" t="str">
            <v>CHICAIZA CONCHAMBAY PABLO RUBEN</v>
          </cell>
          <cell r="J1019" t="str">
            <v>CONTROLADOR PROCESOS</v>
          </cell>
          <cell r="K1019">
            <v>1712780350</v>
          </cell>
          <cell r="L1019" t="str">
            <v>HOURLY</v>
          </cell>
          <cell r="M1019" t="str">
            <v>INDEFINIDO</v>
          </cell>
          <cell r="N1019" t="str">
            <v>INDIRECTA</v>
          </cell>
          <cell r="O1019" t="str">
            <v>3ERO</v>
          </cell>
          <cell r="P1019">
            <v>22</v>
          </cell>
          <cell r="Q1019">
            <v>7</v>
          </cell>
          <cell r="R1019">
            <v>1</v>
          </cell>
          <cell r="S1019">
            <v>2</v>
          </cell>
          <cell r="T1019" t="str">
            <v>CP</v>
          </cell>
          <cell r="U1019" t="str">
            <v>OPERAC. PINTURA 2T</v>
          </cell>
        </row>
        <row r="1020">
          <cell r="A1020">
            <v>6127188</v>
          </cell>
          <cell r="B1020" t="str">
            <v>OBB</v>
          </cell>
          <cell r="C1020">
            <v>34000</v>
          </cell>
          <cell r="D1020">
            <v>34000300</v>
          </cell>
          <cell r="E1020" t="str">
            <v>SUELDA AUTOMOV.</v>
          </cell>
          <cell r="F1020">
            <v>6127188</v>
          </cell>
          <cell r="G1020" t="str">
            <v>06127188</v>
          </cell>
          <cell r="H1020">
            <v>538236857</v>
          </cell>
          <cell r="I1020" t="str">
            <v>BARRIGA HIDALGO EDISON FERNANDO</v>
          </cell>
          <cell r="J1020" t="str">
            <v>OPERARIO DE SUELDA</v>
          </cell>
          <cell r="K1020">
            <v>1714902564</v>
          </cell>
          <cell r="L1020" t="str">
            <v>HOURLY</v>
          </cell>
          <cell r="M1020" t="str">
            <v>INDEFINIDO</v>
          </cell>
          <cell r="N1020" t="str">
            <v>DIRECTA</v>
          </cell>
          <cell r="O1020" t="str">
            <v>2DO</v>
          </cell>
          <cell r="P1020">
            <v>28</v>
          </cell>
          <cell r="Q1020">
            <v>7</v>
          </cell>
          <cell r="R1020">
            <v>1</v>
          </cell>
          <cell r="S1020">
            <v>2</v>
          </cell>
          <cell r="T1020" t="str">
            <v>MET</v>
          </cell>
          <cell r="U1020">
            <v>1714902564</v>
          </cell>
        </row>
        <row r="1021">
          <cell r="A1021">
            <v>6127193</v>
          </cell>
          <cell r="B1021" t="str">
            <v>OBB</v>
          </cell>
          <cell r="C1021">
            <v>35000</v>
          </cell>
          <cell r="D1021">
            <v>35000200</v>
          </cell>
          <cell r="E1021" t="str">
            <v>PINTURA ELPO</v>
          </cell>
          <cell r="F1021">
            <v>6127193</v>
          </cell>
          <cell r="G1021" t="str">
            <v>06127193</v>
          </cell>
          <cell r="H1021">
            <v>573114812</v>
          </cell>
          <cell r="I1021" t="str">
            <v>FARINANGO RAMOS WILSON PATRICIO</v>
          </cell>
          <cell r="J1021" t="str">
            <v>OPERARIO DE PINTURA</v>
          </cell>
          <cell r="K1021">
            <v>1714501986</v>
          </cell>
          <cell r="L1021" t="str">
            <v>HOURLY</v>
          </cell>
          <cell r="M1021" t="str">
            <v>INDEFINIDO</v>
          </cell>
          <cell r="N1021" t="str">
            <v>DIRECTA</v>
          </cell>
          <cell r="O1021" t="str">
            <v>1ERO</v>
          </cell>
          <cell r="P1021">
            <v>2</v>
          </cell>
          <cell r="Q1021">
            <v>7</v>
          </cell>
          <cell r="R1021">
            <v>1</v>
          </cell>
          <cell r="S1021">
            <v>2</v>
          </cell>
          <cell r="T1021" t="str">
            <v>MET</v>
          </cell>
          <cell r="U1021" t="str">
            <v>PINTURA ELPO 1T</v>
          </cell>
        </row>
        <row r="1022">
          <cell r="A1022">
            <v>6127194</v>
          </cell>
          <cell r="B1022" t="str">
            <v>OBB</v>
          </cell>
          <cell r="C1022">
            <v>34000</v>
          </cell>
          <cell r="D1022">
            <v>34000300</v>
          </cell>
          <cell r="E1022" t="str">
            <v>SUELDA AUTOMOV.</v>
          </cell>
          <cell r="F1022">
            <v>6127194</v>
          </cell>
          <cell r="G1022" t="str">
            <v>06127194</v>
          </cell>
          <cell r="H1022">
            <v>686373170</v>
          </cell>
          <cell r="I1022" t="str">
            <v>LOZADA BOLANOS CESAR MARCELO</v>
          </cell>
          <cell r="J1022" t="str">
            <v>OPERARIO DE SUELDA</v>
          </cell>
          <cell r="K1022">
            <v>1715793566</v>
          </cell>
          <cell r="L1022" t="str">
            <v>HOURLY</v>
          </cell>
          <cell r="M1022" t="str">
            <v>INDEFINIDO</v>
          </cell>
          <cell r="N1022" t="str">
            <v>DIRECTA</v>
          </cell>
          <cell r="O1022" t="str">
            <v>1ERO</v>
          </cell>
          <cell r="P1022">
            <v>3</v>
          </cell>
          <cell r="Q1022">
            <v>9</v>
          </cell>
          <cell r="R1022">
            <v>8</v>
          </cell>
          <cell r="S1022">
            <v>31</v>
          </cell>
          <cell r="T1022" t="str">
            <v>MET</v>
          </cell>
          <cell r="U1022">
            <v>1715793566</v>
          </cell>
        </row>
        <row r="1023">
          <cell r="A1023">
            <v>6127198</v>
          </cell>
          <cell r="B1023" t="str">
            <v>OBB</v>
          </cell>
          <cell r="C1023">
            <v>35000</v>
          </cell>
          <cell r="D1023">
            <v>35000200</v>
          </cell>
          <cell r="E1023" t="str">
            <v>PINTURA ELPO</v>
          </cell>
          <cell r="F1023">
            <v>6127198</v>
          </cell>
          <cell r="G1023" t="str">
            <v>06127198</v>
          </cell>
          <cell r="H1023">
            <v>277397048</v>
          </cell>
          <cell r="I1023" t="str">
            <v>TOAZA TENORIO EDWIN DANIEL</v>
          </cell>
          <cell r="J1023" t="str">
            <v>OPERARIO DE PINTURA</v>
          </cell>
          <cell r="K1023">
            <v>1718440132</v>
          </cell>
          <cell r="L1023" t="str">
            <v>HOURLY</v>
          </cell>
          <cell r="M1023" t="str">
            <v>INDEFINIDO</v>
          </cell>
          <cell r="N1023" t="str">
            <v>DIRECTA</v>
          </cell>
          <cell r="O1023" t="str">
            <v>1ERO</v>
          </cell>
          <cell r="P1023">
            <v>2</v>
          </cell>
          <cell r="Q1023">
            <v>7</v>
          </cell>
          <cell r="R1023">
            <v>1</v>
          </cell>
          <cell r="S1023">
            <v>2</v>
          </cell>
          <cell r="T1023" t="str">
            <v>MET</v>
          </cell>
          <cell r="U1023" t="str">
            <v>PINTURA ELPO 1T</v>
          </cell>
        </row>
        <row r="1024">
          <cell r="A1024">
            <v>6127201</v>
          </cell>
          <cell r="B1024" t="str">
            <v>OBB</v>
          </cell>
          <cell r="C1024">
            <v>37000</v>
          </cell>
          <cell r="D1024">
            <v>37000300</v>
          </cell>
          <cell r="E1024" t="str">
            <v>CTROL MAT NOCKD</v>
          </cell>
          <cell r="F1024">
            <v>6127201</v>
          </cell>
          <cell r="G1024" t="str">
            <v>06127201</v>
          </cell>
          <cell r="H1024">
            <v>571824231</v>
          </cell>
          <cell r="I1024" t="str">
            <v>GUAPUCAL HERNANDEZ EDWIN PATRICIO</v>
          </cell>
          <cell r="J1024" t="str">
            <v>OPERARIO MATERIALES</v>
          </cell>
          <cell r="K1024">
            <v>401516422</v>
          </cell>
          <cell r="L1024" t="str">
            <v>HOURLY</v>
          </cell>
          <cell r="M1024" t="str">
            <v>INDEFINIDO</v>
          </cell>
          <cell r="N1024" t="str">
            <v>INDIRECTA</v>
          </cell>
          <cell r="O1024" t="e">
            <v>#REF!</v>
          </cell>
          <cell r="P1024">
            <v>3</v>
          </cell>
          <cell r="Q1024">
            <v>7</v>
          </cell>
          <cell r="R1024">
            <v>1</v>
          </cell>
          <cell r="S1024">
            <v>2</v>
          </cell>
          <cell r="T1024" t="str">
            <v>MET</v>
          </cell>
          <cell r="U1024" t="e">
            <v>#REF!</v>
          </cell>
        </row>
        <row r="1025">
          <cell r="A1025">
            <v>6127209</v>
          </cell>
          <cell r="B1025" t="str">
            <v>OBB</v>
          </cell>
          <cell r="C1025">
            <v>34000</v>
          </cell>
          <cell r="D1025">
            <v>34000200</v>
          </cell>
          <cell r="E1025" t="str">
            <v>SUELDA COMERCI.</v>
          </cell>
          <cell r="F1025">
            <v>6127209</v>
          </cell>
          <cell r="G1025" t="str">
            <v>06127209</v>
          </cell>
          <cell r="H1025">
            <v>664292720</v>
          </cell>
          <cell r="I1025" t="str">
            <v>CHUQUIANO MARCILLO WILLIAM PAUL</v>
          </cell>
          <cell r="J1025" t="str">
            <v>OPERARIO DE SUELDA</v>
          </cell>
          <cell r="K1025">
            <v>1715975718</v>
          </cell>
          <cell r="L1025" t="str">
            <v>HOURLY</v>
          </cell>
          <cell r="M1025" t="str">
            <v>INDEFINIDO</v>
          </cell>
          <cell r="N1025" t="str">
            <v>DIRECTA</v>
          </cell>
          <cell r="O1025" t="str">
            <v>1ERO</v>
          </cell>
          <cell r="P1025">
            <v>3</v>
          </cell>
          <cell r="Q1025">
            <v>7</v>
          </cell>
          <cell r="R1025">
            <v>1</v>
          </cell>
          <cell r="S1025">
            <v>2</v>
          </cell>
          <cell r="T1025" t="str">
            <v>MET</v>
          </cell>
          <cell r="U1025">
            <v>1715975718</v>
          </cell>
        </row>
        <row r="1026">
          <cell r="A1026">
            <v>6127217</v>
          </cell>
          <cell r="B1026" t="str">
            <v>OBB</v>
          </cell>
          <cell r="C1026">
            <v>35010</v>
          </cell>
          <cell r="D1026">
            <v>35010500</v>
          </cell>
          <cell r="E1026" t="str">
            <v>PINTURA PLASTIC</v>
          </cell>
          <cell r="F1026">
            <v>6127217</v>
          </cell>
          <cell r="G1026" t="str">
            <v>06127217</v>
          </cell>
          <cell r="H1026">
            <v>959560995</v>
          </cell>
          <cell r="I1026" t="str">
            <v>CARDENAS LLANOS MIGUEL ANGEL</v>
          </cell>
          <cell r="J1026" t="str">
            <v>OPERARIO DE PINTURA</v>
          </cell>
          <cell r="K1026">
            <v>1713753281</v>
          </cell>
          <cell r="L1026" t="str">
            <v>HOURLY</v>
          </cell>
          <cell r="M1026" t="str">
            <v>INDEFINIDO</v>
          </cell>
          <cell r="N1026" t="str">
            <v>DIRECTA</v>
          </cell>
          <cell r="O1026" t="str">
            <v>1ERO</v>
          </cell>
          <cell r="P1026">
            <v>2</v>
          </cell>
          <cell r="Q1026">
            <v>7</v>
          </cell>
          <cell r="R1026">
            <v>1</v>
          </cell>
          <cell r="S1026">
            <v>2</v>
          </cell>
          <cell r="T1026" t="str">
            <v>LET</v>
          </cell>
          <cell r="U1026" t="str">
            <v>PINTURA ESM-PLAST 2T</v>
          </cell>
        </row>
        <row r="1027">
          <cell r="A1027">
            <v>6127623</v>
          </cell>
          <cell r="B1027" t="str">
            <v>OBB</v>
          </cell>
          <cell r="C1027">
            <v>21000</v>
          </cell>
          <cell r="D1027">
            <v>21000100</v>
          </cell>
          <cell r="E1027" t="str">
            <v>TESORERIA</v>
          </cell>
          <cell r="F1027">
            <v>6127623</v>
          </cell>
          <cell r="G1027" t="str">
            <v>06127623</v>
          </cell>
          <cell r="H1027">
            <v>618760529</v>
          </cell>
          <cell r="I1027" t="str">
            <v>AYALA FLORES IVONNE ALEXANDRA</v>
          </cell>
          <cell r="J1027" t="str">
            <v>SUPERV.TESOR&amp;BACKOFF</v>
          </cell>
          <cell r="K1027">
            <v>1714111240</v>
          </cell>
          <cell r="L1027" t="str">
            <v>SALARY</v>
          </cell>
          <cell r="M1027" t="str">
            <v>INDEFINIDO</v>
          </cell>
          <cell r="N1027" t="str">
            <v>ADMINISTRATIVA</v>
          </cell>
          <cell r="O1027" t="str">
            <v>1ERO</v>
          </cell>
          <cell r="P1027">
            <v>1</v>
          </cell>
          <cell r="Q1027">
            <v>7</v>
          </cell>
          <cell r="R1027">
            <v>1</v>
          </cell>
          <cell r="S1027">
            <v>16</v>
          </cell>
          <cell r="T1027" t="str">
            <v>adm</v>
          </cell>
        </row>
        <row r="1028">
          <cell r="A1028">
            <v>6127788</v>
          </cell>
          <cell r="B1028" t="str">
            <v>OBB</v>
          </cell>
          <cell r="C1028">
            <v>36000</v>
          </cell>
          <cell r="D1028">
            <v>36000300</v>
          </cell>
          <cell r="E1028" t="str">
            <v>TRIM COMERCIAL</v>
          </cell>
          <cell r="F1028">
            <v>6127788</v>
          </cell>
          <cell r="G1028" t="str">
            <v>06127788</v>
          </cell>
          <cell r="H1028">
            <v>314491404</v>
          </cell>
          <cell r="I1028" t="str">
            <v>ANDRANGO ASMAL CRISTOBAL ALFREDO</v>
          </cell>
          <cell r="J1028" t="str">
            <v>OPERARIO PRODUCCION</v>
          </cell>
          <cell r="K1028">
            <v>1715515787</v>
          </cell>
          <cell r="L1028" t="str">
            <v>HOURLY</v>
          </cell>
          <cell r="M1028" t="str">
            <v>INDEFINIDO</v>
          </cell>
          <cell r="N1028" t="str">
            <v>DIRECTA</v>
          </cell>
          <cell r="O1028" t="str">
            <v>1ERO</v>
          </cell>
          <cell r="P1028">
            <v>3</v>
          </cell>
          <cell r="Q1028">
            <v>7</v>
          </cell>
          <cell r="R1028">
            <v>1</v>
          </cell>
          <cell r="S1028">
            <v>16</v>
          </cell>
          <cell r="T1028" t="str">
            <v>MET</v>
          </cell>
          <cell r="U1028">
            <v>1</v>
          </cell>
        </row>
        <row r="1029">
          <cell r="A1029">
            <v>6127789</v>
          </cell>
          <cell r="B1029" t="str">
            <v>OBB</v>
          </cell>
          <cell r="C1029">
            <v>36000</v>
          </cell>
          <cell r="D1029">
            <v>36000300</v>
          </cell>
          <cell r="E1029" t="str">
            <v>TRIM COMERCIAL</v>
          </cell>
          <cell r="F1029">
            <v>6127789</v>
          </cell>
          <cell r="G1029" t="str">
            <v>06127789</v>
          </cell>
          <cell r="H1029">
            <v>404078981</v>
          </cell>
          <cell r="I1029" t="str">
            <v>BASANTES RUIZ JUAN CARLOS</v>
          </cell>
          <cell r="J1029" t="str">
            <v>OPERARIO PRODUCCION</v>
          </cell>
          <cell r="K1029">
            <v>1708982879</v>
          </cell>
          <cell r="L1029" t="str">
            <v>HOURLY</v>
          </cell>
          <cell r="M1029" t="str">
            <v>INDEFINIDO</v>
          </cell>
          <cell r="N1029" t="str">
            <v>DIRECTA</v>
          </cell>
          <cell r="O1029" t="str">
            <v>SALIO CIA</v>
          </cell>
          <cell r="P1029">
            <v>28</v>
          </cell>
          <cell r="Q1029">
            <v>7</v>
          </cell>
          <cell r="R1029">
            <v>1</v>
          </cell>
          <cell r="S1029">
            <v>16</v>
          </cell>
          <cell r="T1029" t="e">
            <v>#N/A</v>
          </cell>
          <cell r="U1029" t="e">
            <v>#N/A</v>
          </cell>
        </row>
        <row r="1030">
          <cell r="A1030">
            <v>6127790</v>
          </cell>
          <cell r="B1030" t="str">
            <v>OBB</v>
          </cell>
          <cell r="C1030">
            <v>37000</v>
          </cell>
          <cell r="D1030">
            <v>37000100</v>
          </cell>
          <cell r="E1030" t="str">
            <v>ADM.MANJ.MAT.</v>
          </cell>
          <cell r="F1030">
            <v>6127790</v>
          </cell>
          <cell r="G1030" t="str">
            <v>06127790</v>
          </cell>
          <cell r="H1030">
            <v>463848637</v>
          </cell>
          <cell r="I1030" t="str">
            <v>BARAHONA GALLARDO MARIO ALEXANDER</v>
          </cell>
          <cell r="J1030" t="str">
            <v>CONTROLADOR PROCESOS</v>
          </cell>
          <cell r="K1030">
            <v>1710872043</v>
          </cell>
          <cell r="L1030" t="str">
            <v>HOURLY</v>
          </cell>
          <cell r="M1030" t="str">
            <v>INDEFINIDO</v>
          </cell>
          <cell r="N1030" t="str">
            <v>INDIRECTA</v>
          </cell>
          <cell r="O1030" t="e">
            <v>#REF!</v>
          </cell>
          <cell r="P1030">
            <v>3</v>
          </cell>
          <cell r="Q1030">
            <v>7</v>
          </cell>
          <cell r="R1030">
            <v>1</v>
          </cell>
          <cell r="S1030">
            <v>16</v>
          </cell>
          <cell r="T1030" t="str">
            <v>CONTROLADOR PROCESOS</v>
          </cell>
          <cell r="U1030" t="e">
            <v>#REF!</v>
          </cell>
        </row>
        <row r="1031">
          <cell r="A1031">
            <v>6127791</v>
          </cell>
          <cell r="B1031" t="str">
            <v>OBB</v>
          </cell>
          <cell r="C1031">
            <v>37000</v>
          </cell>
          <cell r="D1031">
            <v>37000300</v>
          </cell>
          <cell r="E1031" t="str">
            <v>CTROL MAT NOCKD</v>
          </cell>
          <cell r="F1031">
            <v>6127791</v>
          </cell>
          <cell r="G1031" t="str">
            <v>06127791</v>
          </cell>
          <cell r="H1031">
            <v>747953479</v>
          </cell>
          <cell r="I1031" t="str">
            <v>CALLE VIVANCO JOSE LUIS</v>
          </cell>
          <cell r="J1031" t="str">
            <v>BODEGUERO MATERIALES</v>
          </cell>
          <cell r="K1031">
            <v>1714864194</v>
          </cell>
          <cell r="L1031" t="str">
            <v>HOURLY</v>
          </cell>
          <cell r="M1031" t="str">
            <v>INDEFINIDO</v>
          </cell>
          <cell r="N1031" t="str">
            <v>INDIRECTA</v>
          </cell>
          <cell r="O1031" t="e">
            <v>#N/A</v>
          </cell>
          <cell r="P1031">
            <v>28</v>
          </cell>
          <cell r="Q1031">
            <v>7</v>
          </cell>
          <cell r="R1031">
            <v>1</v>
          </cell>
          <cell r="S1031">
            <v>16</v>
          </cell>
          <cell r="T1031" t="e">
            <v>#N/A</v>
          </cell>
          <cell r="U1031" t="e">
            <v>#N/A</v>
          </cell>
        </row>
        <row r="1032">
          <cell r="A1032">
            <v>6127796</v>
          </cell>
          <cell r="B1032" t="str">
            <v>OBB</v>
          </cell>
          <cell r="C1032">
            <v>36000</v>
          </cell>
          <cell r="D1032">
            <v>36000100</v>
          </cell>
          <cell r="E1032" t="str">
            <v>OPER.ENSAMB.GEN</v>
          </cell>
          <cell r="F1032">
            <v>6127796</v>
          </cell>
          <cell r="G1032" t="str">
            <v>06127796</v>
          </cell>
          <cell r="H1032">
            <v>128709665</v>
          </cell>
          <cell r="I1032" t="str">
            <v>CHONG GONZALEZ WASHINGTON ALAN</v>
          </cell>
          <cell r="J1032" t="str">
            <v>CONTROLADOR PROCESOS</v>
          </cell>
          <cell r="K1032">
            <v>1204869422</v>
          </cell>
          <cell r="L1032" t="str">
            <v>HOURLY</v>
          </cell>
          <cell r="M1032" t="str">
            <v>INDEFINIDO</v>
          </cell>
          <cell r="N1032" t="str">
            <v>INDIRECTA</v>
          </cell>
          <cell r="O1032" t="str">
            <v>2DO</v>
          </cell>
          <cell r="P1032">
            <v>28</v>
          </cell>
          <cell r="Q1032">
            <v>7</v>
          </cell>
          <cell r="R1032">
            <v>1</v>
          </cell>
          <cell r="S1032">
            <v>16</v>
          </cell>
          <cell r="T1032" t="str">
            <v>CONTROLADOR MUTILACIONES</v>
          </cell>
          <cell r="U1032">
            <v>1</v>
          </cell>
        </row>
        <row r="1033">
          <cell r="A1033">
            <v>6127799</v>
          </cell>
          <cell r="B1033" t="str">
            <v>OBB</v>
          </cell>
          <cell r="C1033">
            <v>37000</v>
          </cell>
          <cell r="D1033">
            <v>37000700</v>
          </cell>
          <cell r="E1033" t="str">
            <v>PATIOS PROVEED.</v>
          </cell>
          <cell r="F1033">
            <v>6127799</v>
          </cell>
          <cell r="G1033" t="str">
            <v>06127799</v>
          </cell>
          <cell r="H1033">
            <v>681484218</v>
          </cell>
          <cell r="I1033" t="str">
            <v>GALARRAGA TUFINO EDISON GERMANICO</v>
          </cell>
          <cell r="J1033" t="str">
            <v>OPERARIO MATERIALES</v>
          </cell>
          <cell r="K1033">
            <v>1718377912</v>
          </cell>
          <cell r="L1033" t="str">
            <v>HOURLY</v>
          </cell>
          <cell r="M1033" t="str">
            <v>INDEFINIDO</v>
          </cell>
          <cell r="N1033" t="str">
            <v>INDIRECTA</v>
          </cell>
          <cell r="O1033" t="e">
            <v>#REF!</v>
          </cell>
          <cell r="P1033">
            <v>3</v>
          </cell>
          <cell r="Q1033">
            <v>7</v>
          </cell>
          <cell r="R1033">
            <v>1</v>
          </cell>
          <cell r="S1033">
            <v>16</v>
          </cell>
          <cell r="T1033" t="str">
            <v>MET</v>
          </cell>
          <cell r="U1033" t="e">
            <v>#REF!</v>
          </cell>
        </row>
        <row r="1034">
          <cell r="A1034">
            <v>6127930</v>
          </cell>
          <cell r="B1034" t="str">
            <v>OBB</v>
          </cell>
          <cell r="C1034">
            <v>36000</v>
          </cell>
          <cell r="D1034">
            <v>36000500</v>
          </cell>
          <cell r="E1034" t="str">
            <v>TRIM AUTOMOVIL</v>
          </cell>
          <cell r="F1034">
            <v>6127930</v>
          </cell>
          <cell r="G1034" t="str">
            <v>06127930</v>
          </cell>
          <cell r="H1034">
            <v>467151540</v>
          </cell>
          <cell r="I1034" t="str">
            <v>MONTA QUILUMBA JUAN CARLOS</v>
          </cell>
          <cell r="J1034" t="str">
            <v>OPERARIO PRODUCCION</v>
          </cell>
          <cell r="K1034">
            <v>1718052986</v>
          </cell>
          <cell r="L1034" t="str">
            <v>HOURLY</v>
          </cell>
          <cell r="M1034" t="str">
            <v>INDEFINIDO</v>
          </cell>
          <cell r="N1034" t="str">
            <v>DIRECTA</v>
          </cell>
          <cell r="O1034" t="str">
            <v>1ERO</v>
          </cell>
          <cell r="P1034">
            <v>3</v>
          </cell>
          <cell r="Q1034">
            <v>9</v>
          </cell>
          <cell r="R1034">
            <v>9</v>
          </cell>
          <cell r="S1034">
            <v>1</v>
          </cell>
          <cell r="T1034" t="str">
            <v>MET</v>
          </cell>
          <cell r="U1034">
            <v>9</v>
          </cell>
        </row>
        <row r="1035">
          <cell r="A1035">
            <v>6127932</v>
          </cell>
          <cell r="B1035" t="str">
            <v>OBB</v>
          </cell>
          <cell r="C1035">
            <v>37000</v>
          </cell>
          <cell r="D1035">
            <v>37000800</v>
          </cell>
          <cell r="E1035" t="str">
            <v>BODEGA</v>
          </cell>
          <cell r="F1035">
            <v>6127932</v>
          </cell>
          <cell r="G1035" t="str">
            <v>06127932</v>
          </cell>
          <cell r="H1035">
            <v>572661495</v>
          </cell>
          <cell r="I1035" t="str">
            <v>MOLINEROS NARANJO MARCELO ENRIQUE</v>
          </cell>
          <cell r="J1035" t="str">
            <v>BODEGUERO MATERIALES</v>
          </cell>
          <cell r="K1035">
            <v>1713986659</v>
          </cell>
          <cell r="L1035" t="str">
            <v>HOURLY</v>
          </cell>
          <cell r="M1035" t="str">
            <v>INDEFINIDO</v>
          </cell>
          <cell r="N1035" t="str">
            <v>INDIRECTA</v>
          </cell>
          <cell r="O1035" t="e">
            <v>#REF!</v>
          </cell>
          <cell r="P1035">
            <v>3</v>
          </cell>
          <cell r="Q1035">
            <v>7</v>
          </cell>
          <cell r="R1035">
            <v>1</v>
          </cell>
          <cell r="S1035">
            <v>16</v>
          </cell>
          <cell r="T1035" t="str">
            <v>BODEGUERO MATERIALES</v>
          </cell>
          <cell r="U1035" t="e">
            <v>#REF!</v>
          </cell>
        </row>
        <row r="1036">
          <cell r="A1036">
            <v>6127935</v>
          </cell>
          <cell r="B1036" t="str">
            <v>OBB</v>
          </cell>
          <cell r="C1036">
            <v>52010</v>
          </cell>
          <cell r="D1036">
            <v>52010450</v>
          </cell>
          <cell r="E1036" t="str">
            <v>SOP.AUDIT.CALID</v>
          </cell>
          <cell r="F1036">
            <v>6127935</v>
          </cell>
          <cell r="G1036" t="str">
            <v>06127935</v>
          </cell>
          <cell r="H1036">
            <v>993086526</v>
          </cell>
          <cell r="I1036" t="str">
            <v>MORALES BARAHONA EDISON PATRICIO</v>
          </cell>
          <cell r="J1036" t="str">
            <v>AUDITOR ESPECIALIZAD</v>
          </cell>
          <cell r="K1036">
            <v>1712823549</v>
          </cell>
          <cell r="L1036" t="str">
            <v>HOURLY</v>
          </cell>
          <cell r="M1036" t="str">
            <v>INDEFINIDO</v>
          </cell>
          <cell r="N1036" t="str">
            <v>INDIRECTA</v>
          </cell>
          <cell r="O1036" t="str">
            <v>1ERO</v>
          </cell>
          <cell r="P1036">
            <v>3</v>
          </cell>
          <cell r="Q1036">
            <v>7</v>
          </cell>
          <cell r="R1036">
            <v>1</v>
          </cell>
          <cell r="S1036">
            <v>16</v>
          </cell>
          <cell r="T1036" t="str">
            <v>ASISTENTE</v>
          </cell>
          <cell r="U1036" t="e">
            <v>#REF!</v>
          </cell>
        </row>
        <row r="1037">
          <cell r="A1037">
            <v>6127937</v>
          </cell>
          <cell r="B1037" t="str">
            <v>OBB</v>
          </cell>
          <cell r="C1037">
            <v>37000</v>
          </cell>
          <cell r="D1037">
            <v>37000700</v>
          </cell>
          <cell r="E1037" t="str">
            <v>PATIOS PROVEED.</v>
          </cell>
          <cell r="F1037">
            <v>6127937</v>
          </cell>
          <cell r="G1037" t="str">
            <v>06127937</v>
          </cell>
          <cell r="H1037">
            <v>237595449</v>
          </cell>
          <cell r="I1037" t="str">
            <v>PICO CAICEDO JUAN CARLOS</v>
          </cell>
          <cell r="J1037" t="str">
            <v>OPERARIO MATERIALES</v>
          </cell>
          <cell r="K1037">
            <v>1309426920</v>
          </cell>
          <cell r="L1037" t="str">
            <v>HOURLY</v>
          </cell>
          <cell r="M1037" t="str">
            <v>INDEFINIDO</v>
          </cell>
          <cell r="N1037" t="str">
            <v>INDIRECTA</v>
          </cell>
          <cell r="O1037" t="e">
            <v>#REF!</v>
          </cell>
          <cell r="P1037">
            <v>3</v>
          </cell>
          <cell r="Q1037">
            <v>7</v>
          </cell>
          <cell r="R1037">
            <v>1</v>
          </cell>
          <cell r="S1037">
            <v>16</v>
          </cell>
          <cell r="T1037" t="str">
            <v>MET</v>
          </cell>
          <cell r="U1037" t="e">
            <v>#REF!</v>
          </cell>
        </row>
        <row r="1038">
          <cell r="A1038">
            <v>6127952</v>
          </cell>
          <cell r="B1038" t="str">
            <v>OBB</v>
          </cell>
          <cell r="C1038">
            <v>37000</v>
          </cell>
          <cell r="D1038">
            <v>37000500</v>
          </cell>
          <cell r="E1038" t="str">
            <v>PASAJEROS</v>
          </cell>
          <cell r="F1038">
            <v>6127952</v>
          </cell>
          <cell r="G1038" t="str">
            <v>06127952</v>
          </cell>
          <cell r="H1038">
            <v>704112584</v>
          </cell>
          <cell r="I1038" t="str">
            <v>PULUPA SIMBANA JUAN CARLOS</v>
          </cell>
          <cell r="J1038" t="str">
            <v>OPERARIO MATERIALES</v>
          </cell>
          <cell r="K1038">
            <v>1719213090</v>
          </cell>
          <cell r="L1038" t="str">
            <v>HOURLY</v>
          </cell>
          <cell r="M1038" t="str">
            <v>INDEFINIDO</v>
          </cell>
          <cell r="N1038" t="str">
            <v>INDIRECTA</v>
          </cell>
          <cell r="O1038" t="e">
            <v>#N/A</v>
          </cell>
          <cell r="P1038">
            <v>3</v>
          </cell>
          <cell r="Q1038">
            <v>7</v>
          </cell>
          <cell r="R1038">
            <v>1</v>
          </cell>
          <cell r="S1038">
            <v>16</v>
          </cell>
          <cell r="T1038" t="e">
            <v>#N/A</v>
          </cell>
          <cell r="U1038" t="e">
            <v>#N/A</v>
          </cell>
        </row>
        <row r="1039">
          <cell r="A1039">
            <v>6127962</v>
          </cell>
          <cell r="B1039" t="str">
            <v>OBB</v>
          </cell>
          <cell r="C1039">
            <v>36000</v>
          </cell>
          <cell r="D1039">
            <v>36000500</v>
          </cell>
          <cell r="E1039" t="str">
            <v>TRIM AUTOMOVIL</v>
          </cell>
          <cell r="F1039">
            <v>6127962</v>
          </cell>
          <cell r="G1039" t="str">
            <v>06127962</v>
          </cell>
          <cell r="H1039">
            <v>978828815</v>
          </cell>
          <cell r="I1039" t="str">
            <v>TONATO CHISAGUANO CARLOS ALBERTO</v>
          </cell>
          <cell r="J1039" t="str">
            <v>OPERARIO PRODUCCION</v>
          </cell>
          <cell r="K1039">
            <v>1716204373</v>
          </cell>
          <cell r="L1039" t="str">
            <v>HOURLY</v>
          </cell>
          <cell r="M1039" t="str">
            <v>INDEFINIDO</v>
          </cell>
          <cell r="N1039" t="str">
            <v>DIRECTA</v>
          </cell>
          <cell r="O1039" t="str">
            <v>1ERO</v>
          </cell>
          <cell r="P1039">
            <v>3</v>
          </cell>
          <cell r="Q1039">
            <v>9</v>
          </cell>
          <cell r="R1039">
            <v>9</v>
          </cell>
          <cell r="S1039">
            <v>16</v>
          </cell>
          <cell r="T1039" t="str">
            <v>MET</v>
          </cell>
          <cell r="U1039">
            <v>9</v>
          </cell>
        </row>
        <row r="1040">
          <cell r="A1040">
            <v>6127963</v>
          </cell>
          <cell r="B1040" t="str">
            <v>OBB</v>
          </cell>
          <cell r="C1040">
            <v>37000</v>
          </cell>
          <cell r="D1040">
            <v>37000200</v>
          </cell>
          <cell r="E1040" t="str">
            <v>CTROL MAT NOCKD</v>
          </cell>
          <cell r="F1040">
            <v>6127963</v>
          </cell>
          <cell r="G1040" t="str">
            <v>06127963</v>
          </cell>
          <cell r="H1040">
            <v>202984542</v>
          </cell>
          <cell r="I1040" t="str">
            <v>TUFINO REVELO GINO ANTONINO</v>
          </cell>
          <cell r="J1040" t="str">
            <v>OPERARIO MATERIALES</v>
          </cell>
          <cell r="K1040">
            <v>1713279733</v>
          </cell>
          <cell r="L1040" t="str">
            <v>HOURLY</v>
          </cell>
          <cell r="M1040" t="str">
            <v>INDEFINIDO</v>
          </cell>
          <cell r="N1040" t="str">
            <v>INDIRECTA</v>
          </cell>
          <cell r="O1040" t="e">
            <v>#N/A</v>
          </cell>
          <cell r="P1040">
            <v>3</v>
          </cell>
          <cell r="Q1040">
            <v>7</v>
          </cell>
          <cell r="R1040">
            <v>1</v>
          </cell>
          <cell r="S1040">
            <v>16</v>
          </cell>
          <cell r="T1040" t="e">
            <v>#N/A</v>
          </cell>
          <cell r="U1040" t="e">
            <v>#N/A</v>
          </cell>
        </row>
        <row r="1041">
          <cell r="A1041">
            <v>6127964</v>
          </cell>
          <cell r="B1041" t="str">
            <v>OBB</v>
          </cell>
          <cell r="C1041">
            <v>37000</v>
          </cell>
          <cell r="D1041">
            <v>37000200</v>
          </cell>
          <cell r="E1041" t="str">
            <v>CTROL MAT NOCKD</v>
          </cell>
          <cell r="F1041">
            <v>6127964</v>
          </cell>
          <cell r="G1041" t="str">
            <v>06127964</v>
          </cell>
          <cell r="H1041">
            <v>769503749</v>
          </cell>
          <cell r="I1041" t="str">
            <v>VALDIVIEZO DIAZ NESTOR ENRIQUE</v>
          </cell>
          <cell r="J1041" t="str">
            <v>BODEGUERO MATERIALES</v>
          </cell>
          <cell r="K1041">
            <v>1714289012</v>
          </cell>
          <cell r="L1041" t="str">
            <v>HOURLY</v>
          </cell>
          <cell r="M1041" t="str">
            <v>INDEFINIDO</v>
          </cell>
          <cell r="N1041" t="str">
            <v>INDIRECTA</v>
          </cell>
          <cell r="O1041" t="e">
            <v>#REF!</v>
          </cell>
          <cell r="P1041">
            <v>3</v>
          </cell>
          <cell r="Q1041">
            <v>7</v>
          </cell>
          <cell r="R1041">
            <v>1</v>
          </cell>
          <cell r="S1041">
            <v>16</v>
          </cell>
          <cell r="T1041" t="str">
            <v>BODEGUERO MATERIALES</v>
          </cell>
          <cell r="U1041" t="e">
            <v>#REF!</v>
          </cell>
        </row>
        <row r="1042">
          <cell r="A1042">
            <v>6127967</v>
          </cell>
          <cell r="B1042" t="str">
            <v>OBB</v>
          </cell>
          <cell r="C1042">
            <v>36000</v>
          </cell>
          <cell r="D1042">
            <v>36000200</v>
          </cell>
          <cell r="E1042" t="str">
            <v>ENSAMBLE CHASIS</v>
          </cell>
          <cell r="F1042">
            <v>6127967</v>
          </cell>
          <cell r="G1042" t="str">
            <v>06127967</v>
          </cell>
          <cell r="H1042">
            <v>433469775</v>
          </cell>
          <cell r="I1042" t="str">
            <v>VASQUEZ RUIZ EDGAR GIOVANNY</v>
          </cell>
          <cell r="J1042" t="str">
            <v>OPERARIO PRODUCCION</v>
          </cell>
          <cell r="K1042">
            <v>1711897759</v>
          </cell>
          <cell r="L1042" t="str">
            <v>HOURLY</v>
          </cell>
          <cell r="M1042" t="str">
            <v>INDEFINIDO</v>
          </cell>
          <cell r="N1042" t="str">
            <v>DIRECTA</v>
          </cell>
          <cell r="O1042" t="str">
            <v>1ERO</v>
          </cell>
          <cell r="P1042">
            <v>3</v>
          </cell>
          <cell r="Q1042">
            <v>7</v>
          </cell>
          <cell r="R1042">
            <v>1</v>
          </cell>
          <cell r="S1042">
            <v>16</v>
          </cell>
          <cell r="T1042" t="str">
            <v>MET</v>
          </cell>
          <cell r="U1042">
            <v>1</v>
          </cell>
        </row>
        <row r="1043">
          <cell r="A1043">
            <v>6128418</v>
          </cell>
          <cell r="B1043" t="str">
            <v>OBB</v>
          </cell>
          <cell r="C1043">
            <v>35000</v>
          </cell>
          <cell r="D1043">
            <v>35000400</v>
          </cell>
          <cell r="E1043" t="str">
            <v>PINTURA ESMALTE</v>
          </cell>
          <cell r="F1043">
            <v>6128418</v>
          </cell>
          <cell r="G1043" t="str">
            <v>06128418</v>
          </cell>
          <cell r="H1043">
            <v>348046765</v>
          </cell>
          <cell r="I1043" t="str">
            <v>JULIO RUIZ ERIGSON BLADIMIR</v>
          </cell>
          <cell r="J1043" t="str">
            <v>PINTOR</v>
          </cell>
          <cell r="K1043">
            <v>1712150141</v>
          </cell>
          <cell r="L1043" t="str">
            <v>HOURLY</v>
          </cell>
          <cell r="M1043" t="str">
            <v>INDEFINIDO</v>
          </cell>
          <cell r="N1043" t="str">
            <v>DIRECTA</v>
          </cell>
          <cell r="O1043" t="str">
            <v>1ERO</v>
          </cell>
          <cell r="P1043">
            <v>2</v>
          </cell>
          <cell r="Q1043">
            <v>7</v>
          </cell>
          <cell r="R1043">
            <v>2</v>
          </cell>
          <cell r="S1043">
            <v>1</v>
          </cell>
          <cell r="T1043" t="str">
            <v>MET</v>
          </cell>
          <cell r="U1043" t="str">
            <v>PINTURA ESMALTE 1T</v>
          </cell>
        </row>
        <row r="1044">
          <cell r="A1044">
            <v>6128421</v>
          </cell>
          <cell r="B1044" t="str">
            <v>OBB</v>
          </cell>
          <cell r="C1044">
            <v>37000</v>
          </cell>
          <cell r="D1044">
            <v>37000600</v>
          </cell>
          <cell r="E1044" t="str">
            <v>PATIOS CKD</v>
          </cell>
          <cell r="F1044">
            <v>6128421</v>
          </cell>
          <cell r="G1044" t="str">
            <v>06128421</v>
          </cell>
          <cell r="H1044">
            <v>461024987</v>
          </cell>
          <cell r="I1044" t="str">
            <v>CARDENAS MOYA JORGE FRANCISCO</v>
          </cell>
          <cell r="J1044" t="str">
            <v>OPERARIO MAQ. PESADA</v>
          </cell>
          <cell r="K1044">
            <v>1712529260</v>
          </cell>
          <cell r="L1044" t="str">
            <v>HOURLY</v>
          </cell>
          <cell r="M1044" t="str">
            <v>INDEFINIDO</v>
          </cell>
          <cell r="N1044" t="str">
            <v>INDIRECTA</v>
          </cell>
          <cell r="O1044" t="e">
            <v>#REF!</v>
          </cell>
          <cell r="P1044">
            <v>3</v>
          </cell>
          <cell r="Q1044">
            <v>7</v>
          </cell>
          <cell r="R1044">
            <v>2</v>
          </cell>
          <cell r="S1044">
            <v>1</v>
          </cell>
          <cell r="T1044" t="str">
            <v>MET</v>
          </cell>
          <cell r="U1044" t="e">
            <v>#REF!</v>
          </cell>
        </row>
        <row r="1045">
          <cell r="A1045">
            <v>6128424</v>
          </cell>
          <cell r="B1045" t="str">
            <v>OBB</v>
          </cell>
          <cell r="C1045">
            <v>35000</v>
          </cell>
          <cell r="D1045">
            <v>35000200</v>
          </cell>
          <cell r="E1045" t="str">
            <v>PINTURA ELPO</v>
          </cell>
          <cell r="F1045">
            <v>6128424</v>
          </cell>
          <cell r="G1045" t="str">
            <v>06128424</v>
          </cell>
          <cell r="H1045">
            <v>573500148</v>
          </cell>
          <cell r="I1045" t="str">
            <v>CAIZA MAILA JUAN CARLOS</v>
          </cell>
          <cell r="J1045" t="str">
            <v>OPERARIO DE PINTURA</v>
          </cell>
          <cell r="K1045">
            <v>1713431987</v>
          </cell>
          <cell r="L1045" t="str">
            <v>HOURLY</v>
          </cell>
          <cell r="M1045" t="str">
            <v>INDEFINIDO</v>
          </cell>
          <cell r="N1045" t="str">
            <v>DIRECTA</v>
          </cell>
          <cell r="O1045" t="str">
            <v>2DO</v>
          </cell>
          <cell r="P1045">
            <v>4</v>
          </cell>
          <cell r="Q1045">
            <v>7</v>
          </cell>
          <cell r="R1045">
            <v>2</v>
          </cell>
          <cell r="S1045">
            <v>1</v>
          </cell>
          <cell r="T1045" t="str">
            <v>MET</v>
          </cell>
          <cell r="U1045" t="str">
            <v>PINTURA ELPO 1T</v>
          </cell>
        </row>
        <row r="1046">
          <cell r="A1046">
            <v>6128426</v>
          </cell>
          <cell r="B1046" t="str">
            <v>OBB</v>
          </cell>
          <cell r="C1046">
            <v>36000</v>
          </cell>
          <cell r="D1046">
            <v>36000600</v>
          </cell>
          <cell r="E1046" t="str">
            <v>FINAL AUTOMOVIL</v>
          </cell>
          <cell r="F1046">
            <v>6128426</v>
          </cell>
          <cell r="G1046" t="str">
            <v>06128426</v>
          </cell>
          <cell r="H1046">
            <v>406140736</v>
          </cell>
          <cell r="I1046" t="str">
            <v>CHAVEZ GUAMA SANTIAGO DAVID</v>
          </cell>
          <cell r="J1046" t="str">
            <v>OPERARIO PRODUCCION</v>
          </cell>
          <cell r="K1046">
            <v>1720043635</v>
          </cell>
          <cell r="L1046" t="str">
            <v>HOURLY</v>
          </cell>
          <cell r="M1046" t="str">
            <v>INDEFINIDO</v>
          </cell>
          <cell r="N1046" t="str">
            <v>DIRECTA</v>
          </cell>
          <cell r="O1046" t="str">
            <v>1ERO</v>
          </cell>
          <cell r="P1046">
            <v>3</v>
          </cell>
          <cell r="Q1046">
            <v>7</v>
          </cell>
          <cell r="R1046">
            <v>2</v>
          </cell>
          <cell r="S1046">
            <v>1</v>
          </cell>
          <cell r="T1046" t="str">
            <v>MET</v>
          </cell>
          <cell r="U1046">
            <v>2</v>
          </cell>
        </row>
        <row r="1047">
          <cell r="A1047">
            <v>6128427</v>
          </cell>
          <cell r="B1047" t="str">
            <v>OBB</v>
          </cell>
          <cell r="C1047">
            <v>34000</v>
          </cell>
          <cell r="D1047">
            <v>34000200</v>
          </cell>
          <cell r="E1047" t="str">
            <v>SUELDA COMERCI.</v>
          </cell>
          <cell r="F1047">
            <v>6128427</v>
          </cell>
          <cell r="G1047" t="str">
            <v>06128427</v>
          </cell>
          <cell r="H1047">
            <v>708402102</v>
          </cell>
          <cell r="I1047" t="str">
            <v>CRIOLLO SUQUILLO CESAR ORLANDO</v>
          </cell>
          <cell r="J1047" t="str">
            <v>OPERARIO DE SUELDA</v>
          </cell>
          <cell r="K1047">
            <v>1714350897</v>
          </cell>
          <cell r="L1047" t="str">
            <v>HOURLY</v>
          </cell>
          <cell r="M1047" t="str">
            <v>INDEFINIDO</v>
          </cell>
          <cell r="N1047" t="str">
            <v>DIRECTA</v>
          </cell>
          <cell r="O1047" t="str">
            <v>1ERO</v>
          </cell>
          <cell r="P1047">
            <v>3</v>
          </cell>
          <cell r="Q1047">
            <v>7</v>
          </cell>
          <cell r="R1047">
            <v>2</v>
          </cell>
          <cell r="S1047">
            <v>1</v>
          </cell>
          <cell r="T1047" t="str">
            <v>MET</v>
          </cell>
          <cell r="U1047">
            <v>1714350897</v>
          </cell>
        </row>
        <row r="1048">
          <cell r="A1048">
            <v>6128432</v>
          </cell>
          <cell r="B1048" t="str">
            <v>OBB</v>
          </cell>
          <cell r="C1048">
            <v>35000</v>
          </cell>
          <cell r="D1048">
            <v>35000300</v>
          </cell>
          <cell r="E1048" t="str">
            <v>PINTURA PRIMER</v>
          </cell>
          <cell r="F1048">
            <v>6128432</v>
          </cell>
          <cell r="G1048" t="str">
            <v>06128432</v>
          </cell>
          <cell r="H1048">
            <v>664107549</v>
          </cell>
          <cell r="I1048" t="str">
            <v>CAZA GALLEGOS EDWIN NELSON</v>
          </cell>
          <cell r="J1048" t="str">
            <v>PINTOR</v>
          </cell>
          <cell r="K1048">
            <v>1713194007</v>
          </cell>
          <cell r="L1048" t="str">
            <v>HOURLY</v>
          </cell>
          <cell r="M1048" t="str">
            <v>INDEFINIDO</v>
          </cell>
          <cell r="N1048" t="str">
            <v>DIRECTA</v>
          </cell>
          <cell r="O1048" t="str">
            <v>1ERO</v>
          </cell>
          <cell r="P1048">
            <v>2</v>
          </cell>
          <cell r="Q1048">
            <v>7</v>
          </cell>
          <cell r="R1048">
            <v>2</v>
          </cell>
          <cell r="S1048">
            <v>1</v>
          </cell>
          <cell r="T1048" t="str">
            <v>MET</v>
          </cell>
          <cell r="U1048" t="str">
            <v>PINTURA CABINAS 1T</v>
          </cell>
        </row>
        <row r="1049">
          <cell r="A1049">
            <v>6128435</v>
          </cell>
          <cell r="B1049" t="str">
            <v>OBB</v>
          </cell>
          <cell r="C1049">
            <v>34000</v>
          </cell>
          <cell r="D1049">
            <v>34000500</v>
          </cell>
          <cell r="E1049" t="str">
            <v>ACABADO METAL.</v>
          </cell>
          <cell r="F1049">
            <v>6128435</v>
          </cell>
          <cell r="G1049" t="str">
            <v>06128435</v>
          </cell>
          <cell r="H1049">
            <v>464644533</v>
          </cell>
          <cell r="I1049" t="str">
            <v>ASITIMBAY NAULA XAVIER MANUEL</v>
          </cell>
          <cell r="J1049" t="str">
            <v>OPERARIO DE SUELDA</v>
          </cell>
          <cell r="K1049">
            <v>1713836110</v>
          </cell>
          <cell r="L1049" t="str">
            <v>HOURLY</v>
          </cell>
          <cell r="M1049" t="str">
            <v>INDEFINIDO</v>
          </cell>
          <cell r="N1049" t="str">
            <v>DIRECTA</v>
          </cell>
          <cell r="O1049" t="str">
            <v>2DO</v>
          </cell>
          <cell r="P1049">
            <v>28</v>
          </cell>
          <cell r="Q1049">
            <v>7</v>
          </cell>
          <cell r="R1049">
            <v>2</v>
          </cell>
          <cell r="S1049">
            <v>1</v>
          </cell>
          <cell r="T1049" t="str">
            <v>MET</v>
          </cell>
          <cell r="U1049">
            <v>1713836110</v>
          </cell>
        </row>
        <row r="1050">
          <cell r="A1050">
            <v>6128446</v>
          </cell>
          <cell r="B1050" t="str">
            <v>OBB</v>
          </cell>
          <cell r="C1050">
            <v>35000</v>
          </cell>
          <cell r="D1050">
            <v>35000300</v>
          </cell>
          <cell r="E1050" t="str">
            <v>PINTURA PRIMER</v>
          </cell>
          <cell r="F1050">
            <v>6128446</v>
          </cell>
          <cell r="G1050" t="str">
            <v>06128446</v>
          </cell>
          <cell r="H1050">
            <v>578679411</v>
          </cell>
          <cell r="I1050" t="str">
            <v>SIMBANA CHINCHIN EDUARDO</v>
          </cell>
          <cell r="J1050" t="str">
            <v>PINTOR</v>
          </cell>
          <cell r="K1050">
            <v>1713124467</v>
          </cell>
          <cell r="L1050" t="str">
            <v>HOURLY</v>
          </cell>
          <cell r="M1050" t="str">
            <v>INDEFINIDO</v>
          </cell>
          <cell r="N1050" t="str">
            <v>DIRECTA</v>
          </cell>
          <cell r="O1050" t="str">
            <v>1ERO</v>
          </cell>
          <cell r="P1050">
            <v>2</v>
          </cell>
          <cell r="Q1050">
            <v>7</v>
          </cell>
          <cell r="R1050">
            <v>2</v>
          </cell>
          <cell r="S1050">
            <v>1</v>
          </cell>
          <cell r="T1050" t="str">
            <v>MET</v>
          </cell>
          <cell r="U1050" t="str">
            <v>PINTURA CABINAS 1T</v>
          </cell>
        </row>
        <row r="1051">
          <cell r="A1051">
            <v>6128454</v>
          </cell>
          <cell r="B1051" t="str">
            <v>OBB</v>
          </cell>
          <cell r="C1051">
            <v>35010</v>
          </cell>
          <cell r="D1051">
            <v>35010500</v>
          </cell>
          <cell r="E1051" t="str">
            <v>PINTURA PLASTIC</v>
          </cell>
          <cell r="F1051">
            <v>6128454</v>
          </cell>
          <cell r="G1051" t="str">
            <v>06128454</v>
          </cell>
          <cell r="H1051">
            <v>906614464</v>
          </cell>
          <cell r="I1051" t="str">
            <v>TAIPE TIPAN LUIS MARCELO</v>
          </cell>
          <cell r="J1051" t="str">
            <v>PINTOR</v>
          </cell>
          <cell r="K1051">
            <v>1714805940</v>
          </cell>
          <cell r="L1051" t="str">
            <v>HOURLY</v>
          </cell>
          <cell r="M1051" t="str">
            <v>INDEFINIDO</v>
          </cell>
          <cell r="N1051" t="str">
            <v>DIRECTA</v>
          </cell>
          <cell r="O1051" t="str">
            <v>2DO</v>
          </cell>
          <cell r="P1051">
            <v>4</v>
          </cell>
          <cell r="Q1051">
            <v>7</v>
          </cell>
          <cell r="R1051">
            <v>2</v>
          </cell>
          <cell r="S1051">
            <v>1</v>
          </cell>
          <cell r="T1051" t="str">
            <v>MET</v>
          </cell>
          <cell r="U1051" t="str">
            <v>PINTURA ESM 2T</v>
          </cell>
        </row>
        <row r="1052">
          <cell r="A1052">
            <v>6128459</v>
          </cell>
          <cell r="B1052" t="str">
            <v>OBB</v>
          </cell>
          <cell r="C1052">
            <v>37000</v>
          </cell>
          <cell r="D1052">
            <v>37000600</v>
          </cell>
          <cell r="E1052" t="str">
            <v>PATIOS CKD</v>
          </cell>
          <cell r="F1052">
            <v>6128459</v>
          </cell>
          <cell r="G1052" t="str">
            <v>06128459</v>
          </cell>
          <cell r="H1052">
            <v>300929254</v>
          </cell>
          <cell r="I1052" t="str">
            <v>ERAZO JARAMILLO BYRON RODRIGO</v>
          </cell>
          <cell r="J1052" t="str">
            <v>OPERARIO MAQ. PESADA</v>
          </cell>
          <cell r="K1052">
            <v>1711443810</v>
          </cell>
          <cell r="L1052" t="str">
            <v>HOURLY</v>
          </cell>
          <cell r="M1052" t="str">
            <v>INDEFINIDO</v>
          </cell>
          <cell r="N1052" t="str">
            <v>INDIRECTA</v>
          </cell>
          <cell r="O1052" t="e">
            <v>#REF!</v>
          </cell>
          <cell r="P1052">
            <v>3</v>
          </cell>
          <cell r="Q1052">
            <v>7</v>
          </cell>
          <cell r="R1052">
            <v>2</v>
          </cell>
          <cell r="S1052">
            <v>1</v>
          </cell>
          <cell r="T1052" t="str">
            <v>MET</v>
          </cell>
          <cell r="U1052" t="e">
            <v>#REF!</v>
          </cell>
        </row>
        <row r="1053">
          <cell r="A1053">
            <v>6128463</v>
          </cell>
          <cell r="B1053" t="str">
            <v>OBB</v>
          </cell>
          <cell r="C1053">
            <v>35000</v>
          </cell>
          <cell r="D1053">
            <v>35000400</v>
          </cell>
          <cell r="E1053" t="str">
            <v>PINTURA ESMALTE</v>
          </cell>
          <cell r="F1053">
            <v>6128463</v>
          </cell>
          <cell r="G1053" t="str">
            <v>06128463</v>
          </cell>
          <cell r="H1053">
            <v>610720772</v>
          </cell>
          <cell r="I1053" t="str">
            <v>ESPINOZA LUCERO MIGUEL ANGEL</v>
          </cell>
          <cell r="J1053" t="str">
            <v>ENDEREZADOR</v>
          </cell>
          <cell r="K1053">
            <v>1718327842</v>
          </cell>
          <cell r="L1053" t="str">
            <v>HOURLY</v>
          </cell>
          <cell r="M1053" t="str">
            <v>INDEFINIDO</v>
          </cell>
          <cell r="N1053" t="str">
            <v>DIRECTA</v>
          </cell>
          <cell r="O1053" t="str">
            <v>2DO</v>
          </cell>
          <cell r="P1053">
            <v>4</v>
          </cell>
          <cell r="Q1053">
            <v>7</v>
          </cell>
          <cell r="R1053">
            <v>2</v>
          </cell>
          <cell r="S1053">
            <v>1</v>
          </cell>
          <cell r="T1053" t="str">
            <v>LET</v>
          </cell>
          <cell r="U1053" t="str">
            <v>PINTURA ESM 2T</v>
          </cell>
        </row>
        <row r="1054">
          <cell r="A1054">
            <v>6128468</v>
          </cell>
          <cell r="B1054" t="str">
            <v>OBB</v>
          </cell>
          <cell r="C1054">
            <v>35000</v>
          </cell>
          <cell r="D1054">
            <v>35000300</v>
          </cell>
          <cell r="E1054" t="str">
            <v>PINTURA PRIMER</v>
          </cell>
          <cell r="F1054">
            <v>6128468</v>
          </cell>
          <cell r="G1054" t="str">
            <v>06128468</v>
          </cell>
          <cell r="H1054">
            <v>742576020</v>
          </cell>
          <cell r="I1054" t="str">
            <v>GONZALEZ SIMBANA WILSON EDUARDO</v>
          </cell>
          <cell r="J1054" t="str">
            <v>OPERARIO DE PINTURA</v>
          </cell>
          <cell r="K1054">
            <v>1717745861</v>
          </cell>
          <cell r="L1054" t="str">
            <v>HOURLY</v>
          </cell>
          <cell r="M1054" t="str">
            <v>INDEFINIDO</v>
          </cell>
          <cell r="N1054" t="str">
            <v>DIRECTA</v>
          </cell>
          <cell r="O1054" t="str">
            <v>1ERO</v>
          </cell>
          <cell r="P1054">
            <v>2</v>
          </cell>
          <cell r="Q1054">
            <v>7</v>
          </cell>
          <cell r="R1054">
            <v>2</v>
          </cell>
          <cell r="S1054">
            <v>1</v>
          </cell>
          <cell r="T1054" t="str">
            <v>LET</v>
          </cell>
          <cell r="U1054" t="str">
            <v>PINTURA CABINAS 1T</v>
          </cell>
        </row>
        <row r="1055">
          <cell r="A1055">
            <v>6128482</v>
          </cell>
          <cell r="B1055" t="str">
            <v>OBB</v>
          </cell>
          <cell r="C1055">
            <v>36000</v>
          </cell>
          <cell r="D1055">
            <v>36000600</v>
          </cell>
          <cell r="E1055" t="str">
            <v>FINAL AUTOMOVIL</v>
          </cell>
          <cell r="F1055">
            <v>6128482</v>
          </cell>
          <cell r="G1055" t="str">
            <v>06128482</v>
          </cell>
          <cell r="H1055">
            <v>712678891</v>
          </cell>
          <cell r="I1055" t="str">
            <v>JURADO HERNANDEZ AUGUSTO IVAN</v>
          </cell>
          <cell r="J1055" t="str">
            <v>OPERARIO PRODUCCION</v>
          </cell>
          <cell r="K1055">
            <v>1712740685</v>
          </cell>
          <cell r="L1055" t="str">
            <v>HOURLY</v>
          </cell>
          <cell r="M1055" t="str">
            <v>INDEFINIDO</v>
          </cell>
          <cell r="N1055" t="str">
            <v>DIRECTA</v>
          </cell>
          <cell r="O1055" t="str">
            <v>1ERO</v>
          </cell>
          <cell r="P1055">
            <v>3</v>
          </cell>
          <cell r="Q1055">
            <v>7</v>
          </cell>
          <cell r="R1055">
            <v>2</v>
          </cell>
          <cell r="S1055">
            <v>1</v>
          </cell>
          <cell r="T1055" t="str">
            <v>MET</v>
          </cell>
          <cell r="U1055">
            <v>2</v>
          </cell>
        </row>
        <row r="1056">
          <cell r="A1056">
            <v>6128489</v>
          </cell>
          <cell r="B1056" t="str">
            <v>OBB</v>
          </cell>
          <cell r="C1056">
            <v>31000</v>
          </cell>
          <cell r="D1056">
            <v>31000600</v>
          </cell>
          <cell r="E1056" t="str">
            <v>PROY.MATRICERIA</v>
          </cell>
          <cell r="F1056">
            <v>6128489</v>
          </cell>
          <cell r="G1056" t="str">
            <v>06128489</v>
          </cell>
          <cell r="H1056">
            <v>956808178</v>
          </cell>
          <cell r="I1056" t="str">
            <v>MERA MERA PABLO FRANCISCO</v>
          </cell>
          <cell r="J1056" t="str">
            <v>OPER.TALLER MECANICO</v>
          </cell>
          <cell r="K1056">
            <v>1715892970</v>
          </cell>
          <cell r="L1056" t="str">
            <v>HOURLY</v>
          </cell>
          <cell r="M1056" t="str">
            <v>INDEFINIDO</v>
          </cell>
          <cell r="N1056" t="str">
            <v>INDIRECTA</v>
          </cell>
          <cell r="O1056" t="str">
            <v>1ERO</v>
          </cell>
          <cell r="P1056">
            <v>3</v>
          </cell>
          <cell r="Q1056">
            <v>7</v>
          </cell>
          <cell r="R1056">
            <v>2</v>
          </cell>
          <cell r="S1056">
            <v>1</v>
          </cell>
          <cell r="T1056" t="str">
            <v>adm</v>
          </cell>
        </row>
        <row r="1057">
          <cell r="A1057">
            <v>6128497</v>
          </cell>
          <cell r="B1057" t="str">
            <v>OBB</v>
          </cell>
          <cell r="C1057">
            <v>36000</v>
          </cell>
          <cell r="D1057">
            <v>36000110</v>
          </cell>
          <cell r="E1057" t="str">
            <v>MANTEN ENSAMBLE</v>
          </cell>
          <cell r="F1057">
            <v>6128497</v>
          </cell>
          <cell r="G1057" t="str">
            <v>06128497</v>
          </cell>
          <cell r="H1057">
            <v>184691948</v>
          </cell>
          <cell r="I1057" t="str">
            <v>POZO BECERRA RUBEN DARIO</v>
          </cell>
          <cell r="J1057" t="str">
            <v>MIEMB.EQUIP.ESP.MTTO</v>
          </cell>
          <cell r="K1057">
            <v>1716603772</v>
          </cell>
          <cell r="L1057" t="str">
            <v>HOURLY</v>
          </cell>
          <cell r="M1057" t="str">
            <v>INDEFINIDO</v>
          </cell>
          <cell r="N1057" t="str">
            <v>INDIRECTA</v>
          </cell>
          <cell r="O1057" t="str">
            <v>2DO</v>
          </cell>
          <cell r="P1057">
            <v>4</v>
          </cell>
          <cell r="Q1057">
            <v>9</v>
          </cell>
          <cell r="R1057">
            <v>9</v>
          </cell>
          <cell r="S1057">
            <v>7</v>
          </cell>
          <cell r="T1057" t="str">
            <v>MET</v>
          </cell>
          <cell r="U1057">
            <v>9</v>
          </cell>
        </row>
        <row r="1058">
          <cell r="A1058">
            <v>6128504</v>
          </cell>
          <cell r="B1058" t="str">
            <v>OBB</v>
          </cell>
          <cell r="C1058">
            <v>37000</v>
          </cell>
          <cell r="D1058">
            <v>37000600</v>
          </cell>
          <cell r="E1058" t="str">
            <v>PATIOS CKD</v>
          </cell>
          <cell r="F1058">
            <v>6128504</v>
          </cell>
          <cell r="G1058" t="str">
            <v>06128504</v>
          </cell>
          <cell r="H1058">
            <v>525393281</v>
          </cell>
          <cell r="I1058" t="str">
            <v>VILLACIS CAJAS ISAAC OLMEDO</v>
          </cell>
          <cell r="J1058" t="str">
            <v>OPERARIO MAQ. PESADA</v>
          </cell>
          <cell r="K1058">
            <v>501886105</v>
          </cell>
          <cell r="L1058" t="str">
            <v>HOURLY</v>
          </cell>
          <cell r="M1058" t="str">
            <v>INDEFINIDO</v>
          </cell>
          <cell r="N1058" t="str">
            <v>INDIRECTA</v>
          </cell>
          <cell r="O1058" t="e">
            <v>#N/A</v>
          </cell>
          <cell r="P1058">
            <v>2</v>
          </cell>
          <cell r="Q1058">
            <v>7</v>
          </cell>
          <cell r="R1058">
            <v>2</v>
          </cell>
          <cell r="S1058">
            <v>1</v>
          </cell>
          <cell r="T1058" t="e">
            <v>#N/A</v>
          </cell>
          <cell r="U1058" t="e">
            <v>#N/A</v>
          </cell>
        </row>
        <row r="1059">
          <cell r="A1059">
            <v>6128802</v>
          </cell>
          <cell r="B1059" t="str">
            <v>OBB</v>
          </cell>
          <cell r="C1059">
            <v>36000</v>
          </cell>
          <cell r="D1059">
            <v>36000500</v>
          </cell>
          <cell r="E1059" t="str">
            <v>TRIM AUTOMOVIL</v>
          </cell>
          <cell r="F1059">
            <v>6128802</v>
          </cell>
          <cell r="G1059" t="str">
            <v>06128802</v>
          </cell>
          <cell r="H1059" t="str">
            <v>964807340</v>
          </cell>
          <cell r="I1059" t="str">
            <v>TOLEDO SOLORZANO IVAN ALEJANDRO</v>
          </cell>
          <cell r="J1059" t="str">
            <v>OPERARIO PRODUCCION</v>
          </cell>
          <cell r="K1059">
            <v>1719921684</v>
          </cell>
          <cell r="L1059" t="str">
            <v>HOURLY</v>
          </cell>
          <cell r="M1059" t="str">
            <v>INDEFINIDO</v>
          </cell>
          <cell r="N1059" t="str">
            <v>DIRECTA</v>
          </cell>
          <cell r="O1059" t="str">
            <v>2DO</v>
          </cell>
          <cell r="P1059">
            <v>28</v>
          </cell>
          <cell r="Q1059">
            <v>9</v>
          </cell>
          <cell r="R1059">
            <v>9</v>
          </cell>
          <cell r="S1059">
            <v>16</v>
          </cell>
          <cell r="T1059" t="str">
            <v>MET</v>
          </cell>
          <cell r="U1059">
            <v>9</v>
          </cell>
        </row>
        <row r="1060">
          <cell r="A1060">
            <v>6128842</v>
          </cell>
          <cell r="B1060" t="str">
            <v>OBB</v>
          </cell>
          <cell r="C1060">
            <v>36000</v>
          </cell>
          <cell r="D1060">
            <v>36000200</v>
          </cell>
          <cell r="E1060" t="str">
            <v>ENSAMBLE CHASIS</v>
          </cell>
          <cell r="F1060">
            <v>6128842</v>
          </cell>
          <cell r="G1060" t="str">
            <v>06128842</v>
          </cell>
          <cell r="H1060">
            <v>297425149</v>
          </cell>
          <cell r="I1060" t="str">
            <v>AIMACANA IZA SEGUNDO MARCELO</v>
          </cell>
          <cell r="J1060" t="str">
            <v>OPERARIO PRODUCCION</v>
          </cell>
          <cell r="K1060">
            <v>1715426332</v>
          </cell>
          <cell r="L1060" t="str">
            <v>HOURLY</v>
          </cell>
          <cell r="M1060" t="str">
            <v>INDEFINIDO</v>
          </cell>
          <cell r="N1060" t="str">
            <v>DIRECTA</v>
          </cell>
          <cell r="O1060" t="str">
            <v>1ERO</v>
          </cell>
          <cell r="P1060">
            <v>3</v>
          </cell>
          <cell r="Q1060">
            <v>7</v>
          </cell>
          <cell r="R1060">
            <v>2</v>
          </cell>
          <cell r="S1060">
            <v>16</v>
          </cell>
          <cell r="T1060" t="str">
            <v>MET</v>
          </cell>
          <cell r="U1060">
            <v>2</v>
          </cell>
        </row>
        <row r="1061">
          <cell r="A1061">
            <v>6128848</v>
          </cell>
          <cell r="B1061" t="str">
            <v>OBB</v>
          </cell>
          <cell r="C1061">
            <v>36000</v>
          </cell>
          <cell r="D1061">
            <v>36000300</v>
          </cell>
          <cell r="E1061" t="str">
            <v>TRIM COMERCIAL</v>
          </cell>
          <cell r="F1061">
            <v>6128848</v>
          </cell>
          <cell r="G1061" t="str">
            <v>06128848</v>
          </cell>
          <cell r="H1061">
            <v>678667417</v>
          </cell>
          <cell r="I1061" t="str">
            <v>APOLO APOLO DARWIN EMILIO</v>
          </cell>
          <cell r="J1061" t="str">
            <v>OPERARIO PRODUCCION</v>
          </cell>
          <cell r="K1061">
            <v>1715320790</v>
          </cell>
          <cell r="L1061" t="str">
            <v>HOURLY</v>
          </cell>
          <cell r="M1061" t="str">
            <v>INDEFINIDO</v>
          </cell>
          <cell r="N1061" t="str">
            <v>DIRECTA</v>
          </cell>
          <cell r="O1061" t="str">
            <v>2DO</v>
          </cell>
          <cell r="P1061">
            <v>28</v>
          </cell>
          <cell r="Q1061">
            <v>7</v>
          </cell>
          <cell r="R1061">
            <v>2</v>
          </cell>
          <cell r="S1061">
            <v>16</v>
          </cell>
          <cell r="T1061" t="str">
            <v>MET</v>
          </cell>
          <cell r="U1061">
            <v>2</v>
          </cell>
        </row>
        <row r="1062">
          <cell r="A1062">
            <v>6128864</v>
          </cell>
          <cell r="B1062" t="str">
            <v>OBB</v>
          </cell>
          <cell r="C1062">
            <v>52000</v>
          </cell>
          <cell r="D1062">
            <v>52000520</v>
          </cell>
          <cell r="E1062" t="str">
            <v>EST.VERIFICAC.</v>
          </cell>
          <cell r="F1062">
            <v>6128864</v>
          </cell>
          <cell r="G1062" t="str">
            <v>06128864</v>
          </cell>
          <cell r="H1062">
            <v>703158566</v>
          </cell>
          <cell r="I1062" t="str">
            <v>MOROCHO CHUMANA HERNAN PAUL</v>
          </cell>
          <cell r="J1062" t="str">
            <v>MIEMBRO EQUIPO CALID</v>
          </cell>
          <cell r="K1062">
            <v>1715621809</v>
          </cell>
          <cell r="L1062" t="str">
            <v>HOURLY</v>
          </cell>
          <cell r="M1062" t="str">
            <v>INDEFINIDO</v>
          </cell>
          <cell r="N1062" t="str">
            <v>DIRECTA</v>
          </cell>
          <cell r="O1062" t="str">
            <v>2DO</v>
          </cell>
          <cell r="P1062">
            <v>4</v>
          </cell>
          <cell r="Q1062">
            <v>7</v>
          </cell>
          <cell r="R1062">
            <v>2</v>
          </cell>
          <cell r="S1062">
            <v>16</v>
          </cell>
          <cell r="T1062" t="str">
            <v>MET</v>
          </cell>
          <cell r="U1062" t="e">
            <v>#REF!</v>
          </cell>
        </row>
        <row r="1063">
          <cell r="A1063">
            <v>6128872</v>
          </cell>
          <cell r="B1063" t="str">
            <v>OBB</v>
          </cell>
          <cell r="C1063">
            <v>35000</v>
          </cell>
          <cell r="D1063">
            <v>35000300</v>
          </cell>
          <cell r="E1063" t="str">
            <v>PINTURA PRIMER</v>
          </cell>
          <cell r="F1063">
            <v>6128872</v>
          </cell>
          <cell r="G1063" t="str">
            <v>06128872</v>
          </cell>
          <cell r="H1063">
            <v>995972296</v>
          </cell>
          <cell r="I1063" t="str">
            <v>FARINANGO SIMBA DIEGO DANIEL</v>
          </cell>
          <cell r="J1063" t="str">
            <v>PINTOR</v>
          </cell>
          <cell r="K1063">
            <v>1718897042</v>
          </cell>
          <cell r="L1063" t="str">
            <v>HOURLY</v>
          </cell>
          <cell r="M1063" t="str">
            <v>INDEFINIDO</v>
          </cell>
          <cell r="N1063" t="str">
            <v>DIRECTA</v>
          </cell>
          <cell r="O1063" t="str">
            <v>2DO</v>
          </cell>
          <cell r="P1063">
            <v>4</v>
          </cell>
          <cell r="Q1063">
            <v>7</v>
          </cell>
          <cell r="R1063">
            <v>2</v>
          </cell>
          <cell r="S1063">
            <v>16</v>
          </cell>
          <cell r="T1063" t="str">
            <v>LET</v>
          </cell>
          <cell r="U1063" t="str">
            <v>PINTURA CABINAS 2T</v>
          </cell>
        </row>
        <row r="1064">
          <cell r="A1064">
            <v>6128899</v>
          </cell>
          <cell r="B1064" t="str">
            <v>OBB</v>
          </cell>
          <cell r="C1064">
            <v>36000</v>
          </cell>
          <cell r="D1064">
            <v>36000300</v>
          </cell>
          <cell r="E1064" t="str">
            <v>TRIM COMERCIAL</v>
          </cell>
          <cell r="F1064">
            <v>6128899</v>
          </cell>
          <cell r="G1064" t="str">
            <v>06128899</v>
          </cell>
          <cell r="H1064">
            <v>378423825</v>
          </cell>
          <cell r="I1064" t="str">
            <v>BALENSUELA BALENSUEL JAIME ORLANDO</v>
          </cell>
          <cell r="J1064" t="str">
            <v>OPERARIO PRODUCCION</v>
          </cell>
          <cell r="K1064">
            <v>1721001731</v>
          </cell>
          <cell r="L1064" t="str">
            <v>HOURLY</v>
          </cell>
          <cell r="M1064" t="str">
            <v>INDEFINIDO</v>
          </cell>
          <cell r="N1064" t="str">
            <v>DIRECTA</v>
          </cell>
          <cell r="O1064" t="str">
            <v>2DO</v>
          </cell>
          <cell r="P1064">
            <v>28</v>
          </cell>
          <cell r="Q1064">
            <v>7</v>
          </cell>
          <cell r="R1064">
            <v>2</v>
          </cell>
          <cell r="S1064">
            <v>16</v>
          </cell>
          <cell r="T1064" t="str">
            <v>MET</v>
          </cell>
          <cell r="U1064">
            <v>2</v>
          </cell>
        </row>
        <row r="1065">
          <cell r="A1065">
            <v>6128901</v>
          </cell>
          <cell r="B1065" t="str">
            <v>OBB</v>
          </cell>
          <cell r="C1065">
            <v>36000</v>
          </cell>
          <cell r="D1065">
            <v>36000100</v>
          </cell>
          <cell r="E1065" t="str">
            <v>OPER.ENSAMB.GEN</v>
          </cell>
          <cell r="F1065">
            <v>6128901</v>
          </cell>
          <cell r="G1065" t="str">
            <v>06128901</v>
          </cell>
          <cell r="H1065">
            <v>512686130</v>
          </cell>
          <cell r="I1065" t="str">
            <v>GOMEZ BARRERA NELSON PATRICIO</v>
          </cell>
          <cell r="J1065" t="str">
            <v>CONTROLADOR PROCESOS</v>
          </cell>
          <cell r="K1065">
            <v>1718617366</v>
          </cell>
          <cell r="L1065" t="str">
            <v>HOURLY</v>
          </cell>
          <cell r="M1065" t="str">
            <v>INDEFINIDO</v>
          </cell>
          <cell r="N1065" t="str">
            <v>DIRECTA</v>
          </cell>
          <cell r="O1065" t="str">
            <v>1ERO</v>
          </cell>
          <cell r="P1065">
            <v>3</v>
          </cell>
          <cell r="Q1065">
            <v>7</v>
          </cell>
          <cell r="R1065">
            <v>2</v>
          </cell>
          <cell r="S1065">
            <v>16</v>
          </cell>
          <cell r="T1065" t="str">
            <v>CONTROLADOR MUTILACIONES</v>
          </cell>
          <cell r="U1065">
            <v>2</v>
          </cell>
        </row>
        <row r="1066">
          <cell r="A1066">
            <v>6128903</v>
          </cell>
          <cell r="B1066" t="str">
            <v>OBB</v>
          </cell>
          <cell r="C1066">
            <v>36000</v>
          </cell>
          <cell r="D1066">
            <v>36000500</v>
          </cell>
          <cell r="E1066" t="str">
            <v>TRIM AUTOMOVIL</v>
          </cell>
          <cell r="F1066">
            <v>6128903</v>
          </cell>
          <cell r="G1066" t="str">
            <v>06128903</v>
          </cell>
          <cell r="H1066">
            <v>186460647</v>
          </cell>
          <cell r="I1066" t="str">
            <v>VINUEZA LEMA BYRON MAURICIO</v>
          </cell>
          <cell r="J1066" t="str">
            <v>OPERARIO PRODUCCION</v>
          </cell>
          <cell r="K1066">
            <v>1714286943</v>
          </cell>
          <cell r="L1066" t="str">
            <v>HOURLY</v>
          </cell>
          <cell r="M1066" t="str">
            <v>INDEFINIDO</v>
          </cell>
          <cell r="N1066" t="str">
            <v>DIRECTA</v>
          </cell>
          <cell r="O1066" t="str">
            <v>2DO</v>
          </cell>
          <cell r="P1066">
            <v>28</v>
          </cell>
          <cell r="Q1066">
            <v>7</v>
          </cell>
          <cell r="R1066">
            <v>2</v>
          </cell>
          <cell r="S1066">
            <v>16</v>
          </cell>
          <cell r="T1066" t="str">
            <v>LET</v>
          </cell>
          <cell r="U1066">
            <v>2</v>
          </cell>
        </row>
        <row r="1067">
          <cell r="A1067">
            <v>6128909</v>
          </cell>
          <cell r="B1067" t="str">
            <v>OBB</v>
          </cell>
          <cell r="C1067">
            <v>35000</v>
          </cell>
          <cell r="D1067">
            <v>35000200</v>
          </cell>
          <cell r="E1067" t="str">
            <v>PINTURA ELPO</v>
          </cell>
          <cell r="F1067">
            <v>6128909</v>
          </cell>
          <cell r="G1067" t="str">
            <v>06128909</v>
          </cell>
          <cell r="H1067">
            <v>303043150</v>
          </cell>
          <cell r="I1067" t="str">
            <v>HERRERIA GRIJALVA ANGELO DANIEL</v>
          </cell>
          <cell r="J1067" t="str">
            <v>OPERARIO DE PINTURA</v>
          </cell>
          <cell r="K1067">
            <v>1715970537</v>
          </cell>
          <cell r="L1067" t="str">
            <v>HOURLY</v>
          </cell>
          <cell r="M1067" t="str">
            <v>INDEFINIDO</v>
          </cell>
          <cell r="N1067" t="str">
            <v>DIRECTA</v>
          </cell>
          <cell r="O1067" t="str">
            <v>SALIO CIA</v>
          </cell>
          <cell r="P1067">
            <v>2</v>
          </cell>
          <cell r="Q1067">
            <v>7</v>
          </cell>
          <cell r="R1067">
            <v>2</v>
          </cell>
          <cell r="S1067">
            <v>16</v>
          </cell>
          <cell r="T1067" t="e">
            <v>#N/A</v>
          </cell>
        </row>
        <row r="1068">
          <cell r="A1068">
            <v>6128919</v>
          </cell>
          <cell r="B1068" t="str">
            <v>OBB</v>
          </cell>
          <cell r="C1068">
            <v>36000</v>
          </cell>
          <cell r="D1068">
            <v>36000700</v>
          </cell>
          <cell r="E1068" t="str">
            <v>INSPECCION FIN.</v>
          </cell>
          <cell r="F1068">
            <v>6128919</v>
          </cell>
          <cell r="G1068" t="str">
            <v>06128919</v>
          </cell>
          <cell r="H1068" t="str">
            <v>123658611</v>
          </cell>
          <cell r="I1068" t="str">
            <v>QUILLUPANGUI PASTILL BYRON XAVIER</v>
          </cell>
          <cell r="J1068" t="str">
            <v>REPARADOR</v>
          </cell>
          <cell r="K1068">
            <v>1717547424</v>
          </cell>
          <cell r="L1068" t="str">
            <v>HOURLY</v>
          </cell>
          <cell r="M1068" t="str">
            <v>INDEFINIDO</v>
          </cell>
          <cell r="N1068" t="str">
            <v>DIRECTA</v>
          </cell>
          <cell r="O1068" t="str">
            <v>2DO</v>
          </cell>
          <cell r="P1068">
            <v>28</v>
          </cell>
          <cell r="Q1068">
            <v>9</v>
          </cell>
          <cell r="R1068">
            <v>9</v>
          </cell>
          <cell r="S1068">
            <v>16</v>
          </cell>
          <cell r="T1068" t="str">
            <v>MET</v>
          </cell>
          <cell r="U1068">
            <v>9</v>
          </cell>
        </row>
        <row r="1069">
          <cell r="A1069">
            <v>6128927</v>
          </cell>
          <cell r="B1069" t="str">
            <v>OBB</v>
          </cell>
          <cell r="C1069">
            <v>35000</v>
          </cell>
          <cell r="D1069">
            <v>35000200</v>
          </cell>
          <cell r="E1069" t="str">
            <v>PINTURA ELPO</v>
          </cell>
          <cell r="F1069">
            <v>6128927</v>
          </cell>
          <cell r="G1069" t="str">
            <v>06128927</v>
          </cell>
          <cell r="H1069">
            <v>908743274</v>
          </cell>
          <cell r="I1069" t="str">
            <v>CARVAJAL GANCHOSO ADRIAN FABRICIO</v>
          </cell>
          <cell r="J1069" t="str">
            <v>OPERARIO DE PINTURA</v>
          </cell>
          <cell r="K1069">
            <v>1718510389</v>
          </cell>
          <cell r="L1069" t="str">
            <v>HOURLY</v>
          </cell>
          <cell r="M1069" t="str">
            <v>INDEFINIDO</v>
          </cell>
          <cell r="N1069" t="str">
            <v>DIRECTA</v>
          </cell>
          <cell r="O1069" t="str">
            <v>1ERO</v>
          </cell>
          <cell r="P1069">
            <v>2</v>
          </cell>
          <cell r="Q1069">
            <v>7</v>
          </cell>
          <cell r="R1069">
            <v>2</v>
          </cell>
          <cell r="S1069">
            <v>16</v>
          </cell>
          <cell r="T1069" t="str">
            <v>LET</v>
          </cell>
          <cell r="U1069" t="str">
            <v>PINTURA ELPO 1T</v>
          </cell>
        </row>
        <row r="1070">
          <cell r="A1070">
            <v>6128929</v>
          </cell>
          <cell r="B1070" t="str">
            <v>OBB</v>
          </cell>
          <cell r="C1070">
            <v>36000</v>
          </cell>
          <cell r="D1070">
            <v>36000700</v>
          </cell>
          <cell r="E1070" t="str">
            <v>INSPECCION FIN.</v>
          </cell>
          <cell r="F1070">
            <v>6128929</v>
          </cell>
          <cell r="G1070" t="str">
            <v>06128929</v>
          </cell>
          <cell r="H1070">
            <v>942986308</v>
          </cell>
          <cell r="I1070" t="str">
            <v>HERAS REINOSO NICOLAS ALEJANDRO</v>
          </cell>
          <cell r="J1070" t="str">
            <v>REPARADOR</v>
          </cell>
          <cell r="K1070">
            <v>1714895750</v>
          </cell>
          <cell r="L1070" t="str">
            <v>HOURLY</v>
          </cell>
          <cell r="M1070" t="str">
            <v>INDEFINIDO</v>
          </cell>
          <cell r="N1070" t="str">
            <v>DIRECTA</v>
          </cell>
          <cell r="O1070" t="str">
            <v>2DO</v>
          </cell>
          <cell r="P1070">
            <v>28</v>
          </cell>
          <cell r="Q1070">
            <v>7</v>
          </cell>
          <cell r="R1070">
            <v>2</v>
          </cell>
          <cell r="S1070">
            <v>16</v>
          </cell>
          <cell r="T1070" t="str">
            <v>LET</v>
          </cell>
          <cell r="U1070">
            <v>2</v>
          </cell>
        </row>
        <row r="1071">
          <cell r="A1071">
            <v>6128933</v>
          </cell>
          <cell r="B1071" t="str">
            <v>OBB</v>
          </cell>
          <cell r="C1071">
            <v>35000</v>
          </cell>
          <cell r="D1071">
            <v>35000300</v>
          </cell>
          <cell r="E1071" t="str">
            <v>PINTURA PRIMER</v>
          </cell>
          <cell r="F1071">
            <v>6128933</v>
          </cell>
          <cell r="G1071" t="str">
            <v>06128933</v>
          </cell>
          <cell r="H1071">
            <v>919707302</v>
          </cell>
          <cell r="I1071" t="str">
            <v>GUACHAMBOSA SANTO PAUL FERNANDO</v>
          </cell>
          <cell r="J1071" t="str">
            <v>PINTOR</v>
          </cell>
          <cell r="K1071">
            <v>1716088131</v>
          </cell>
          <cell r="L1071" t="str">
            <v>HOURLY</v>
          </cell>
          <cell r="M1071" t="str">
            <v>INDEFINIDO</v>
          </cell>
          <cell r="N1071" t="str">
            <v>DIRECTA</v>
          </cell>
          <cell r="O1071" t="str">
            <v>SALIO CIA</v>
          </cell>
          <cell r="P1071">
            <v>22</v>
          </cell>
          <cell r="Q1071">
            <v>9</v>
          </cell>
          <cell r="R1071">
            <v>9</v>
          </cell>
          <cell r="S1071">
            <v>14</v>
          </cell>
          <cell r="T1071" t="e">
            <v>#N/A</v>
          </cell>
        </row>
        <row r="1072">
          <cell r="A1072">
            <v>6128936</v>
          </cell>
          <cell r="B1072" t="str">
            <v>OBB</v>
          </cell>
          <cell r="C1072">
            <v>36000</v>
          </cell>
          <cell r="D1072">
            <v>36000200</v>
          </cell>
          <cell r="E1072" t="str">
            <v>ENSAMBLE CHASIS</v>
          </cell>
          <cell r="F1072">
            <v>6128936</v>
          </cell>
          <cell r="G1072" t="str">
            <v>06128936</v>
          </cell>
          <cell r="H1072">
            <v>887537455</v>
          </cell>
          <cell r="I1072" t="str">
            <v>QUISHPE PILLAJO FRANKLIN FERNANDO</v>
          </cell>
          <cell r="J1072" t="str">
            <v>OPERARIO PRODUCCION</v>
          </cell>
          <cell r="K1072">
            <v>1717630048</v>
          </cell>
          <cell r="L1072" t="str">
            <v>HOURLY</v>
          </cell>
          <cell r="M1072" t="str">
            <v>INDEFINIDO</v>
          </cell>
          <cell r="N1072" t="str">
            <v>DIRECTA</v>
          </cell>
          <cell r="O1072" t="str">
            <v>2DO</v>
          </cell>
          <cell r="P1072">
            <v>28</v>
          </cell>
          <cell r="Q1072">
            <v>7</v>
          </cell>
          <cell r="R1072">
            <v>2</v>
          </cell>
          <cell r="S1072">
            <v>16</v>
          </cell>
          <cell r="T1072" t="str">
            <v>MET</v>
          </cell>
          <cell r="U1072">
            <v>2</v>
          </cell>
        </row>
        <row r="1073">
          <cell r="A1073">
            <v>6128937</v>
          </cell>
          <cell r="B1073" t="str">
            <v>OBB</v>
          </cell>
          <cell r="C1073">
            <v>36000</v>
          </cell>
          <cell r="D1073">
            <v>36000200</v>
          </cell>
          <cell r="E1073" t="str">
            <v>ENSAMBLE CHASIS</v>
          </cell>
          <cell r="F1073">
            <v>6128937</v>
          </cell>
          <cell r="G1073" t="str">
            <v>06128937</v>
          </cell>
          <cell r="H1073">
            <v>136860419</v>
          </cell>
          <cell r="I1073" t="str">
            <v>JACOME YANEZ JORGE HERIBERTO</v>
          </cell>
          <cell r="J1073" t="str">
            <v>OPERARIO PRODUCCION</v>
          </cell>
          <cell r="K1073">
            <v>1714983374</v>
          </cell>
          <cell r="L1073" t="str">
            <v>HOURLY</v>
          </cell>
          <cell r="M1073" t="str">
            <v>INDEFINIDO</v>
          </cell>
          <cell r="N1073" t="str">
            <v>DIRECTA</v>
          </cell>
          <cell r="O1073" t="str">
            <v>2DO</v>
          </cell>
          <cell r="P1073">
            <v>28</v>
          </cell>
          <cell r="Q1073">
            <v>9</v>
          </cell>
          <cell r="R1073">
            <v>9</v>
          </cell>
          <cell r="S1073">
            <v>16</v>
          </cell>
          <cell r="T1073" t="str">
            <v>MET</v>
          </cell>
          <cell r="U1073">
            <v>9</v>
          </cell>
        </row>
        <row r="1074">
          <cell r="A1074">
            <v>6128986</v>
          </cell>
          <cell r="B1074" t="str">
            <v>OBB</v>
          </cell>
          <cell r="C1074">
            <v>36000</v>
          </cell>
          <cell r="D1074">
            <v>36000600</v>
          </cell>
          <cell r="E1074" t="str">
            <v>FINAL AUTOMOVIL</v>
          </cell>
          <cell r="F1074">
            <v>6128986</v>
          </cell>
          <cell r="G1074" t="str">
            <v>06128986</v>
          </cell>
          <cell r="H1074">
            <v>874603127</v>
          </cell>
          <cell r="I1074" t="str">
            <v>LLUMIQUINGA LUCERO WILLIAM FERNANDO</v>
          </cell>
          <cell r="J1074" t="str">
            <v>OPERARIO PRODUCCION</v>
          </cell>
          <cell r="K1074">
            <v>1715562334</v>
          </cell>
          <cell r="L1074" t="str">
            <v>HOURLY</v>
          </cell>
          <cell r="M1074" t="str">
            <v>INDEFINIDO</v>
          </cell>
          <cell r="N1074" t="str">
            <v>DIRECTA</v>
          </cell>
          <cell r="O1074" t="str">
            <v>2DO</v>
          </cell>
          <cell r="P1074">
            <v>28</v>
          </cell>
          <cell r="Q1074">
            <v>7</v>
          </cell>
          <cell r="R1074">
            <v>2</v>
          </cell>
          <cell r="S1074">
            <v>16</v>
          </cell>
          <cell r="T1074" t="str">
            <v>MET</v>
          </cell>
          <cell r="U1074">
            <v>2</v>
          </cell>
        </row>
        <row r="1075">
          <cell r="A1075">
            <v>6128996</v>
          </cell>
          <cell r="B1075" t="str">
            <v>OBB</v>
          </cell>
          <cell r="C1075">
            <v>37000</v>
          </cell>
          <cell r="D1075">
            <v>37000400</v>
          </cell>
          <cell r="E1075" t="str">
            <v>COMERCIALES</v>
          </cell>
          <cell r="F1075">
            <v>6128996</v>
          </cell>
          <cell r="G1075" t="str">
            <v>06128996</v>
          </cell>
          <cell r="H1075">
            <v>505073480</v>
          </cell>
          <cell r="I1075" t="str">
            <v>MOLINA JUMBO LUIS FABIAN</v>
          </cell>
          <cell r="J1075" t="str">
            <v>OPERARIO MATERIALES</v>
          </cell>
          <cell r="K1075">
            <v>1717623589</v>
          </cell>
          <cell r="L1075" t="str">
            <v>HOURLY</v>
          </cell>
          <cell r="M1075" t="str">
            <v>INDEFINIDO</v>
          </cell>
          <cell r="N1075" t="str">
            <v>INDIRECTA</v>
          </cell>
          <cell r="O1075" t="e">
            <v>#REF!</v>
          </cell>
          <cell r="P1075">
            <v>3</v>
          </cell>
          <cell r="Q1075">
            <v>7</v>
          </cell>
          <cell r="R1075">
            <v>2</v>
          </cell>
          <cell r="S1075">
            <v>16</v>
          </cell>
          <cell r="T1075" t="str">
            <v>MET</v>
          </cell>
          <cell r="U1075" t="e">
            <v>#REF!</v>
          </cell>
        </row>
        <row r="1076">
          <cell r="A1076">
            <v>6128997</v>
          </cell>
          <cell r="B1076" t="str">
            <v>OBB</v>
          </cell>
          <cell r="C1076">
            <v>37000</v>
          </cell>
          <cell r="D1076">
            <v>37000200</v>
          </cell>
          <cell r="E1076" t="str">
            <v>CTROL MAT NOCKD</v>
          </cell>
          <cell r="F1076">
            <v>6128997</v>
          </cell>
          <cell r="G1076" t="str">
            <v>06128997</v>
          </cell>
          <cell r="H1076">
            <v>371305045</v>
          </cell>
          <cell r="I1076" t="str">
            <v>ENCALADA SANCHEZ OMAR HERIBERTO</v>
          </cell>
          <cell r="J1076" t="str">
            <v>BODEGUERO MATERIALES</v>
          </cell>
          <cell r="K1076">
            <v>704498799</v>
          </cell>
          <cell r="L1076" t="str">
            <v>HOURLY</v>
          </cell>
          <cell r="M1076" t="str">
            <v>INDEFINIDO</v>
          </cell>
          <cell r="N1076" t="str">
            <v>INDIRECTA</v>
          </cell>
          <cell r="O1076" t="e">
            <v>#REF!</v>
          </cell>
          <cell r="P1076">
            <v>28</v>
          </cell>
          <cell r="Q1076">
            <v>7</v>
          </cell>
          <cell r="R1076">
            <v>2</v>
          </cell>
          <cell r="S1076">
            <v>16</v>
          </cell>
          <cell r="T1076" t="str">
            <v>BODEGUERO MATERIALES</v>
          </cell>
          <cell r="U1076" t="e">
            <v>#REF!</v>
          </cell>
        </row>
        <row r="1077">
          <cell r="A1077">
            <v>6128999</v>
          </cell>
          <cell r="B1077" t="str">
            <v>OBB</v>
          </cell>
          <cell r="C1077">
            <v>52010</v>
          </cell>
          <cell r="D1077">
            <v>52010440</v>
          </cell>
          <cell r="E1077" t="str">
            <v>CONFIAB. PLANTA</v>
          </cell>
          <cell r="F1077">
            <v>6128999</v>
          </cell>
          <cell r="G1077" t="str">
            <v>06128999</v>
          </cell>
          <cell r="H1077">
            <v>106560860</v>
          </cell>
          <cell r="I1077" t="str">
            <v>MENDEZ CHAUCA MARCOS VINICIO</v>
          </cell>
          <cell r="J1077" t="str">
            <v>ASIST.ING.CALIDAD</v>
          </cell>
          <cell r="K1077">
            <v>401211859</v>
          </cell>
          <cell r="L1077" t="str">
            <v>HOURLY</v>
          </cell>
          <cell r="M1077" t="str">
            <v>INDEFINIDO</v>
          </cell>
          <cell r="N1077" t="str">
            <v>INDIRECTA</v>
          </cell>
          <cell r="O1077" t="str">
            <v>1ERO</v>
          </cell>
          <cell r="P1077">
            <v>3</v>
          </cell>
          <cell r="Q1077">
            <v>7</v>
          </cell>
          <cell r="R1077">
            <v>2</v>
          </cell>
          <cell r="S1077">
            <v>16</v>
          </cell>
          <cell r="T1077" t="str">
            <v>ASISTENTE</v>
          </cell>
          <cell r="U1077" t="e">
            <v>#REF!</v>
          </cell>
        </row>
        <row r="1078">
          <cell r="A1078">
            <v>6129002</v>
          </cell>
          <cell r="B1078" t="str">
            <v>OBB</v>
          </cell>
          <cell r="C1078">
            <v>34000</v>
          </cell>
          <cell r="D1078">
            <v>34000300</v>
          </cell>
          <cell r="E1078" t="str">
            <v>SUELDA AUTOMOV.</v>
          </cell>
          <cell r="F1078">
            <v>6129002</v>
          </cell>
          <cell r="G1078" t="str">
            <v>06129002</v>
          </cell>
          <cell r="H1078">
            <v>132363866</v>
          </cell>
          <cell r="I1078" t="str">
            <v>CARCELEN OGONAGA DARWIN MANUEL</v>
          </cell>
          <cell r="J1078" t="str">
            <v>OPERARIO DE SUELDA</v>
          </cell>
          <cell r="K1078">
            <v>1717426132</v>
          </cell>
          <cell r="L1078" t="str">
            <v>HOURLY</v>
          </cell>
          <cell r="M1078" t="str">
            <v>INDEFINIDO</v>
          </cell>
          <cell r="N1078" t="str">
            <v>DIRECTA</v>
          </cell>
          <cell r="O1078" t="str">
            <v>2DO</v>
          </cell>
          <cell r="P1078">
            <v>28</v>
          </cell>
          <cell r="Q1078">
            <v>7</v>
          </cell>
          <cell r="R1078">
            <v>2</v>
          </cell>
          <cell r="S1078">
            <v>16</v>
          </cell>
          <cell r="T1078" t="str">
            <v>MET</v>
          </cell>
          <cell r="U1078">
            <v>1717426132</v>
          </cell>
        </row>
        <row r="1079">
          <cell r="A1079">
            <v>6129011</v>
          </cell>
          <cell r="B1079" t="str">
            <v>OBB</v>
          </cell>
          <cell r="C1079">
            <v>34000</v>
          </cell>
          <cell r="D1079">
            <v>34000300</v>
          </cell>
          <cell r="E1079" t="str">
            <v>SUELDA AUTOMOV.</v>
          </cell>
          <cell r="F1079">
            <v>6129011</v>
          </cell>
          <cell r="G1079" t="str">
            <v>06129011</v>
          </cell>
          <cell r="H1079">
            <v>543152673</v>
          </cell>
          <cell r="I1079" t="str">
            <v>ESPIN CISNEROS EDISON HERNAN</v>
          </cell>
          <cell r="J1079" t="str">
            <v>OPERARIO DE SUELDA</v>
          </cell>
          <cell r="K1079">
            <v>1719937052</v>
          </cell>
          <cell r="L1079" t="str">
            <v>HOURLY</v>
          </cell>
          <cell r="M1079" t="str">
            <v>INDEFINIDO</v>
          </cell>
          <cell r="N1079" t="str">
            <v>DIRECTA</v>
          </cell>
          <cell r="O1079" t="str">
            <v>2DO</v>
          </cell>
          <cell r="P1079">
            <v>28</v>
          </cell>
          <cell r="Q1079">
            <v>7</v>
          </cell>
          <cell r="R1079">
            <v>2</v>
          </cell>
          <cell r="S1079">
            <v>16</v>
          </cell>
          <cell r="T1079" t="str">
            <v>LET</v>
          </cell>
          <cell r="U1079">
            <v>1719937052</v>
          </cell>
        </row>
        <row r="1080">
          <cell r="A1080">
            <v>6129016</v>
          </cell>
          <cell r="B1080" t="str">
            <v>OBB</v>
          </cell>
          <cell r="C1080">
            <v>33000</v>
          </cell>
          <cell r="D1080">
            <v>33000100</v>
          </cell>
          <cell r="E1080" t="str">
            <v>WFG P&amp;A</v>
          </cell>
          <cell r="F1080">
            <v>6129016</v>
          </cell>
          <cell r="G1080" t="str">
            <v>06129016</v>
          </cell>
          <cell r="H1080">
            <v>720433525</v>
          </cell>
          <cell r="I1080" t="str">
            <v>GANGOTENA CORAL LUIS ADOLFO</v>
          </cell>
          <cell r="J1080" t="str">
            <v>ESP.PROTEC.AMBIENTAL</v>
          </cell>
          <cell r="K1080">
            <v>1718019886</v>
          </cell>
          <cell r="L1080" t="str">
            <v>SALARY</v>
          </cell>
          <cell r="M1080" t="str">
            <v>INDEFINIDO</v>
          </cell>
          <cell r="N1080" t="str">
            <v>INDIRECTA</v>
          </cell>
          <cell r="O1080" t="str">
            <v>1ERO</v>
          </cell>
          <cell r="P1080">
            <v>3</v>
          </cell>
          <cell r="Q1080">
            <v>7</v>
          </cell>
          <cell r="R1080">
            <v>2</v>
          </cell>
          <cell r="S1080">
            <v>12</v>
          </cell>
          <cell r="T1080" t="str">
            <v>adm</v>
          </cell>
        </row>
        <row r="1081">
          <cell r="A1081">
            <v>6126656</v>
          </cell>
          <cell r="B1081" t="str">
            <v>OBB</v>
          </cell>
          <cell r="C1081">
            <v>34000</v>
          </cell>
          <cell r="D1081">
            <v>34000300</v>
          </cell>
          <cell r="E1081" t="str">
            <v>SUELDA AUTOMOV.</v>
          </cell>
          <cell r="F1081">
            <v>6126656</v>
          </cell>
          <cell r="G1081" t="str">
            <v>06126656</v>
          </cell>
          <cell r="H1081">
            <v>707115138</v>
          </cell>
          <cell r="I1081" t="str">
            <v>GRANDA RODRIGUEZ MAURICIO JAVIER</v>
          </cell>
          <cell r="J1081" t="str">
            <v>OPERARIO DE SUELDA</v>
          </cell>
          <cell r="K1081">
            <v>1707327555</v>
          </cell>
          <cell r="L1081" t="str">
            <v>HOURLY</v>
          </cell>
          <cell r="M1081" t="str">
            <v>INDEFINIDO</v>
          </cell>
          <cell r="N1081" t="str">
            <v>DIRECTA</v>
          </cell>
          <cell r="O1081" t="str">
            <v>1ERO</v>
          </cell>
          <cell r="P1081">
            <v>3</v>
          </cell>
          <cell r="Q1081">
            <v>6</v>
          </cell>
          <cell r="R1081">
            <v>12</v>
          </cell>
          <cell r="S1081">
            <v>18</v>
          </cell>
          <cell r="T1081" t="str">
            <v>MET</v>
          </cell>
          <cell r="U1081">
            <v>1707327555</v>
          </cell>
        </row>
        <row r="1082">
          <cell r="A1082">
            <v>6126657</v>
          </cell>
          <cell r="B1082" t="str">
            <v>OBB</v>
          </cell>
          <cell r="C1082">
            <v>34000</v>
          </cell>
          <cell r="D1082">
            <v>34000200</v>
          </cell>
          <cell r="E1082" t="str">
            <v>SUELDA COMERCI.</v>
          </cell>
          <cell r="F1082">
            <v>6126657</v>
          </cell>
          <cell r="G1082" t="str">
            <v>06126657</v>
          </cell>
          <cell r="H1082">
            <v>728350729</v>
          </cell>
          <cell r="I1082" t="str">
            <v>GUACHAMIN CAIZA WILSON GERARDO</v>
          </cell>
          <cell r="J1082" t="str">
            <v>OPERARIO DE SUELDA</v>
          </cell>
          <cell r="K1082">
            <v>1719344911</v>
          </cell>
          <cell r="L1082" t="str">
            <v>HOURLY</v>
          </cell>
          <cell r="M1082" t="str">
            <v>INDEFINIDO</v>
          </cell>
          <cell r="N1082" t="str">
            <v>DIRECTA</v>
          </cell>
          <cell r="O1082" t="str">
            <v>SALIO CIA</v>
          </cell>
          <cell r="P1082">
            <v>28</v>
          </cell>
          <cell r="Q1082">
            <v>6</v>
          </cell>
          <cell r="R1082">
            <v>12</v>
          </cell>
          <cell r="S1082">
            <v>18</v>
          </cell>
          <cell r="T1082" t="e">
            <v>#N/A</v>
          </cell>
        </row>
        <row r="1083">
          <cell r="A1083">
            <v>6126658</v>
          </cell>
          <cell r="B1083" t="str">
            <v>OBB</v>
          </cell>
          <cell r="C1083">
            <v>36000</v>
          </cell>
          <cell r="D1083">
            <v>36000300</v>
          </cell>
          <cell r="E1083" t="str">
            <v>TRIM COMERCIAL</v>
          </cell>
          <cell r="F1083">
            <v>6126658</v>
          </cell>
          <cell r="G1083" t="str">
            <v>06126658</v>
          </cell>
          <cell r="H1083">
            <v>790500583</v>
          </cell>
          <cell r="I1083" t="str">
            <v>HERRERA CASTILLO PABLO OMAR</v>
          </cell>
          <cell r="J1083" t="str">
            <v>OPERARIO PRODUCCION</v>
          </cell>
          <cell r="K1083">
            <v>1714790019</v>
          </cell>
          <cell r="L1083" t="str">
            <v>HOURLY</v>
          </cell>
          <cell r="M1083" t="str">
            <v>INDEFINIDO</v>
          </cell>
          <cell r="N1083" t="str">
            <v>DIRECTA</v>
          </cell>
          <cell r="O1083" t="str">
            <v>2DO</v>
          </cell>
          <cell r="P1083">
            <v>28</v>
          </cell>
          <cell r="Q1083">
            <v>6</v>
          </cell>
          <cell r="R1083">
            <v>12</v>
          </cell>
          <cell r="S1083">
            <v>18</v>
          </cell>
          <cell r="T1083" t="str">
            <v>MET</v>
          </cell>
          <cell r="U1083">
            <v>12</v>
          </cell>
        </row>
        <row r="1084">
          <cell r="A1084">
            <v>6126659</v>
          </cell>
          <cell r="B1084" t="str">
            <v>OBB</v>
          </cell>
          <cell r="C1084">
            <v>36000</v>
          </cell>
          <cell r="D1084">
            <v>36000300</v>
          </cell>
          <cell r="E1084" t="str">
            <v>TRIM COMERCIAL</v>
          </cell>
          <cell r="F1084">
            <v>6126659</v>
          </cell>
          <cell r="G1084" t="str">
            <v>06126659</v>
          </cell>
          <cell r="H1084">
            <v>557281838</v>
          </cell>
          <cell r="I1084" t="str">
            <v>IZA CHALCO WILSON EDISON</v>
          </cell>
          <cell r="J1084" t="str">
            <v>OPERARIO PRODUCCION</v>
          </cell>
          <cell r="K1084">
            <v>1717099665</v>
          </cell>
          <cell r="L1084" t="str">
            <v>HOURLY</v>
          </cell>
          <cell r="M1084" t="str">
            <v>INDEFINIDO</v>
          </cell>
          <cell r="N1084" t="str">
            <v>DIRECTA</v>
          </cell>
          <cell r="O1084" t="str">
            <v>2DO</v>
          </cell>
          <cell r="P1084">
            <v>28</v>
          </cell>
          <cell r="Q1084">
            <v>6</v>
          </cell>
          <cell r="R1084">
            <v>12</v>
          </cell>
          <cell r="S1084">
            <v>18</v>
          </cell>
          <cell r="T1084" t="str">
            <v>MET</v>
          </cell>
          <cell r="U1084">
            <v>12</v>
          </cell>
        </row>
        <row r="1085">
          <cell r="A1085">
            <v>6126664</v>
          </cell>
          <cell r="B1085" t="str">
            <v>OBB</v>
          </cell>
          <cell r="C1085">
            <v>35000</v>
          </cell>
          <cell r="D1085">
            <v>35000200</v>
          </cell>
          <cell r="E1085" t="str">
            <v>PINTURA ELPO</v>
          </cell>
          <cell r="F1085">
            <v>6126664</v>
          </cell>
          <cell r="G1085" t="str">
            <v>06126664</v>
          </cell>
          <cell r="H1085">
            <v>214596878</v>
          </cell>
          <cell r="I1085" t="str">
            <v>MOYA CAIZALUISA LUIS ENRIQUE</v>
          </cell>
          <cell r="J1085" t="str">
            <v>OPERARIO DE PINTURA</v>
          </cell>
          <cell r="K1085">
            <v>1712981404</v>
          </cell>
          <cell r="L1085" t="str">
            <v>HOURLY</v>
          </cell>
          <cell r="M1085" t="str">
            <v>INDEFINIDO</v>
          </cell>
          <cell r="N1085" t="str">
            <v>DIRECTA</v>
          </cell>
          <cell r="O1085" t="str">
            <v>2DO</v>
          </cell>
          <cell r="P1085">
            <v>4</v>
          </cell>
          <cell r="Q1085">
            <v>6</v>
          </cell>
          <cell r="R1085">
            <v>12</v>
          </cell>
          <cell r="S1085">
            <v>18</v>
          </cell>
          <cell r="T1085" t="str">
            <v>LET</v>
          </cell>
          <cell r="U1085" t="str">
            <v>PINTURA ELPO 2T</v>
          </cell>
        </row>
        <row r="1086">
          <cell r="A1086">
            <v>6126666</v>
          </cell>
          <cell r="B1086" t="str">
            <v>OBB</v>
          </cell>
          <cell r="C1086">
            <v>43000</v>
          </cell>
          <cell r="D1086">
            <v>43000100</v>
          </cell>
          <cell r="E1086" t="str">
            <v>CALID.PROVEEDOR</v>
          </cell>
          <cell r="F1086">
            <v>6126666</v>
          </cell>
          <cell r="G1086" t="str">
            <v>06126666</v>
          </cell>
          <cell r="H1086">
            <v>166525268</v>
          </cell>
          <cell r="I1086" t="str">
            <v>FLORES PASQUEL CHRISTIAN FERNANDO</v>
          </cell>
          <cell r="J1086" t="str">
            <v>SUPERVISOR SQE &amp; PPM</v>
          </cell>
          <cell r="K1086">
            <v>1711097293</v>
          </cell>
          <cell r="L1086" t="str">
            <v>SALARY</v>
          </cell>
          <cell r="M1086" t="str">
            <v>INDEFINIDO</v>
          </cell>
          <cell r="N1086" t="str">
            <v>INDIRECTA</v>
          </cell>
          <cell r="O1086" t="str">
            <v>1ERO</v>
          </cell>
          <cell r="P1086">
            <v>1</v>
          </cell>
          <cell r="Q1086">
            <v>10</v>
          </cell>
          <cell r="R1086">
            <v>11</v>
          </cell>
          <cell r="S1086">
            <v>15</v>
          </cell>
          <cell r="T1086" t="str">
            <v>adm</v>
          </cell>
        </row>
        <row r="1087">
          <cell r="A1087">
            <v>6126667</v>
          </cell>
          <cell r="B1087" t="str">
            <v>OBB</v>
          </cell>
          <cell r="C1087">
            <v>37000</v>
          </cell>
          <cell r="D1087">
            <v>37000600</v>
          </cell>
          <cell r="E1087" t="str">
            <v>PATIOS CKD</v>
          </cell>
          <cell r="F1087">
            <v>6126667</v>
          </cell>
          <cell r="G1087" t="str">
            <v>06126667</v>
          </cell>
          <cell r="H1087">
            <v>769748540</v>
          </cell>
          <cell r="I1087" t="str">
            <v>ARIAS NARANJO BYRON GERMANICO</v>
          </cell>
          <cell r="J1087" t="str">
            <v>OPERARIO MAQ. PESADA</v>
          </cell>
          <cell r="K1087">
            <v>1714772090</v>
          </cell>
          <cell r="L1087" t="str">
            <v>HOURLY</v>
          </cell>
          <cell r="M1087" t="str">
            <v>INDEFINIDO</v>
          </cell>
          <cell r="N1087" t="str">
            <v>INDIRECTA</v>
          </cell>
          <cell r="O1087" t="e">
            <v>#REF!</v>
          </cell>
          <cell r="P1087">
            <v>3</v>
          </cell>
          <cell r="Q1087">
            <v>6</v>
          </cell>
          <cell r="R1087">
            <v>12</v>
          </cell>
          <cell r="S1087">
            <v>18</v>
          </cell>
          <cell r="T1087" t="str">
            <v>MET</v>
          </cell>
          <cell r="U1087" t="e">
            <v>#REF!</v>
          </cell>
        </row>
        <row r="1088">
          <cell r="A1088">
            <v>6126668</v>
          </cell>
          <cell r="B1088" t="str">
            <v>OBB</v>
          </cell>
          <cell r="C1088">
            <v>36000</v>
          </cell>
          <cell r="D1088">
            <v>36000300</v>
          </cell>
          <cell r="E1088" t="str">
            <v>TRIM COMERCIAL</v>
          </cell>
          <cell r="F1088">
            <v>6126668</v>
          </cell>
          <cell r="G1088" t="str">
            <v>06126668</v>
          </cell>
          <cell r="H1088">
            <v>895355695</v>
          </cell>
          <cell r="I1088" t="str">
            <v>AGUILAR VASCONEZ JUAN MANUEL</v>
          </cell>
          <cell r="J1088" t="str">
            <v>OPERARIO PRODUCCION</v>
          </cell>
          <cell r="K1088">
            <v>1716383011</v>
          </cell>
          <cell r="L1088" t="str">
            <v>HOURLY</v>
          </cell>
          <cell r="M1088" t="str">
            <v>INDEFINIDO</v>
          </cell>
          <cell r="N1088" t="str">
            <v>DIRECTA</v>
          </cell>
          <cell r="O1088" t="str">
            <v>1ERO</v>
          </cell>
          <cell r="P1088">
            <v>3</v>
          </cell>
          <cell r="Q1088">
            <v>6</v>
          </cell>
          <cell r="R1088">
            <v>12</v>
          </cell>
          <cell r="S1088">
            <v>18</v>
          </cell>
          <cell r="T1088" t="str">
            <v>MET</v>
          </cell>
          <cell r="U1088">
            <v>12</v>
          </cell>
        </row>
        <row r="1089">
          <cell r="A1089">
            <v>6126669</v>
          </cell>
          <cell r="B1089" t="str">
            <v>OBB</v>
          </cell>
          <cell r="C1089">
            <v>34000</v>
          </cell>
          <cell r="D1089">
            <v>34000500</v>
          </cell>
          <cell r="E1089" t="str">
            <v>ACABADO METAL.</v>
          </cell>
          <cell r="F1089">
            <v>6126669</v>
          </cell>
          <cell r="G1089" t="str">
            <v>06126669</v>
          </cell>
          <cell r="H1089">
            <v>350122179</v>
          </cell>
          <cell r="I1089" t="str">
            <v>AGUILERA FLORES ANGEL MAURICIO</v>
          </cell>
          <cell r="J1089" t="str">
            <v>OPERARIO DE SUELDA</v>
          </cell>
          <cell r="K1089">
            <v>1716631971</v>
          </cell>
          <cell r="L1089" t="str">
            <v>HOURLY</v>
          </cell>
          <cell r="M1089" t="str">
            <v>INDEFINIDO</v>
          </cell>
          <cell r="N1089" t="str">
            <v>DIRECTA</v>
          </cell>
          <cell r="O1089" t="str">
            <v>1ERO</v>
          </cell>
          <cell r="P1089">
            <v>3</v>
          </cell>
          <cell r="Q1089">
            <v>6</v>
          </cell>
          <cell r="R1089">
            <v>12</v>
          </cell>
          <cell r="S1089">
            <v>18</v>
          </cell>
          <cell r="T1089" t="str">
            <v>MET</v>
          </cell>
          <cell r="U1089">
            <v>1716631971</v>
          </cell>
        </row>
        <row r="1090">
          <cell r="A1090">
            <v>6126679</v>
          </cell>
          <cell r="B1090" t="str">
            <v>OBB</v>
          </cell>
          <cell r="C1090">
            <v>34000</v>
          </cell>
          <cell r="D1090">
            <v>34000500</v>
          </cell>
          <cell r="E1090" t="str">
            <v>ACABADO METAL.</v>
          </cell>
          <cell r="F1090">
            <v>6126679</v>
          </cell>
          <cell r="G1090" t="str">
            <v>06126679</v>
          </cell>
          <cell r="H1090">
            <v>818011639</v>
          </cell>
          <cell r="I1090" t="str">
            <v>CHANGO OLIVO EDGAR ALFONSO</v>
          </cell>
          <cell r="J1090" t="str">
            <v>OPERARIO DE SUELDA</v>
          </cell>
          <cell r="K1090">
            <v>1716302060</v>
          </cell>
          <cell r="L1090" t="str">
            <v>HOURLY</v>
          </cell>
          <cell r="M1090" t="str">
            <v>INDEFINIDO</v>
          </cell>
          <cell r="N1090" t="str">
            <v>DIRECTA</v>
          </cell>
          <cell r="O1090" t="str">
            <v>2DO</v>
          </cell>
          <cell r="P1090">
            <v>28</v>
          </cell>
          <cell r="Q1090">
            <v>6</v>
          </cell>
          <cell r="R1090">
            <v>12</v>
          </cell>
          <cell r="S1090">
            <v>18</v>
          </cell>
          <cell r="T1090" t="str">
            <v>LET</v>
          </cell>
          <cell r="U1090">
            <v>1716302060</v>
          </cell>
        </row>
        <row r="1091">
          <cell r="A1091">
            <v>6126680</v>
          </cell>
          <cell r="B1091" t="str">
            <v>OBB</v>
          </cell>
          <cell r="C1091">
            <v>34000</v>
          </cell>
          <cell r="D1091">
            <v>34000300</v>
          </cell>
          <cell r="E1091" t="str">
            <v>SUELDA AUTOMOV.</v>
          </cell>
          <cell r="F1091">
            <v>6126680</v>
          </cell>
          <cell r="G1091" t="str">
            <v>06126680</v>
          </cell>
          <cell r="H1091">
            <v>974362405</v>
          </cell>
          <cell r="I1091" t="str">
            <v>COVENA VELEZ JORGE RICARDO</v>
          </cell>
          <cell r="J1091" t="str">
            <v>LIDER DE GRUPO</v>
          </cell>
          <cell r="K1091">
            <v>1309811683</v>
          </cell>
          <cell r="L1091" t="str">
            <v>HOURLY</v>
          </cell>
          <cell r="M1091" t="str">
            <v>INDEFINIDO</v>
          </cell>
          <cell r="N1091" t="str">
            <v>INDIRECTA</v>
          </cell>
          <cell r="O1091" t="str">
            <v>2DO</v>
          </cell>
          <cell r="P1091">
            <v>28</v>
          </cell>
          <cell r="Q1091">
            <v>6</v>
          </cell>
          <cell r="R1091">
            <v>12</v>
          </cell>
          <cell r="S1091">
            <v>18</v>
          </cell>
          <cell r="T1091" t="str">
            <v>LG</v>
          </cell>
          <cell r="U1091">
            <v>1309811683</v>
          </cell>
        </row>
        <row r="1092">
          <cell r="A1092">
            <v>6126682</v>
          </cell>
          <cell r="B1092" t="str">
            <v>OBB</v>
          </cell>
          <cell r="C1092">
            <v>37000</v>
          </cell>
          <cell r="D1092">
            <v>37000100</v>
          </cell>
          <cell r="E1092" t="str">
            <v>ADM.MANJ.MAT.</v>
          </cell>
          <cell r="F1092">
            <v>6126682</v>
          </cell>
          <cell r="G1092" t="str">
            <v>06126682</v>
          </cell>
          <cell r="H1092">
            <v>489101288</v>
          </cell>
          <cell r="I1092" t="str">
            <v>CASAMEN CHANGO LUIS ORLANDO</v>
          </cell>
          <cell r="J1092" t="str">
            <v>LIDER DE GRUPO</v>
          </cell>
          <cell r="K1092">
            <v>1713123444</v>
          </cell>
          <cell r="L1092" t="str">
            <v>HOURLY</v>
          </cell>
          <cell r="M1092" t="str">
            <v>INDEFINIDO</v>
          </cell>
          <cell r="N1092" t="str">
            <v>INDIRECTA</v>
          </cell>
          <cell r="O1092" t="e">
            <v>#REF!</v>
          </cell>
          <cell r="P1092">
            <v>28</v>
          </cell>
          <cell r="Q1092">
            <v>6</v>
          </cell>
          <cell r="R1092">
            <v>12</v>
          </cell>
          <cell r="S1092">
            <v>18</v>
          </cell>
          <cell r="T1092" t="str">
            <v>LIDER DE GRUPO</v>
          </cell>
          <cell r="U1092" t="e">
            <v>#REF!</v>
          </cell>
        </row>
        <row r="1093">
          <cell r="A1093">
            <v>6126686</v>
          </cell>
          <cell r="B1093" t="str">
            <v>OBB</v>
          </cell>
          <cell r="C1093">
            <v>34000</v>
          </cell>
          <cell r="D1093">
            <v>34000400</v>
          </cell>
          <cell r="E1093" t="str">
            <v>LINEA REMATE</v>
          </cell>
          <cell r="F1093">
            <v>6126686</v>
          </cell>
          <cell r="G1093" t="str">
            <v>06126686</v>
          </cell>
          <cell r="H1093">
            <v>534921221</v>
          </cell>
          <cell r="I1093" t="str">
            <v>SIMALUISA MASABANDA KLEBER</v>
          </cell>
          <cell r="J1093" t="str">
            <v>OPERARIO DE SUELDA</v>
          </cell>
          <cell r="K1093">
            <v>1714363114</v>
          </cell>
          <cell r="L1093" t="str">
            <v>HOURLY</v>
          </cell>
          <cell r="M1093" t="str">
            <v>INDEFINIDO</v>
          </cell>
          <cell r="N1093" t="str">
            <v>DIRECTA</v>
          </cell>
          <cell r="O1093" t="str">
            <v>1ERO</v>
          </cell>
          <cell r="P1093">
            <v>3</v>
          </cell>
          <cell r="Q1093">
            <v>6</v>
          </cell>
          <cell r="R1093">
            <v>12</v>
          </cell>
          <cell r="S1093">
            <v>18</v>
          </cell>
          <cell r="T1093" t="str">
            <v>MET</v>
          </cell>
          <cell r="U1093">
            <v>1714363114</v>
          </cell>
        </row>
        <row r="1094">
          <cell r="A1094">
            <v>6126687</v>
          </cell>
          <cell r="B1094" t="str">
            <v>OBB</v>
          </cell>
          <cell r="C1094">
            <v>34000</v>
          </cell>
          <cell r="D1094">
            <v>34000300</v>
          </cell>
          <cell r="E1094" t="str">
            <v>SUELDA AUTOMOV.</v>
          </cell>
          <cell r="F1094">
            <v>6126687</v>
          </cell>
          <cell r="G1094" t="str">
            <v>06126687</v>
          </cell>
          <cell r="H1094">
            <v>731560040</v>
          </cell>
          <cell r="I1094" t="str">
            <v>CHILLAN QUISHPE GUIDO MAURICIO</v>
          </cell>
          <cell r="J1094" t="str">
            <v>OPERARIO DE SUELDA</v>
          </cell>
          <cell r="K1094">
            <v>1715966394</v>
          </cell>
          <cell r="L1094" t="str">
            <v>HOURLY</v>
          </cell>
          <cell r="M1094" t="str">
            <v>INDEFINIDO</v>
          </cell>
          <cell r="N1094" t="str">
            <v>DIRECTA</v>
          </cell>
          <cell r="O1094" t="str">
            <v>2DO</v>
          </cell>
          <cell r="P1094">
            <v>28</v>
          </cell>
          <cell r="Q1094">
            <v>6</v>
          </cell>
          <cell r="R1094">
            <v>12</v>
          </cell>
          <cell r="S1094">
            <v>18</v>
          </cell>
          <cell r="T1094" t="str">
            <v>MET</v>
          </cell>
          <cell r="U1094">
            <v>1715966394</v>
          </cell>
        </row>
        <row r="1095">
          <cell r="A1095">
            <v>6126699</v>
          </cell>
          <cell r="B1095" t="str">
            <v>OBB</v>
          </cell>
          <cell r="C1095">
            <v>37000</v>
          </cell>
          <cell r="D1095">
            <v>37000600</v>
          </cell>
          <cell r="E1095" t="str">
            <v>PATIOS CKD</v>
          </cell>
          <cell r="F1095">
            <v>6126699</v>
          </cell>
          <cell r="G1095" t="str">
            <v>06126699</v>
          </cell>
          <cell r="H1095">
            <v>896882947</v>
          </cell>
          <cell r="I1095" t="str">
            <v>CUENCA CUENCA HUGO EDISON</v>
          </cell>
          <cell r="J1095" t="str">
            <v>OPERARIO MAQ. PESADA</v>
          </cell>
          <cell r="K1095">
            <v>1711763191</v>
          </cell>
          <cell r="L1095" t="str">
            <v>HOURLY</v>
          </cell>
          <cell r="M1095" t="str">
            <v>INDEFINIDO</v>
          </cell>
          <cell r="N1095" t="str">
            <v>INDIRECTA</v>
          </cell>
          <cell r="O1095" t="e">
            <v>#REF!</v>
          </cell>
          <cell r="P1095">
            <v>3</v>
          </cell>
          <cell r="Q1095">
            <v>6</v>
          </cell>
          <cell r="R1095">
            <v>12</v>
          </cell>
          <cell r="S1095">
            <v>18</v>
          </cell>
          <cell r="T1095" t="str">
            <v>LET</v>
          </cell>
          <cell r="U1095" t="e">
            <v>#REF!</v>
          </cell>
        </row>
        <row r="1096">
          <cell r="A1096">
            <v>6126703</v>
          </cell>
          <cell r="B1096" t="str">
            <v>OBB</v>
          </cell>
          <cell r="C1096">
            <v>34000</v>
          </cell>
          <cell r="D1096">
            <v>34000200</v>
          </cell>
          <cell r="E1096" t="str">
            <v>SUELDA COMERCI.</v>
          </cell>
          <cell r="F1096">
            <v>6126703</v>
          </cell>
          <cell r="G1096" t="str">
            <v>06126703</v>
          </cell>
          <cell r="H1096">
            <v>417899671</v>
          </cell>
          <cell r="I1096" t="str">
            <v>CHILUISA DEFAZ ANGEL MARCELO</v>
          </cell>
          <cell r="J1096" t="str">
            <v>OPERARIO DE SUELDA</v>
          </cell>
          <cell r="K1096">
            <v>1714480876</v>
          </cell>
          <cell r="L1096" t="str">
            <v>HOURLY</v>
          </cell>
          <cell r="M1096" t="str">
            <v>INDEFINIDO</v>
          </cell>
          <cell r="N1096" t="str">
            <v>DIRECTA</v>
          </cell>
          <cell r="O1096" t="str">
            <v>1ERO</v>
          </cell>
          <cell r="P1096">
            <v>3</v>
          </cell>
          <cell r="Q1096">
            <v>6</v>
          </cell>
          <cell r="R1096">
            <v>12</v>
          </cell>
          <cell r="S1096">
            <v>18</v>
          </cell>
          <cell r="T1096" t="str">
            <v>MET</v>
          </cell>
          <cell r="U1096">
            <v>1714480876</v>
          </cell>
        </row>
        <row r="1097">
          <cell r="A1097">
            <v>6126711</v>
          </cell>
          <cell r="B1097" t="str">
            <v>OBB</v>
          </cell>
          <cell r="C1097">
            <v>35000</v>
          </cell>
          <cell r="D1097">
            <v>35000300</v>
          </cell>
          <cell r="E1097" t="str">
            <v>PINTURA PRIMER</v>
          </cell>
          <cell r="F1097">
            <v>6126711</v>
          </cell>
          <cell r="G1097" t="str">
            <v>06126711</v>
          </cell>
          <cell r="H1097">
            <v>978093131</v>
          </cell>
          <cell r="I1097" t="str">
            <v>BARREIRO RAMIREZ CARLOS MANUEL</v>
          </cell>
          <cell r="J1097" t="str">
            <v>PINTOR</v>
          </cell>
          <cell r="K1097">
            <v>907520928</v>
          </cell>
          <cell r="L1097" t="str">
            <v>HOURLY</v>
          </cell>
          <cell r="M1097" t="str">
            <v>INDEFINIDO</v>
          </cell>
          <cell r="N1097" t="str">
            <v>DIRECTA</v>
          </cell>
          <cell r="O1097" t="str">
            <v>1ERO</v>
          </cell>
          <cell r="P1097">
            <v>2</v>
          </cell>
          <cell r="Q1097">
            <v>6</v>
          </cell>
          <cell r="R1097">
            <v>12</v>
          </cell>
          <cell r="S1097">
            <v>18</v>
          </cell>
          <cell r="T1097" t="str">
            <v>MET</v>
          </cell>
          <cell r="U1097" t="str">
            <v>PINTURA CABINAS 1T</v>
          </cell>
        </row>
        <row r="1098">
          <cell r="A1098">
            <v>6126726</v>
          </cell>
          <cell r="B1098" t="str">
            <v>OBB</v>
          </cell>
          <cell r="C1098">
            <v>34000</v>
          </cell>
          <cell r="D1098">
            <v>34000300</v>
          </cell>
          <cell r="E1098" t="str">
            <v>SUELDA AUTOMOV.</v>
          </cell>
          <cell r="F1098">
            <v>6126726</v>
          </cell>
          <cell r="G1098" t="str">
            <v>06126726</v>
          </cell>
          <cell r="H1098">
            <v>254058795</v>
          </cell>
          <cell r="I1098" t="str">
            <v>NARVAEZ PAREDES HUGO ESTALIN</v>
          </cell>
          <cell r="J1098" t="str">
            <v>OPERARIO DE SUELDA</v>
          </cell>
          <cell r="K1098">
            <v>1718277419</v>
          </cell>
          <cell r="L1098" t="str">
            <v>HOURLY</v>
          </cell>
          <cell r="M1098" t="str">
            <v>INDEFINIDO</v>
          </cell>
          <cell r="N1098" t="str">
            <v>DIRECTA</v>
          </cell>
          <cell r="O1098" t="str">
            <v>2DO</v>
          </cell>
          <cell r="P1098">
            <v>28</v>
          </cell>
          <cell r="Q1098">
            <v>6</v>
          </cell>
          <cell r="R1098">
            <v>12</v>
          </cell>
          <cell r="S1098">
            <v>18</v>
          </cell>
          <cell r="T1098" t="str">
            <v>LET</v>
          </cell>
          <cell r="U1098">
            <v>1718277419</v>
          </cell>
        </row>
        <row r="1099">
          <cell r="A1099">
            <v>6126734</v>
          </cell>
          <cell r="B1099" t="str">
            <v>OBB</v>
          </cell>
          <cell r="C1099">
            <v>36000</v>
          </cell>
          <cell r="D1099">
            <v>36000300</v>
          </cell>
          <cell r="E1099" t="str">
            <v>TRIM COMERCIAL</v>
          </cell>
          <cell r="F1099">
            <v>6126734</v>
          </cell>
          <cell r="G1099" t="str">
            <v>06126734</v>
          </cell>
          <cell r="H1099">
            <v>873504760</v>
          </cell>
          <cell r="I1099" t="str">
            <v>MENDEZ LARA ALEXIS ANDRES</v>
          </cell>
          <cell r="J1099" t="str">
            <v>OPERARIO PRODUCCION</v>
          </cell>
          <cell r="K1099">
            <v>1720174612</v>
          </cell>
          <cell r="L1099" t="str">
            <v>HOURLY</v>
          </cell>
          <cell r="M1099" t="str">
            <v>INDEFINIDO</v>
          </cell>
          <cell r="N1099" t="str">
            <v>DIRECTA</v>
          </cell>
          <cell r="O1099" t="str">
            <v>2DO</v>
          </cell>
          <cell r="P1099">
            <v>28</v>
          </cell>
          <cell r="Q1099">
            <v>9</v>
          </cell>
          <cell r="R1099">
            <v>9</v>
          </cell>
          <cell r="S1099">
            <v>16</v>
          </cell>
          <cell r="T1099" t="str">
            <v>LET</v>
          </cell>
          <cell r="U1099">
            <v>9</v>
          </cell>
        </row>
        <row r="1100">
          <cell r="A1100">
            <v>6126738</v>
          </cell>
          <cell r="B1100" t="str">
            <v>OBB</v>
          </cell>
          <cell r="C1100">
            <v>52010</v>
          </cell>
          <cell r="D1100">
            <v>52010440</v>
          </cell>
          <cell r="E1100" t="str">
            <v>CONFIAB. PLANTA</v>
          </cell>
          <cell r="F1100">
            <v>6126738</v>
          </cell>
          <cell r="G1100" t="str">
            <v>06126738</v>
          </cell>
          <cell r="H1100">
            <v>384806783</v>
          </cell>
          <cell r="I1100" t="str">
            <v>PRADO CHAMORRO LUIS BOLIVAR</v>
          </cell>
          <cell r="J1100" t="str">
            <v>AUDITOR QCOS</v>
          </cell>
          <cell r="K1100">
            <v>1002515730</v>
          </cell>
          <cell r="L1100" t="str">
            <v>HOURLY</v>
          </cell>
          <cell r="M1100" t="str">
            <v>INDEFINIDO</v>
          </cell>
          <cell r="N1100" t="str">
            <v>INDIRECTA</v>
          </cell>
          <cell r="O1100" t="str">
            <v>2DO</v>
          </cell>
          <cell r="P1100">
            <v>28</v>
          </cell>
          <cell r="Q1100">
            <v>6</v>
          </cell>
          <cell r="R1100">
            <v>12</v>
          </cell>
          <cell r="S1100">
            <v>18</v>
          </cell>
          <cell r="T1100" t="str">
            <v>ASISTENTE</v>
          </cell>
          <cell r="U1100" t="e">
            <v>#REF!</v>
          </cell>
        </row>
        <row r="1101">
          <cell r="A1101">
            <v>6126747</v>
          </cell>
          <cell r="B1101" t="str">
            <v>OBB</v>
          </cell>
          <cell r="C1101">
            <v>34000</v>
          </cell>
          <cell r="D1101">
            <v>34000300</v>
          </cell>
          <cell r="E1101" t="str">
            <v>SUELDA AUTOMOV.</v>
          </cell>
          <cell r="F1101">
            <v>6126747</v>
          </cell>
          <cell r="G1101" t="str">
            <v>06126747</v>
          </cell>
          <cell r="H1101">
            <v>814819728</v>
          </cell>
          <cell r="I1101" t="str">
            <v>PILLAJO CHINCHIN LUIS FERNANDO</v>
          </cell>
          <cell r="J1101" t="str">
            <v>OPERARIO DE SUELDA</v>
          </cell>
          <cell r="K1101">
            <v>1716109200</v>
          </cell>
          <cell r="L1101" t="str">
            <v>HOURLY</v>
          </cell>
          <cell r="M1101" t="str">
            <v>INDEFINIDO</v>
          </cell>
          <cell r="N1101" t="str">
            <v>DIRECTA</v>
          </cell>
          <cell r="O1101" t="str">
            <v>1ERO</v>
          </cell>
          <cell r="P1101">
            <v>3</v>
          </cell>
          <cell r="Q1101">
            <v>9</v>
          </cell>
          <cell r="R1101">
            <v>9</v>
          </cell>
          <cell r="S1101">
            <v>16</v>
          </cell>
          <cell r="T1101" t="str">
            <v>MET</v>
          </cell>
          <cell r="U1101">
            <v>1716109200</v>
          </cell>
        </row>
        <row r="1102">
          <cell r="A1102">
            <v>6126756</v>
          </cell>
          <cell r="B1102" t="str">
            <v>OBB</v>
          </cell>
          <cell r="C1102">
            <v>37000</v>
          </cell>
          <cell r="D1102">
            <v>37000500</v>
          </cell>
          <cell r="E1102" t="str">
            <v>PASAJEROS</v>
          </cell>
          <cell r="F1102">
            <v>6126756</v>
          </cell>
          <cell r="G1102" t="str">
            <v>06126756</v>
          </cell>
          <cell r="H1102">
            <v>600371615</v>
          </cell>
          <cell r="I1102" t="str">
            <v>GUAYASAMIN GUAYASAMI RAFAEL VINICIO</v>
          </cell>
          <cell r="J1102" t="str">
            <v>OPERARIO MATERIALES</v>
          </cell>
          <cell r="K1102">
            <v>1717265985</v>
          </cell>
          <cell r="L1102" t="str">
            <v>HOURLY</v>
          </cell>
          <cell r="M1102" t="str">
            <v>INDEFINIDO</v>
          </cell>
          <cell r="N1102" t="str">
            <v>INDIRECTA</v>
          </cell>
          <cell r="O1102" t="e">
            <v>#REF!</v>
          </cell>
          <cell r="P1102">
            <v>28</v>
          </cell>
          <cell r="Q1102">
            <v>6</v>
          </cell>
          <cell r="R1102">
            <v>12</v>
          </cell>
          <cell r="S1102">
            <v>18</v>
          </cell>
          <cell r="T1102" t="str">
            <v>LET</v>
          </cell>
          <cell r="U1102" t="e">
            <v>#REF!</v>
          </cell>
        </row>
        <row r="1103">
          <cell r="A1103">
            <v>6126757</v>
          </cell>
          <cell r="B1103" t="str">
            <v>OBB</v>
          </cell>
          <cell r="C1103">
            <v>34000</v>
          </cell>
          <cell r="D1103">
            <v>34000500</v>
          </cell>
          <cell r="E1103" t="str">
            <v>ACABADO METAL.</v>
          </cell>
          <cell r="F1103">
            <v>6126757</v>
          </cell>
          <cell r="G1103" t="str">
            <v>06126757</v>
          </cell>
          <cell r="H1103">
            <v>928439458</v>
          </cell>
          <cell r="I1103" t="str">
            <v>GORDILLO MEDRANO JORGE EDUARDO</v>
          </cell>
          <cell r="J1103" t="str">
            <v>OPERARIO DE SUELDA</v>
          </cell>
          <cell r="K1103">
            <v>1002856837</v>
          </cell>
          <cell r="L1103" t="str">
            <v>HOURLY</v>
          </cell>
          <cell r="M1103" t="str">
            <v>INDEFINIDO</v>
          </cell>
          <cell r="N1103" t="str">
            <v>DIRECTA</v>
          </cell>
          <cell r="O1103" t="str">
            <v>1ERO</v>
          </cell>
          <cell r="P1103">
            <v>3</v>
          </cell>
          <cell r="Q1103">
            <v>6</v>
          </cell>
          <cell r="R1103">
            <v>12</v>
          </cell>
          <cell r="S1103">
            <v>18</v>
          </cell>
          <cell r="T1103" t="str">
            <v>LET</v>
          </cell>
          <cell r="U1103">
            <v>1002856837</v>
          </cell>
        </row>
        <row r="1104">
          <cell r="A1104">
            <v>6126760</v>
          </cell>
          <cell r="B1104" t="str">
            <v>OBB</v>
          </cell>
          <cell r="C1104">
            <v>52000</v>
          </cell>
          <cell r="D1104">
            <v>52000520</v>
          </cell>
          <cell r="E1104" t="str">
            <v>EST.VERIFICAC.</v>
          </cell>
          <cell r="F1104">
            <v>6126760</v>
          </cell>
          <cell r="G1104" t="str">
            <v>06126760</v>
          </cell>
          <cell r="H1104">
            <v>166334057</v>
          </cell>
          <cell r="I1104" t="str">
            <v>RIVAS CALVA JOSE ARTURO</v>
          </cell>
          <cell r="J1104" t="str">
            <v>ASIST.OPER.CALIDAD</v>
          </cell>
          <cell r="K1104">
            <v>1714994769</v>
          </cell>
          <cell r="L1104" t="str">
            <v>HOURLY</v>
          </cell>
          <cell r="M1104" t="str">
            <v>INDEFINIDO</v>
          </cell>
          <cell r="N1104" t="str">
            <v>INDIRECTA</v>
          </cell>
          <cell r="O1104" t="str">
            <v>1ERO</v>
          </cell>
          <cell r="P1104">
            <v>3</v>
          </cell>
          <cell r="Q1104">
            <v>6</v>
          </cell>
          <cell r="R1104">
            <v>12</v>
          </cell>
          <cell r="S1104">
            <v>18</v>
          </cell>
          <cell r="T1104" t="str">
            <v>ASISTENTE</v>
          </cell>
          <cell r="U1104" t="e">
            <v>#REF!</v>
          </cell>
        </row>
        <row r="1105">
          <cell r="A1105">
            <v>6126766</v>
          </cell>
          <cell r="B1105" t="str">
            <v>OBB</v>
          </cell>
          <cell r="C1105">
            <v>34000</v>
          </cell>
          <cell r="D1105">
            <v>34000500</v>
          </cell>
          <cell r="E1105" t="str">
            <v>ACABADO METAL.</v>
          </cell>
          <cell r="F1105">
            <v>6126766</v>
          </cell>
          <cell r="G1105" t="str">
            <v>06126766</v>
          </cell>
          <cell r="H1105">
            <v>481412708</v>
          </cell>
          <cell r="I1105" t="str">
            <v>ORAMAS UBILLA ANTONIO FRANCISCO</v>
          </cell>
          <cell r="J1105" t="str">
            <v>OPERARIO DE SUELDA</v>
          </cell>
          <cell r="K1105">
            <v>1204762890</v>
          </cell>
          <cell r="L1105" t="str">
            <v>HOURLY</v>
          </cell>
          <cell r="M1105" t="str">
            <v>INDEFINIDO</v>
          </cell>
          <cell r="N1105" t="str">
            <v>DIRECTA</v>
          </cell>
          <cell r="O1105" t="str">
            <v>1ERO</v>
          </cell>
          <cell r="P1105">
            <v>3</v>
          </cell>
          <cell r="Q1105">
            <v>6</v>
          </cell>
          <cell r="R1105">
            <v>12</v>
          </cell>
          <cell r="S1105">
            <v>18</v>
          </cell>
          <cell r="T1105" t="str">
            <v>MET</v>
          </cell>
          <cell r="U1105">
            <v>1204762890</v>
          </cell>
        </row>
        <row r="1106">
          <cell r="A1106">
            <v>6126768</v>
          </cell>
          <cell r="B1106" t="str">
            <v>OBB</v>
          </cell>
          <cell r="C1106">
            <v>34000</v>
          </cell>
          <cell r="D1106">
            <v>34000100</v>
          </cell>
          <cell r="E1106" t="str">
            <v>OP.SUELDA/CARR.</v>
          </cell>
          <cell r="F1106">
            <v>6126768</v>
          </cell>
          <cell r="G1106" t="str">
            <v>06126768</v>
          </cell>
          <cell r="H1106">
            <v>473914019</v>
          </cell>
          <cell r="I1106" t="str">
            <v>VILLAGRAN OLIVO JUAN PABLO</v>
          </cell>
          <cell r="J1106" t="str">
            <v>CONTROLADOR PROCESOS</v>
          </cell>
          <cell r="K1106">
            <v>1717065666</v>
          </cell>
          <cell r="L1106" t="str">
            <v>HOURLY</v>
          </cell>
          <cell r="M1106" t="str">
            <v>INDEFINIDO</v>
          </cell>
          <cell r="N1106" t="str">
            <v>INDIRECTA</v>
          </cell>
          <cell r="O1106" t="str">
            <v>1ERO</v>
          </cell>
          <cell r="P1106">
            <v>3</v>
          </cell>
          <cell r="Q1106">
            <v>6</v>
          </cell>
          <cell r="R1106">
            <v>12</v>
          </cell>
          <cell r="S1106">
            <v>18</v>
          </cell>
          <cell r="T1106" t="str">
            <v>CONTR</v>
          </cell>
          <cell r="U1106">
            <v>1717065666</v>
          </cell>
        </row>
        <row r="1107">
          <cell r="A1107">
            <v>6126813</v>
          </cell>
          <cell r="B1107" t="str">
            <v>OBB</v>
          </cell>
          <cell r="C1107">
            <v>34000</v>
          </cell>
          <cell r="D1107">
            <v>34000300</v>
          </cell>
          <cell r="E1107" t="str">
            <v>SUELDA AUTOMOV.</v>
          </cell>
          <cell r="F1107">
            <v>6126813</v>
          </cell>
          <cell r="G1107" t="str">
            <v>06126813</v>
          </cell>
          <cell r="H1107">
            <v>975280898</v>
          </cell>
          <cell r="I1107" t="str">
            <v>TOPON CHASIPANTA LUIS FEDERICO</v>
          </cell>
          <cell r="J1107" t="str">
            <v>OPERARIO DE SUELDA</v>
          </cell>
          <cell r="K1107">
            <v>1715899553</v>
          </cell>
          <cell r="L1107" t="str">
            <v>HOURLY</v>
          </cell>
          <cell r="M1107" t="str">
            <v>INDEFINIDO</v>
          </cell>
          <cell r="N1107" t="str">
            <v>DIRECTA</v>
          </cell>
          <cell r="O1107" t="str">
            <v>SALIO CIA</v>
          </cell>
          <cell r="P1107">
            <v>3</v>
          </cell>
          <cell r="Q1107">
            <v>9</v>
          </cell>
          <cell r="R1107">
            <v>8</v>
          </cell>
          <cell r="S1107">
            <v>31</v>
          </cell>
          <cell r="T1107" t="e">
            <v>#N/A</v>
          </cell>
        </row>
        <row r="1108">
          <cell r="A1108">
            <v>6126815</v>
          </cell>
          <cell r="B1108" t="str">
            <v>OBB</v>
          </cell>
          <cell r="C1108">
            <v>37000</v>
          </cell>
          <cell r="D1108">
            <v>37000500</v>
          </cell>
          <cell r="E1108" t="str">
            <v>PASAJEROS</v>
          </cell>
          <cell r="F1108">
            <v>6126815</v>
          </cell>
          <cell r="G1108" t="str">
            <v>06126815</v>
          </cell>
          <cell r="H1108">
            <v>648208266</v>
          </cell>
          <cell r="I1108" t="str">
            <v>SANCHEZ CEVALLOS FRANCISCO JAVIER</v>
          </cell>
          <cell r="J1108" t="str">
            <v>OPERARIO MATERIALES</v>
          </cell>
          <cell r="K1108">
            <v>1712679321</v>
          </cell>
          <cell r="L1108" t="str">
            <v>HOURLY</v>
          </cell>
          <cell r="M1108" t="str">
            <v>INDEFINIDO</v>
          </cell>
          <cell r="N1108" t="str">
            <v>INDIRECTA</v>
          </cell>
          <cell r="O1108" t="e">
            <v>#REF!</v>
          </cell>
          <cell r="P1108">
            <v>3</v>
          </cell>
          <cell r="Q1108">
            <v>9</v>
          </cell>
          <cell r="R1108">
            <v>9</v>
          </cell>
          <cell r="S1108">
            <v>16</v>
          </cell>
          <cell r="T1108" t="str">
            <v>MET</v>
          </cell>
          <cell r="U1108" t="e">
            <v>#REF!</v>
          </cell>
        </row>
        <row r="1109">
          <cell r="A1109">
            <v>6126817</v>
          </cell>
          <cell r="B1109" t="str">
            <v>OBB</v>
          </cell>
          <cell r="C1109">
            <v>34000</v>
          </cell>
          <cell r="D1109">
            <v>34000400</v>
          </cell>
          <cell r="E1109" t="str">
            <v>LINEA REMATE</v>
          </cell>
          <cell r="F1109">
            <v>6126817</v>
          </cell>
          <cell r="G1109" t="str">
            <v>06126817</v>
          </cell>
          <cell r="H1109">
            <v>662588050</v>
          </cell>
          <cell r="I1109" t="str">
            <v>SUNTASIG SUNTAXI HECTOR FREDDY</v>
          </cell>
          <cell r="J1109" t="str">
            <v>OPERARIO DE SUELDA</v>
          </cell>
          <cell r="K1109">
            <v>1717197923</v>
          </cell>
          <cell r="L1109" t="str">
            <v>HOURLY</v>
          </cell>
          <cell r="M1109" t="str">
            <v>INDEFINIDO</v>
          </cell>
          <cell r="N1109" t="str">
            <v>DIRECTA</v>
          </cell>
          <cell r="O1109" t="str">
            <v>1ERO</v>
          </cell>
          <cell r="P1109">
            <v>3</v>
          </cell>
          <cell r="Q1109">
            <v>6</v>
          </cell>
          <cell r="R1109">
            <v>12</v>
          </cell>
          <cell r="S1109">
            <v>18</v>
          </cell>
          <cell r="T1109" t="str">
            <v>MET</v>
          </cell>
          <cell r="U1109">
            <v>1717197923</v>
          </cell>
        </row>
        <row r="1110">
          <cell r="A1110">
            <v>6126818</v>
          </cell>
          <cell r="B1110" t="str">
            <v>OBB</v>
          </cell>
          <cell r="C1110">
            <v>36000</v>
          </cell>
          <cell r="D1110">
            <v>36000500</v>
          </cell>
          <cell r="E1110" t="str">
            <v>TRIM AUTOMOVIL</v>
          </cell>
          <cell r="F1110">
            <v>6126818</v>
          </cell>
          <cell r="G1110" t="str">
            <v>06126818</v>
          </cell>
          <cell r="H1110">
            <v>675076468</v>
          </cell>
          <cell r="I1110" t="str">
            <v>CONGO LEON LUIS MIGUEL</v>
          </cell>
          <cell r="J1110" t="str">
            <v>OPERARIO PRODUCCION</v>
          </cell>
          <cell r="K1110">
            <v>1716865835</v>
          </cell>
          <cell r="L1110" t="str">
            <v>HOURLY</v>
          </cell>
          <cell r="M1110" t="str">
            <v>INDEFINIDO</v>
          </cell>
          <cell r="N1110" t="str">
            <v>DIRECTA</v>
          </cell>
          <cell r="O1110" t="str">
            <v>SALIO CIA</v>
          </cell>
          <cell r="P1110">
            <v>28</v>
          </cell>
          <cell r="Q1110">
            <v>6</v>
          </cell>
          <cell r="R1110">
            <v>12</v>
          </cell>
          <cell r="S1110">
            <v>18</v>
          </cell>
          <cell r="T1110" t="e">
            <v>#N/A</v>
          </cell>
          <cell r="U1110" t="e">
            <v>#N/A</v>
          </cell>
        </row>
        <row r="1111">
          <cell r="A1111">
            <v>6127070</v>
          </cell>
          <cell r="B1111" t="str">
            <v>OBB</v>
          </cell>
          <cell r="C1111">
            <v>77000</v>
          </cell>
          <cell r="D1111">
            <v>77000230</v>
          </cell>
          <cell r="E1111" t="str">
            <v>POSTVENTA DIST.</v>
          </cell>
          <cell r="F1111">
            <v>6127070</v>
          </cell>
          <cell r="G1111" t="str">
            <v>06127070</v>
          </cell>
          <cell r="H1111">
            <v>360428874</v>
          </cell>
          <cell r="I1111" t="str">
            <v>BURBANO AGUINAGA JORGE AURELIO</v>
          </cell>
          <cell r="J1111" t="str">
            <v>GERENTE INTEGRAL POSVENTA</v>
          </cell>
          <cell r="K1111">
            <v>1709363996</v>
          </cell>
          <cell r="L1111" t="str">
            <v>SALARY</v>
          </cell>
          <cell r="M1111" t="str">
            <v>INDEFINIDO</v>
          </cell>
          <cell r="N1111" t="str">
            <v>INDIRECTA</v>
          </cell>
          <cell r="O1111" t="str">
            <v>1ERO</v>
          </cell>
          <cell r="P1111">
            <v>3</v>
          </cell>
          <cell r="Q1111">
            <v>7</v>
          </cell>
          <cell r="R1111">
            <v>1</v>
          </cell>
          <cell r="S1111">
            <v>4</v>
          </cell>
          <cell r="T1111" t="str">
            <v>adm</v>
          </cell>
        </row>
        <row r="1112">
          <cell r="A1112">
            <v>6127167</v>
          </cell>
          <cell r="B1112" t="str">
            <v>OBB</v>
          </cell>
          <cell r="C1112">
            <v>34000</v>
          </cell>
          <cell r="D1112">
            <v>34000300</v>
          </cell>
          <cell r="E1112" t="str">
            <v>SUELDA AUTOMOV.</v>
          </cell>
          <cell r="F1112">
            <v>6127167</v>
          </cell>
          <cell r="G1112" t="str">
            <v>06127167</v>
          </cell>
          <cell r="H1112">
            <v>250842873</v>
          </cell>
          <cell r="I1112" t="str">
            <v>CHALACAN ORTEGA BYRON FABIAN</v>
          </cell>
          <cell r="J1112" t="str">
            <v>OPERARIO DE SUELDA</v>
          </cell>
          <cell r="K1112">
            <v>1719226738</v>
          </cell>
          <cell r="L1112" t="str">
            <v>HOURLY</v>
          </cell>
          <cell r="M1112" t="str">
            <v>INDEFINIDO</v>
          </cell>
          <cell r="N1112" t="str">
            <v>DIRECTA</v>
          </cell>
          <cell r="O1112" t="str">
            <v>1ERO</v>
          </cell>
          <cell r="P1112">
            <v>3</v>
          </cell>
          <cell r="Q1112">
            <v>7</v>
          </cell>
          <cell r="R1112">
            <v>1</v>
          </cell>
          <cell r="S1112">
            <v>2</v>
          </cell>
          <cell r="T1112" t="str">
            <v>MET</v>
          </cell>
          <cell r="U1112">
            <v>1719226738</v>
          </cell>
        </row>
        <row r="1113">
          <cell r="A1113">
            <v>6125968</v>
          </cell>
          <cell r="B1113" t="str">
            <v>OBB</v>
          </cell>
          <cell r="C1113">
            <v>35000</v>
          </cell>
          <cell r="D1113">
            <v>35000200</v>
          </cell>
          <cell r="E1113" t="str">
            <v>PINTURA ELPO</v>
          </cell>
          <cell r="F1113">
            <v>6125968</v>
          </cell>
          <cell r="G1113" t="str">
            <v>06125968</v>
          </cell>
          <cell r="H1113">
            <v>989531211</v>
          </cell>
          <cell r="I1113" t="str">
            <v>AGUILAR CHANGOTASIG ANGEL ARNALDO</v>
          </cell>
          <cell r="J1113" t="str">
            <v>OPERARIO DE PINTURA</v>
          </cell>
          <cell r="K1113">
            <v>1715038517</v>
          </cell>
          <cell r="L1113" t="str">
            <v>HOURLY</v>
          </cell>
          <cell r="M1113" t="str">
            <v>INDEFINIDO</v>
          </cell>
          <cell r="N1113" t="str">
            <v>DIRECTA</v>
          </cell>
          <cell r="O1113" t="str">
            <v>SALIO CIA</v>
          </cell>
          <cell r="P1113">
            <v>2</v>
          </cell>
          <cell r="Q1113">
            <v>6</v>
          </cell>
          <cell r="R1113">
            <v>12</v>
          </cell>
          <cell r="S1113">
            <v>1</v>
          </cell>
          <cell r="T1113" t="e">
            <v>#N/A</v>
          </cell>
        </row>
        <row r="1114">
          <cell r="A1114">
            <v>6125969</v>
          </cell>
          <cell r="B1114" t="str">
            <v>OBB</v>
          </cell>
          <cell r="C1114">
            <v>35000</v>
          </cell>
          <cell r="D1114">
            <v>35000200</v>
          </cell>
          <cell r="E1114" t="str">
            <v>PINTURA ELPO</v>
          </cell>
          <cell r="F1114">
            <v>6125969</v>
          </cell>
          <cell r="G1114" t="str">
            <v>06125969</v>
          </cell>
          <cell r="H1114">
            <v>269120710</v>
          </cell>
          <cell r="I1114" t="str">
            <v>YANCHALIQUIN YALAMA ADRIAN STALIN</v>
          </cell>
          <cell r="J1114" t="str">
            <v>OPERARIO DE PINTURA</v>
          </cell>
          <cell r="K1114">
            <v>1716154941</v>
          </cell>
          <cell r="L1114" t="str">
            <v>HOURLY</v>
          </cell>
          <cell r="M1114" t="str">
            <v>INDEFINIDO</v>
          </cell>
          <cell r="N1114" t="str">
            <v>DIRECTA</v>
          </cell>
          <cell r="O1114" t="str">
            <v>1ERO</v>
          </cell>
          <cell r="P1114">
            <v>2</v>
          </cell>
          <cell r="Q1114">
            <v>6</v>
          </cell>
          <cell r="R1114">
            <v>12</v>
          </cell>
          <cell r="S1114">
            <v>1</v>
          </cell>
          <cell r="T1114" t="str">
            <v>MET</v>
          </cell>
          <cell r="U1114" t="str">
            <v>PINTURA ELPO 1T</v>
          </cell>
        </row>
        <row r="1115">
          <cell r="A1115">
            <v>6125980</v>
          </cell>
          <cell r="B1115" t="str">
            <v>OBB</v>
          </cell>
          <cell r="C1115">
            <v>34000</v>
          </cell>
          <cell r="D1115">
            <v>34000300</v>
          </cell>
          <cell r="E1115" t="str">
            <v>SUELDA AUTOMOV.</v>
          </cell>
          <cell r="F1115">
            <v>6125980</v>
          </cell>
          <cell r="G1115" t="str">
            <v>06125980</v>
          </cell>
          <cell r="H1115">
            <v>389882319</v>
          </cell>
          <cell r="I1115" t="str">
            <v>CHICHARRON HEREDIA VICTOR HUGO</v>
          </cell>
          <cell r="J1115" t="str">
            <v>OPERARIO DE SUELDA</v>
          </cell>
          <cell r="K1115">
            <v>1715615058</v>
          </cell>
          <cell r="L1115" t="str">
            <v>HOURLY</v>
          </cell>
          <cell r="M1115" t="str">
            <v>INDEFINIDO</v>
          </cell>
          <cell r="N1115" t="str">
            <v>DIRECTA</v>
          </cell>
          <cell r="O1115" t="str">
            <v>1ERO</v>
          </cell>
          <cell r="P1115">
            <v>3</v>
          </cell>
          <cell r="Q1115">
            <v>6</v>
          </cell>
          <cell r="R1115">
            <v>12</v>
          </cell>
          <cell r="S1115">
            <v>1</v>
          </cell>
          <cell r="T1115" t="str">
            <v>LET</v>
          </cell>
          <cell r="U1115">
            <v>1715615058</v>
          </cell>
        </row>
        <row r="1116">
          <cell r="A1116">
            <v>6125981</v>
          </cell>
          <cell r="B1116" t="str">
            <v>OBB</v>
          </cell>
          <cell r="C1116">
            <v>35000</v>
          </cell>
          <cell r="D1116">
            <v>35000110</v>
          </cell>
          <cell r="E1116" t="str">
            <v>MANTEN. PINTURA</v>
          </cell>
          <cell r="F1116">
            <v>6125981</v>
          </cell>
          <cell r="G1116" t="str">
            <v>06125981</v>
          </cell>
          <cell r="H1116">
            <v>253848168</v>
          </cell>
          <cell r="I1116" t="str">
            <v>GARCIA MORA FELIX ANTONIO</v>
          </cell>
          <cell r="J1116" t="str">
            <v>MIEMB.EQUIP.ESP.MTTO</v>
          </cell>
          <cell r="K1116">
            <v>1204280000</v>
          </cell>
          <cell r="L1116" t="str">
            <v>HOURLY</v>
          </cell>
          <cell r="M1116" t="str">
            <v>INDEFINIDO</v>
          </cell>
          <cell r="N1116" t="str">
            <v>INDIRECTA</v>
          </cell>
          <cell r="O1116" t="str">
            <v>SALIO CIA</v>
          </cell>
          <cell r="P1116">
            <v>6</v>
          </cell>
          <cell r="Q1116">
            <v>6</v>
          </cell>
          <cell r="R1116">
            <v>12</v>
          </cell>
          <cell r="S1116">
            <v>1</v>
          </cell>
          <cell r="T1116" t="e">
            <v>#N/A</v>
          </cell>
        </row>
        <row r="1117">
          <cell r="A1117">
            <v>6125983</v>
          </cell>
          <cell r="B1117" t="str">
            <v>OBB</v>
          </cell>
          <cell r="C1117">
            <v>34000</v>
          </cell>
          <cell r="D1117">
            <v>34000200</v>
          </cell>
          <cell r="E1117" t="str">
            <v>SUELDA COMERCI.</v>
          </cell>
          <cell r="F1117">
            <v>6125983</v>
          </cell>
          <cell r="G1117" t="str">
            <v>06125983</v>
          </cell>
          <cell r="H1117">
            <v>263962503</v>
          </cell>
          <cell r="I1117" t="str">
            <v>ANELOA TIBAN MIGUEL ANGEL</v>
          </cell>
          <cell r="J1117" t="str">
            <v>OPERARIO DE SUELDA</v>
          </cell>
          <cell r="K1117">
            <v>1718402819</v>
          </cell>
          <cell r="L1117" t="str">
            <v>HOURLY</v>
          </cell>
          <cell r="M1117" t="str">
            <v>INDEFINIDO</v>
          </cell>
          <cell r="N1117" t="str">
            <v>DIRECTA</v>
          </cell>
          <cell r="O1117" t="str">
            <v>1ERO</v>
          </cell>
          <cell r="P1117">
            <v>3</v>
          </cell>
          <cell r="Q1117">
            <v>6</v>
          </cell>
          <cell r="R1117">
            <v>12</v>
          </cell>
          <cell r="S1117">
            <v>1</v>
          </cell>
          <cell r="T1117" t="str">
            <v>MET</v>
          </cell>
          <cell r="U1117">
            <v>1718402819</v>
          </cell>
        </row>
        <row r="1118">
          <cell r="A1118">
            <v>6125984</v>
          </cell>
          <cell r="B1118" t="str">
            <v>OBB</v>
          </cell>
          <cell r="C1118">
            <v>35000</v>
          </cell>
          <cell r="D1118">
            <v>35000400</v>
          </cell>
          <cell r="E1118" t="str">
            <v>PINTURA ESMALTE</v>
          </cell>
          <cell r="F1118">
            <v>6125984</v>
          </cell>
          <cell r="G1118" t="str">
            <v>06125984</v>
          </cell>
          <cell r="H1118">
            <v>956032909</v>
          </cell>
          <cell r="I1118" t="str">
            <v>GUACHAMIN CUJE SEGUNDO MANUEL</v>
          </cell>
          <cell r="J1118" t="str">
            <v>ENDEREZADOR</v>
          </cell>
          <cell r="K1118">
            <v>1708597321</v>
          </cell>
          <cell r="L1118" t="str">
            <v>HOURLY</v>
          </cell>
          <cell r="M1118" t="str">
            <v>INDEFINIDO</v>
          </cell>
          <cell r="N1118" t="str">
            <v>DIRECTA</v>
          </cell>
          <cell r="O1118" t="str">
            <v>3ERO</v>
          </cell>
          <cell r="P1118">
            <v>22</v>
          </cell>
          <cell r="Q1118">
            <v>6</v>
          </cell>
          <cell r="R1118">
            <v>12</v>
          </cell>
          <cell r="S1118">
            <v>1</v>
          </cell>
          <cell r="T1118" t="str">
            <v>MET</v>
          </cell>
          <cell r="U1118" t="str">
            <v>PINTURA ELPO 2T</v>
          </cell>
        </row>
        <row r="1119">
          <cell r="A1119">
            <v>6126047</v>
          </cell>
          <cell r="B1119" t="str">
            <v>OBB</v>
          </cell>
          <cell r="C1119">
            <v>52000</v>
          </cell>
          <cell r="D1119">
            <v>52000520</v>
          </cell>
          <cell r="E1119" t="str">
            <v>EST.VERIFICAC.</v>
          </cell>
          <cell r="F1119">
            <v>6126047</v>
          </cell>
          <cell r="G1119" t="str">
            <v>06126047</v>
          </cell>
          <cell r="H1119">
            <v>823667919</v>
          </cell>
          <cell r="I1119" t="str">
            <v>NOLIVOS DUQUE VICTOR RAFAEL</v>
          </cell>
          <cell r="J1119" t="str">
            <v>MIEMBRO EQUIPO CALID</v>
          </cell>
          <cell r="K1119">
            <v>1715412399</v>
          </cell>
          <cell r="L1119" t="str">
            <v>HOURLY</v>
          </cell>
          <cell r="M1119" t="str">
            <v>INDEFINIDO</v>
          </cell>
          <cell r="N1119" t="str">
            <v>DIRECTA</v>
          </cell>
          <cell r="O1119" t="str">
            <v>1ERO</v>
          </cell>
          <cell r="P1119">
            <v>3</v>
          </cell>
          <cell r="Q1119">
            <v>6</v>
          </cell>
          <cell r="R1119">
            <v>12</v>
          </cell>
          <cell r="S1119">
            <v>1</v>
          </cell>
          <cell r="T1119" t="str">
            <v>MET</v>
          </cell>
          <cell r="U1119" t="e">
            <v>#REF!</v>
          </cell>
        </row>
        <row r="1120">
          <cell r="A1120">
            <v>6126059</v>
          </cell>
          <cell r="B1120" t="str">
            <v>OBB</v>
          </cell>
          <cell r="C1120">
            <v>36000</v>
          </cell>
          <cell r="D1120">
            <v>36000110</v>
          </cell>
          <cell r="E1120" t="str">
            <v>MANTEN ENSAMBLE</v>
          </cell>
          <cell r="F1120">
            <v>6126059</v>
          </cell>
          <cell r="G1120" t="str">
            <v>06126059</v>
          </cell>
          <cell r="H1120">
            <v>605085003</v>
          </cell>
          <cell r="I1120" t="str">
            <v>MOYA GALLARDO KLEBER FERNANDO</v>
          </cell>
          <cell r="J1120" t="str">
            <v>MIEMB.EQUIP.ESP.MTTO</v>
          </cell>
          <cell r="K1120">
            <v>1717752503</v>
          </cell>
          <cell r="L1120" t="str">
            <v>HOURLY</v>
          </cell>
          <cell r="M1120" t="str">
            <v>INDEFINIDO</v>
          </cell>
          <cell r="N1120" t="str">
            <v>INDIRECTA</v>
          </cell>
          <cell r="O1120" t="str">
            <v>2DO</v>
          </cell>
          <cell r="P1120">
            <v>4</v>
          </cell>
          <cell r="Q1120">
            <v>6</v>
          </cell>
          <cell r="R1120">
            <v>12</v>
          </cell>
          <cell r="S1120">
            <v>1</v>
          </cell>
          <cell r="T1120" t="str">
            <v>MET</v>
          </cell>
          <cell r="U1120">
            <v>12</v>
          </cell>
        </row>
        <row r="1121">
          <cell r="A1121">
            <v>6126065</v>
          </cell>
          <cell r="B1121" t="str">
            <v>OBB</v>
          </cell>
          <cell r="C1121">
            <v>35010</v>
          </cell>
          <cell r="D1121">
            <v>35010500</v>
          </cell>
          <cell r="E1121" t="str">
            <v>PINTURA PLASTIC</v>
          </cell>
          <cell r="F1121">
            <v>6126065</v>
          </cell>
          <cell r="G1121" t="str">
            <v>06126065</v>
          </cell>
          <cell r="H1121">
            <v>615889229</v>
          </cell>
          <cell r="I1121" t="str">
            <v>CAZA VILLACIS PATRICIO DANIEL</v>
          </cell>
          <cell r="J1121" t="str">
            <v>PINTOR</v>
          </cell>
          <cell r="K1121">
            <v>1716980220</v>
          </cell>
          <cell r="L1121" t="str">
            <v>HOURLY</v>
          </cell>
          <cell r="M1121" t="str">
            <v>INDEFINIDO</v>
          </cell>
          <cell r="N1121" t="str">
            <v>DIRECTA</v>
          </cell>
          <cell r="O1121" t="str">
            <v>2DO</v>
          </cell>
          <cell r="P1121">
            <v>4</v>
          </cell>
          <cell r="Q1121">
            <v>6</v>
          </cell>
          <cell r="R1121">
            <v>12</v>
          </cell>
          <cell r="S1121">
            <v>1</v>
          </cell>
          <cell r="T1121" t="str">
            <v>LET</v>
          </cell>
          <cell r="U1121" t="str">
            <v>PINTURA PLAST 2T</v>
          </cell>
        </row>
        <row r="1122">
          <cell r="A1122">
            <v>6126067</v>
          </cell>
          <cell r="B1122" t="str">
            <v>OBB</v>
          </cell>
          <cell r="C1122">
            <v>35000</v>
          </cell>
          <cell r="D1122">
            <v>35000200</v>
          </cell>
          <cell r="E1122" t="str">
            <v>PINTURA ELPO</v>
          </cell>
          <cell r="F1122">
            <v>6126067</v>
          </cell>
          <cell r="G1122" t="str">
            <v>06126067</v>
          </cell>
          <cell r="H1122">
            <v>231686192</v>
          </cell>
          <cell r="I1122" t="str">
            <v>GALIANO VIERA CLEVER RODRIGO</v>
          </cell>
          <cell r="J1122" t="str">
            <v>OPERARIO DE PINTURA</v>
          </cell>
          <cell r="K1122">
            <v>1716531429</v>
          </cell>
          <cell r="L1122" t="str">
            <v>HOURLY</v>
          </cell>
          <cell r="M1122" t="str">
            <v>INDEFINIDO</v>
          </cell>
          <cell r="N1122" t="str">
            <v>DIRECTA</v>
          </cell>
          <cell r="O1122" t="str">
            <v>1ERO</v>
          </cell>
          <cell r="P1122">
            <v>2</v>
          </cell>
          <cell r="Q1122">
            <v>6</v>
          </cell>
          <cell r="R1122">
            <v>12</v>
          </cell>
          <cell r="S1122">
            <v>1</v>
          </cell>
          <cell r="T1122" t="str">
            <v>MET</v>
          </cell>
          <cell r="U1122" t="str">
            <v>PINTURA ELPO 1T</v>
          </cell>
        </row>
        <row r="1123">
          <cell r="A1123">
            <v>6126076</v>
          </cell>
          <cell r="B1123" t="str">
            <v>OBB</v>
          </cell>
          <cell r="C1123">
            <v>52000</v>
          </cell>
          <cell r="D1123">
            <v>52000520</v>
          </cell>
          <cell r="E1123" t="str">
            <v>EST.VERIFICAC.</v>
          </cell>
          <cell r="F1123">
            <v>6126076</v>
          </cell>
          <cell r="G1123" t="str">
            <v>06126076</v>
          </cell>
          <cell r="H1123">
            <v>675513540</v>
          </cell>
          <cell r="I1123" t="str">
            <v>BUESTAN ARIZAGA LUIS ALEXANDER</v>
          </cell>
          <cell r="J1123" t="str">
            <v>MIEMBRO EQUIPO CALID</v>
          </cell>
          <cell r="K1123">
            <v>1713888608</v>
          </cell>
          <cell r="L1123" t="str">
            <v>HOURLY</v>
          </cell>
          <cell r="M1123" t="str">
            <v>INDEFINIDO</v>
          </cell>
          <cell r="N1123" t="str">
            <v>DIRECTA</v>
          </cell>
          <cell r="O1123" t="str">
            <v>2DO</v>
          </cell>
          <cell r="P1123">
            <v>28</v>
          </cell>
          <cell r="Q1123">
            <v>6</v>
          </cell>
          <cell r="R1123">
            <v>12</v>
          </cell>
          <cell r="S1123">
            <v>1</v>
          </cell>
          <cell r="T1123" t="str">
            <v>LET</v>
          </cell>
          <cell r="U1123" t="e">
            <v>#REF!</v>
          </cell>
        </row>
        <row r="1124">
          <cell r="A1124">
            <v>6126090</v>
          </cell>
          <cell r="B1124" t="str">
            <v>OBB</v>
          </cell>
          <cell r="C1124">
            <v>35000</v>
          </cell>
          <cell r="D1124">
            <v>35000400</v>
          </cell>
          <cell r="E1124" t="str">
            <v>PINTURA ESMALTE</v>
          </cell>
          <cell r="F1124">
            <v>6126090</v>
          </cell>
          <cell r="G1124" t="str">
            <v>06126090</v>
          </cell>
          <cell r="H1124">
            <v>521364647</v>
          </cell>
          <cell r="I1124" t="str">
            <v>TANDALLA AGUILAR JUAN JOSE</v>
          </cell>
          <cell r="J1124" t="str">
            <v>ENDEREZADOR</v>
          </cell>
          <cell r="K1124">
            <v>1710332998</v>
          </cell>
          <cell r="L1124" t="str">
            <v>HOURLY</v>
          </cell>
          <cell r="M1124" t="str">
            <v>INDEFINIDO</v>
          </cell>
          <cell r="N1124" t="str">
            <v>DIRECTA</v>
          </cell>
          <cell r="O1124" t="str">
            <v>2DO</v>
          </cell>
          <cell r="P1124">
            <v>4</v>
          </cell>
          <cell r="Q1124">
            <v>6</v>
          </cell>
          <cell r="R1124">
            <v>12</v>
          </cell>
          <cell r="S1124">
            <v>1</v>
          </cell>
          <cell r="T1124" t="str">
            <v>MET</v>
          </cell>
          <cell r="U1124" t="str">
            <v>PINTURA ESMALTE 1T</v>
          </cell>
        </row>
        <row r="1125">
          <cell r="A1125">
            <v>6126092</v>
          </cell>
          <cell r="B1125" t="str">
            <v>OBB</v>
          </cell>
          <cell r="C1125">
            <v>35000</v>
          </cell>
          <cell r="D1125">
            <v>35000400</v>
          </cell>
          <cell r="E1125" t="str">
            <v>PINTURA ESMALTE</v>
          </cell>
          <cell r="F1125">
            <v>6126092</v>
          </cell>
          <cell r="G1125" t="str">
            <v>06126092</v>
          </cell>
          <cell r="H1125">
            <v>937441320</v>
          </cell>
          <cell r="I1125" t="str">
            <v>ASHQUI CAJAMARCA JUAN CARLOS</v>
          </cell>
          <cell r="J1125" t="str">
            <v>ENDEREZADOR</v>
          </cell>
          <cell r="K1125">
            <v>1711617074</v>
          </cell>
          <cell r="L1125" t="str">
            <v>HOURLY</v>
          </cell>
          <cell r="M1125" t="str">
            <v>INDEFINIDO</v>
          </cell>
          <cell r="N1125" t="str">
            <v>DIRECTA</v>
          </cell>
          <cell r="O1125" t="str">
            <v>2DO</v>
          </cell>
          <cell r="P1125">
            <v>4</v>
          </cell>
          <cell r="Q1125">
            <v>9</v>
          </cell>
          <cell r="R1125">
            <v>9</v>
          </cell>
          <cell r="S1125">
            <v>7</v>
          </cell>
          <cell r="T1125" t="str">
            <v>MET</v>
          </cell>
          <cell r="U1125" t="str">
            <v>PINTURA ESMALTE 1T</v>
          </cell>
        </row>
        <row r="1126">
          <cell r="A1126">
            <v>6126136</v>
          </cell>
          <cell r="B1126" t="str">
            <v>OBB</v>
          </cell>
          <cell r="C1126">
            <v>37000</v>
          </cell>
          <cell r="D1126">
            <v>37000700</v>
          </cell>
          <cell r="E1126" t="str">
            <v>PATIOS PROVEED.</v>
          </cell>
          <cell r="F1126">
            <v>6126136</v>
          </cell>
          <cell r="G1126" t="str">
            <v>06126136</v>
          </cell>
          <cell r="H1126">
            <v>102545279</v>
          </cell>
          <cell r="I1126" t="str">
            <v>NOLIVOS CHILLAGANA WILSON RAMIRO</v>
          </cell>
          <cell r="J1126" t="str">
            <v>OPERARIO MATERIALES</v>
          </cell>
          <cell r="K1126">
            <v>1715285688</v>
          </cell>
          <cell r="L1126" t="str">
            <v>HOURLY</v>
          </cell>
          <cell r="M1126" t="str">
            <v>INDEFINIDO</v>
          </cell>
          <cell r="N1126" t="str">
            <v>INDIRECTA</v>
          </cell>
          <cell r="O1126" t="e">
            <v>#N/A</v>
          </cell>
          <cell r="P1126">
            <v>3</v>
          </cell>
          <cell r="Q1126">
            <v>6</v>
          </cell>
          <cell r="R1126">
            <v>12</v>
          </cell>
          <cell r="S1126">
            <v>1</v>
          </cell>
          <cell r="T1126" t="e">
            <v>#N/A</v>
          </cell>
          <cell r="U1126" t="e">
            <v>#N/A</v>
          </cell>
        </row>
        <row r="1127">
          <cell r="A1127">
            <v>6126161</v>
          </cell>
          <cell r="B1127" t="str">
            <v>OBB</v>
          </cell>
          <cell r="C1127">
            <v>37000</v>
          </cell>
          <cell r="D1127">
            <v>37000600</v>
          </cell>
          <cell r="E1127" t="str">
            <v>PATIOS CKD</v>
          </cell>
          <cell r="F1127">
            <v>6126161</v>
          </cell>
          <cell r="G1127" t="str">
            <v>06126161</v>
          </cell>
          <cell r="H1127">
            <v>495762919</v>
          </cell>
          <cell r="I1127" t="str">
            <v>TORRES VILLALTA JUAN CARLOS</v>
          </cell>
          <cell r="J1127" t="str">
            <v>OPERARIO MAQ. PESADA</v>
          </cell>
          <cell r="K1127">
            <v>1712779311</v>
          </cell>
          <cell r="L1127" t="str">
            <v>HOURLY</v>
          </cell>
          <cell r="M1127" t="str">
            <v>INDEFINIDO</v>
          </cell>
          <cell r="N1127" t="str">
            <v>INDIRECTA</v>
          </cell>
          <cell r="O1127" t="e">
            <v>#REF!</v>
          </cell>
          <cell r="P1127">
            <v>3</v>
          </cell>
          <cell r="Q1127">
            <v>6</v>
          </cell>
          <cell r="R1127">
            <v>12</v>
          </cell>
          <cell r="S1127">
            <v>1</v>
          </cell>
          <cell r="T1127" t="str">
            <v>MET</v>
          </cell>
          <cell r="U1127" t="e">
            <v>#REF!</v>
          </cell>
        </row>
        <row r="1128">
          <cell r="A1128">
            <v>6126166</v>
          </cell>
          <cell r="B1128" t="str">
            <v>OBB</v>
          </cell>
          <cell r="C1128">
            <v>37000</v>
          </cell>
          <cell r="D1128">
            <v>37000600</v>
          </cell>
          <cell r="E1128" t="str">
            <v>PATIOS CKD</v>
          </cell>
          <cell r="F1128">
            <v>6126166</v>
          </cell>
          <cell r="G1128" t="str">
            <v>06126166</v>
          </cell>
          <cell r="H1128">
            <v>491388191</v>
          </cell>
          <cell r="I1128" t="str">
            <v>SIMBANA LINCANGO CARLOS PATRICIO</v>
          </cell>
          <cell r="J1128" t="str">
            <v>OPERARIO MAQ. PESADA</v>
          </cell>
          <cell r="K1128">
            <v>1710727593</v>
          </cell>
          <cell r="L1128" t="str">
            <v>HOURLY</v>
          </cell>
          <cell r="M1128" t="str">
            <v>INDEFINIDO</v>
          </cell>
          <cell r="N1128" t="str">
            <v>INDIRECTA</v>
          </cell>
          <cell r="O1128" t="e">
            <v>#REF!</v>
          </cell>
          <cell r="P1128">
            <v>28</v>
          </cell>
          <cell r="Q1128">
            <v>9</v>
          </cell>
          <cell r="R1128">
            <v>9</v>
          </cell>
          <cell r="S1128">
            <v>16</v>
          </cell>
          <cell r="T1128" t="str">
            <v>MET</v>
          </cell>
          <cell r="U1128" t="e">
            <v>#REF!</v>
          </cell>
        </row>
        <row r="1129">
          <cell r="A1129">
            <v>6126173</v>
          </cell>
          <cell r="B1129" t="str">
            <v>OBB</v>
          </cell>
          <cell r="C1129">
            <v>37000</v>
          </cell>
          <cell r="D1129">
            <v>37000700</v>
          </cell>
          <cell r="E1129" t="str">
            <v>PATIOS PROVEED.</v>
          </cell>
          <cell r="F1129">
            <v>6126173</v>
          </cell>
          <cell r="G1129" t="str">
            <v>06126173</v>
          </cell>
          <cell r="H1129">
            <v>632423396</v>
          </cell>
          <cell r="I1129" t="str">
            <v>TIPAN QUISAGUANO FREDDY EDISON</v>
          </cell>
          <cell r="J1129" t="str">
            <v>OPERARIO MAQ. PESADA</v>
          </cell>
          <cell r="K1129">
            <v>1716846629</v>
          </cell>
          <cell r="L1129" t="str">
            <v>HOURLY</v>
          </cell>
          <cell r="M1129" t="str">
            <v>INDEFINIDO</v>
          </cell>
          <cell r="N1129" t="str">
            <v>INDIRECTA</v>
          </cell>
          <cell r="O1129" t="e">
            <v>#REF!</v>
          </cell>
          <cell r="P1129">
            <v>6</v>
          </cell>
          <cell r="Q1129">
            <v>10</v>
          </cell>
          <cell r="R1129">
            <v>1</v>
          </cell>
          <cell r="S1129">
            <v>6</v>
          </cell>
          <cell r="T1129" t="str">
            <v>MET</v>
          </cell>
          <cell r="U1129" t="e">
            <v>#REF!</v>
          </cell>
        </row>
        <row r="1130">
          <cell r="A1130">
            <v>6126176</v>
          </cell>
          <cell r="B1130" t="str">
            <v>OBB</v>
          </cell>
          <cell r="C1130">
            <v>21000</v>
          </cell>
          <cell r="D1130">
            <v>21000110</v>
          </cell>
          <cell r="E1130" t="str">
            <v>CUENTAS X PAGAR</v>
          </cell>
          <cell r="F1130">
            <v>6126176</v>
          </cell>
          <cell r="G1130" t="str">
            <v>06126176</v>
          </cell>
          <cell r="H1130">
            <v>691505762</v>
          </cell>
          <cell r="I1130" t="str">
            <v>ZHAGNAY JUNCAL SEGUNDO CARLOS</v>
          </cell>
          <cell r="J1130" t="str">
            <v>OPERARIO MAQ. PESADA</v>
          </cell>
          <cell r="K1130">
            <v>1710738624</v>
          </cell>
          <cell r="L1130" t="str">
            <v>HOURLY</v>
          </cell>
          <cell r="M1130" t="str">
            <v>INDEFINIDO</v>
          </cell>
          <cell r="N1130" t="str">
            <v>INDIRECTA</v>
          </cell>
          <cell r="O1130" t="str">
            <v>1ERO</v>
          </cell>
          <cell r="P1130">
            <v>3</v>
          </cell>
          <cell r="Q1130">
            <v>6</v>
          </cell>
          <cell r="R1130">
            <v>12</v>
          </cell>
          <cell r="S1130">
            <v>1</v>
          </cell>
          <cell r="T1130" t="str">
            <v>adm</v>
          </cell>
        </row>
        <row r="1131">
          <cell r="A1131">
            <v>6126178</v>
          </cell>
          <cell r="B1131" t="str">
            <v>OBB</v>
          </cell>
          <cell r="C1131">
            <v>37000</v>
          </cell>
          <cell r="D1131">
            <v>37000600</v>
          </cell>
          <cell r="E1131" t="str">
            <v>PATIOS CKD</v>
          </cell>
          <cell r="F1131">
            <v>6126178</v>
          </cell>
          <cell r="G1131" t="str">
            <v>06126178</v>
          </cell>
          <cell r="H1131">
            <v>341217874</v>
          </cell>
          <cell r="I1131" t="str">
            <v>LOPEZ CEDENO MIGUEL ADOLFO</v>
          </cell>
          <cell r="J1131" t="str">
            <v>OPERARIO MAQ. PESADA</v>
          </cell>
          <cell r="K1131">
            <v>1310434640</v>
          </cell>
          <cell r="L1131" t="str">
            <v>HOURLY</v>
          </cell>
          <cell r="M1131" t="str">
            <v>INDEFINIDO</v>
          </cell>
          <cell r="N1131" t="str">
            <v>INDIRECTA</v>
          </cell>
          <cell r="O1131" t="e">
            <v>#REF!</v>
          </cell>
          <cell r="P1131">
            <v>28</v>
          </cell>
          <cell r="Q1131">
            <v>6</v>
          </cell>
          <cell r="R1131">
            <v>12</v>
          </cell>
          <cell r="S1131">
            <v>1</v>
          </cell>
          <cell r="T1131" t="str">
            <v>LET</v>
          </cell>
          <cell r="U1131" t="e">
            <v>#REF!</v>
          </cell>
        </row>
        <row r="1132">
          <cell r="A1132">
            <v>6126181</v>
          </cell>
          <cell r="B1132" t="str">
            <v>OBB</v>
          </cell>
          <cell r="C1132">
            <v>50000</v>
          </cell>
          <cell r="D1132">
            <v>50000320</v>
          </cell>
          <cell r="E1132" t="str">
            <v>PRUEB/CARRETERA</v>
          </cell>
          <cell r="F1132">
            <v>6126181</v>
          </cell>
          <cell r="G1132" t="str">
            <v>06126181</v>
          </cell>
          <cell r="H1132">
            <v>118867528</v>
          </cell>
          <cell r="I1132" t="str">
            <v>SANGUNA DIAZ LUIS ALBERTO</v>
          </cell>
          <cell r="J1132" t="str">
            <v>TEC.PRUEBAS.CARRETER</v>
          </cell>
          <cell r="K1132">
            <v>1713649703</v>
          </cell>
          <cell r="L1132" t="str">
            <v>HOURLY</v>
          </cell>
          <cell r="M1132" t="str">
            <v>INDEFINIDO</v>
          </cell>
          <cell r="N1132" t="str">
            <v>INDIRECTA</v>
          </cell>
          <cell r="O1132" t="str">
            <v>1ERO</v>
          </cell>
          <cell r="P1132">
            <v>3</v>
          </cell>
          <cell r="Q1132">
            <v>6</v>
          </cell>
          <cell r="R1132">
            <v>12</v>
          </cell>
          <cell r="S1132">
            <v>1</v>
          </cell>
          <cell r="T1132" t="str">
            <v>adm</v>
          </cell>
        </row>
        <row r="1133">
          <cell r="A1133">
            <v>6126183</v>
          </cell>
          <cell r="B1133" t="str">
            <v>OBB</v>
          </cell>
          <cell r="C1133">
            <v>36000</v>
          </cell>
          <cell r="D1133">
            <v>36000200</v>
          </cell>
          <cell r="E1133" t="str">
            <v>ENSAMBLE CHASIS</v>
          </cell>
          <cell r="F1133">
            <v>6126183</v>
          </cell>
          <cell r="G1133" t="str">
            <v>06126183</v>
          </cell>
          <cell r="H1133">
            <v>719694349</v>
          </cell>
          <cell r="I1133" t="str">
            <v>MINO TERAN NELSON RAFAEL</v>
          </cell>
          <cell r="J1133" t="str">
            <v>OPERARIO PRODUCCION</v>
          </cell>
          <cell r="K1133">
            <v>1714995097</v>
          </cell>
          <cell r="L1133" t="str">
            <v>HOURLY</v>
          </cell>
          <cell r="M1133" t="str">
            <v>INDEFINIDO</v>
          </cell>
          <cell r="N1133" t="str">
            <v>DIRECTA</v>
          </cell>
          <cell r="O1133" t="str">
            <v>2DO</v>
          </cell>
          <cell r="P1133">
            <v>28</v>
          </cell>
          <cell r="Q1133">
            <v>9</v>
          </cell>
          <cell r="R1133">
            <v>8</v>
          </cell>
          <cell r="S1133">
            <v>17</v>
          </cell>
          <cell r="T1133" t="str">
            <v>MET</v>
          </cell>
          <cell r="U1133">
            <v>8</v>
          </cell>
        </row>
        <row r="1134">
          <cell r="A1134">
            <v>6126191</v>
          </cell>
          <cell r="B1134" t="str">
            <v>OBB</v>
          </cell>
          <cell r="C1134">
            <v>35000</v>
          </cell>
          <cell r="D1134">
            <v>35000300</v>
          </cell>
          <cell r="E1134" t="str">
            <v>PINTURA PRIMER</v>
          </cell>
          <cell r="F1134">
            <v>6126191</v>
          </cell>
          <cell r="G1134" t="str">
            <v>06126191</v>
          </cell>
          <cell r="H1134">
            <v>937235069</v>
          </cell>
          <cell r="I1134" t="str">
            <v>ALDAZ OLMEDO RODRIGO JAVIER</v>
          </cell>
          <cell r="J1134" t="str">
            <v>OPERARIO DE PINTURA</v>
          </cell>
          <cell r="K1134">
            <v>1714639711</v>
          </cell>
          <cell r="L1134" t="str">
            <v>HOURLY</v>
          </cell>
          <cell r="M1134" t="str">
            <v>INDEFINIDO</v>
          </cell>
          <cell r="N1134" t="str">
            <v>DIRECTA</v>
          </cell>
          <cell r="O1134" t="str">
            <v>SALIO CIA</v>
          </cell>
          <cell r="P1134">
            <v>2</v>
          </cell>
          <cell r="Q1134">
            <v>6</v>
          </cell>
          <cell r="R1134">
            <v>12</v>
          </cell>
          <cell r="S1134">
            <v>1</v>
          </cell>
          <cell r="T1134" t="e">
            <v>#N/A</v>
          </cell>
        </row>
        <row r="1135">
          <cell r="A1135">
            <v>6126203</v>
          </cell>
          <cell r="B1135" t="str">
            <v>OBB</v>
          </cell>
          <cell r="C1135">
            <v>36000</v>
          </cell>
          <cell r="D1135">
            <v>36000700</v>
          </cell>
          <cell r="E1135" t="str">
            <v>INSPECCION FIN.</v>
          </cell>
          <cell r="F1135">
            <v>6126203</v>
          </cell>
          <cell r="G1135" t="str">
            <v>06126203</v>
          </cell>
          <cell r="H1135">
            <v>351071638</v>
          </cell>
          <cell r="I1135" t="str">
            <v>SALAZAR SIMBA LEONARDO WLADIMIR</v>
          </cell>
          <cell r="J1135" t="str">
            <v>ENDEREZADOR</v>
          </cell>
          <cell r="K1135">
            <v>1713243358</v>
          </cell>
          <cell r="L1135" t="str">
            <v>HOURLY</v>
          </cell>
          <cell r="M1135" t="str">
            <v>INDEFINIDO</v>
          </cell>
          <cell r="N1135" t="str">
            <v>DIRECTA</v>
          </cell>
          <cell r="O1135" t="str">
            <v>2DO</v>
          </cell>
          <cell r="P1135">
            <v>28</v>
          </cell>
          <cell r="Q1135">
            <v>9</v>
          </cell>
          <cell r="R1135">
            <v>9</v>
          </cell>
          <cell r="S1135">
            <v>1</v>
          </cell>
          <cell r="T1135" t="str">
            <v>MET</v>
          </cell>
          <cell r="U1135">
            <v>9</v>
          </cell>
        </row>
        <row r="1136">
          <cell r="A1136">
            <v>6124872</v>
          </cell>
          <cell r="B1136" t="str">
            <v>OBB</v>
          </cell>
          <cell r="C1136">
            <v>32000</v>
          </cell>
          <cell r="D1136">
            <v>32000130</v>
          </cell>
          <cell r="E1136" t="str">
            <v>SEG. INDUSTRIAL</v>
          </cell>
          <cell r="F1136">
            <v>6124872</v>
          </cell>
          <cell r="G1136" t="str">
            <v>06124872</v>
          </cell>
          <cell r="H1136">
            <v>840149393</v>
          </cell>
          <cell r="I1136" t="str">
            <v>STRUVE BUSTAMANTE MARTHA CECILIA</v>
          </cell>
          <cell r="J1136" t="str">
            <v>ESP.SEGUR.INDUSTRIAL</v>
          </cell>
          <cell r="K1136">
            <v>1722269261</v>
          </cell>
          <cell r="L1136" t="str">
            <v>SALARY</v>
          </cell>
          <cell r="M1136" t="str">
            <v>INDEFINIDO</v>
          </cell>
          <cell r="N1136" t="str">
            <v>INDIRECTA</v>
          </cell>
          <cell r="O1136" t="str">
            <v>1ERO</v>
          </cell>
          <cell r="P1136">
            <v>3</v>
          </cell>
          <cell r="Q1136">
            <v>6</v>
          </cell>
          <cell r="R1136">
            <v>11</v>
          </cell>
          <cell r="S1136">
            <v>1</v>
          </cell>
          <cell r="T1136" t="str">
            <v>adm</v>
          </cell>
        </row>
        <row r="1137">
          <cell r="A1137">
            <v>6124875</v>
          </cell>
          <cell r="B1137" t="str">
            <v>OBB</v>
          </cell>
          <cell r="C1137">
            <v>31000</v>
          </cell>
          <cell r="D1137">
            <v>31000600</v>
          </cell>
          <cell r="E1137" t="str">
            <v>PROY.MATRICERIA</v>
          </cell>
          <cell r="F1137">
            <v>6124875</v>
          </cell>
          <cell r="G1137" t="str">
            <v>06124875</v>
          </cell>
          <cell r="H1137">
            <v>411256017</v>
          </cell>
          <cell r="I1137" t="str">
            <v>QUINZO NOBOA ITALO BELARMINO</v>
          </cell>
          <cell r="J1137" t="str">
            <v>OPER.TALLER MECANICO</v>
          </cell>
          <cell r="K1137">
            <v>602745705</v>
          </cell>
          <cell r="L1137" t="str">
            <v>HOURLY</v>
          </cell>
          <cell r="M1137" t="str">
            <v>INDEFINIDO</v>
          </cell>
          <cell r="N1137" t="str">
            <v>INDIRECTA</v>
          </cell>
          <cell r="O1137" t="str">
            <v>1ERO</v>
          </cell>
          <cell r="P1137">
            <v>3</v>
          </cell>
          <cell r="Q1137">
            <v>6</v>
          </cell>
          <cell r="R1137">
            <v>11</v>
          </cell>
          <cell r="S1137">
            <v>1</v>
          </cell>
          <cell r="T1137" t="str">
            <v>adm</v>
          </cell>
        </row>
        <row r="1138">
          <cell r="A1138">
            <v>6124877</v>
          </cell>
          <cell r="B1138" t="str">
            <v>OBB</v>
          </cell>
          <cell r="C1138">
            <v>31000</v>
          </cell>
          <cell r="D1138">
            <v>31000600</v>
          </cell>
          <cell r="E1138" t="str">
            <v>PROY.MATRICERIA</v>
          </cell>
          <cell r="F1138">
            <v>6124877</v>
          </cell>
          <cell r="G1138" t="str">
            <v>06124877</v>
          </cell>
          <cell r="H1138">
            <v>768160325</v>
          </cell>
          <cell r="I1138" t="str">
            <v>SUQUILLO CRIOLLO JORGE ANIBAL</v>
          </cell>
          <cell r="J1138" t="str">
            <v>OPER.TALLER MECANICO</v>
          </cell>
          <cell r="K1138">
            <v>1712142866</v>
          </cell>
          <cell r="L1138" t="str">
            <v>HOURLY</v>
          </cell>
          <cell r="M1138" t="str">
            <v>INDEFINIDO</v>
          </cell>
          <cell r="N1138" t="str">
            <v>INDIRECTA</v>
          </cell>
          <cell r="O1138" t="str">
            <v>1ERO</v>
          </cell>
          <cell r="P1138">
            <v>11</v>
          </cell>
          <cell r="Q1138">
            <v>6</v>
          </cell>
          <cell r="R1138">
            <v>11</v>
          </cell>
          <cell r="S1138">
            <v>1</v>
          </cell>
          <cell r="T1138" t="str">
            <v>LET</v>
          </cell>
        </row>
        <row r="1139">
          <cell r="A1139">
            <v>6124346</v>
          </cell>
          <cell r="B1139" t="str">
            <v>OBB</v>
          </cell>
          <cell r="C1139">
            <v>34000</v>
          </cell>
          <cell r="D1139">
            <v>34000400</v>
          </cell>
          <cell r="E1139" t="str">
            <v>LINEA REMATE</v>
          </cell>
          <cell r="F1139">
            <v>6124346</v>
          </cell>
          <cell r="G1139" t="str">
            <v>06124346</v>
          </cell>
          <cell r="H1139">
            <v>994946500</v>
          </cell>
          <cell r="I1139" t="str">
            <v>AMAGUA SHUGULI JORGE PATRICIO</v>
          </cell>
          <cell r="J1139" t="str">
            <v>LIDER DE GRUPO</v>
          </cell>
          <cell r="K1139">
            <v>1713288601</v>
          </cell>
          <cell r="L1139" t="str">
            <v>HOURLY</v>
          </cell>
          <cell r="M1139" t="str">
            <v>INDEFINIDO</v>
          </cell>
          <cell r="N1139" t="str">
            <v>INDIRECTA</v>
          </cell>
          <cell r="O1139" t="str">
            <v>1ERO</v>
          </cell>
          <cell r="P1139">
            <v>3</v>
          </cell>
          <cell r="Q1139">
            <v>6</v>
          </cell>
          <cell r="R1139">
            <v>11</v>
          </cell>
          <cell r="S1139">
            <v>1</v>
          </cell>
          <cell r="T1139" t="str">
            <v>LG</v>
          </cell>
          <cell r="U1139">
            <v>1713288601</v>
          </cell>
        </row>
        <row r="1140">
          <cell r="A1140">
            <v>6124349</v>
          </cell>
          <cell r="B1140" t="str">
            <v>OBB</v>
          </cell>
          <cell r="C1140">
            <v>33000</v>
          </cell>
          <cell r="D1140">
            <v>33000100</v>
          </cell>
          <cell r="E1140" t="str">
            <v>WFG P&amp;A</v>
          </cell>
          <cell r="F1140">
            <v>6124349</v>
          </cell>
          <cell r="G1140" t="str">
            <v>06124349</v>
          </cell>
          <cell r="H1140">
            <v>259533068</v>
          </cell>
          <cell r="I1140" t="str">
            <v>ERAZO HERMOSA FABRICIO XAVIER</v>
          </cell>
          <cell r="J1140" t="str">
            <v>ESP. ELEC. WFG</v>
          </cell>
          <cell r="K1140">
            <v>1715044507</v>
          </cell>
          <cell r="L1140" t="str">
            <v>SALARY</v>
          </cell>
          <cell r="M1140" t="str">
            <v>INDEFINIDO</v>
          </cell>
          <cell r="N1140" t="str">
            <v>INDIRECTA</v>
          </cell>
          <cell r="O1140" t="str">
            <v>1ERO</v>
          </cell>
          <cell r="P1140">
            <v>3</v>
          </cell>
          <cell r="Q1140">
            <v>6</v>
          </cell>
          <cell r="R1140">
            <v>11</v>
          </cell>
          <cell r="S1140">
            <v>1</v>
          </cell>
          <cell r="T1140" t="str">
            <v>adm</v>
          </cell>
        </row>
        <row r="1141">
          <cell r="A1141">
            <v>6124350</v>
          </cell>
          <cell r="B1141" t="str">
            <v>OBB</v>
          </cell>
          <cell r="C1141">
            <v>31000</v>
          </cell>
          <cell r="D1141">
            <v>31000310</v>
          </cell>
          <cell r="E1141" t="str">
            <v>PROC.PRODUCTIV.</v>
          </cell>
          <cell r="F1141">
            <v>6124350</v>
          </cell>
          <cell r="G1141" t="str">
            <v>06124350</v>
          </cell>
          <cell r="H1141">
            <v>359887255</v>
          </cell>
          <cell r="I1141" t="str">
            <v>CARDENAS MIRANDA ERNESTO LEONIDAS</v>
          </cell>
          <cell r="J1141" t="str">
            <v>ESPECIALISTA ME</v>
          </cell>
          <cell r="K1141">
            <v>1802930626</v>
          </cell>
          <cell r="L1141" t="str">
            <v>SALARY</v>
          </cell>
          <cell r="M1141" t="str">
            <v>INDEFINIDO</v>
          </cell>
          <cell r="N1141" t="str">
            <v>INDIRECTA</v>
          </cell>
          <cell r="O1141" t="str">
            <v>1ERO</v>
          </cell>
          <cell r="P1141">
            <v>3</v>
          </cell>
          <cell r="Q1141">
            <v>6</v>
          </cell>
          <cell r="R1141">
            <v>11</v>
          </cell>
          <cell r="S1141">
            <v>1</v>
          </cell>
          <cell r="T1141" t="str">
            <v>adm</v>
          </cell>
        </row>
        <row r="1142">
          <cell r="A1142">
            <v>6124353</v>
          </cell>
          <cell r="B1142" t="str">
            <v>OBB</v>
          </cell>
          <cell r="C1142">
            <v>37000</v>
          </cell>
          <cell r="D1142">
            <v>37000100</v>
          </cell>
          <cell r="E1142" t="str">
            <v>ADM.MANJ.MAT.</v>
          </cell>
          <cell r="F1142">
            <v>6124353</v>
          </cell>
          <cell r="G1142" t="str">
            <v>06124353</v>
          </cell>
          <cell r="H1142">
            <v>775667207</v>
          </cell>
          <cell r="I1142" t="str">
            <v>CEVALLOS NORONA MARCO VINICIO</v>
          </cell>
          <cell r="J1142" t="str">
            <v>COORD.MAT.PROD.IND.</v>
          </cell>
          <cell r="K1142">
            <v>1711409035</v>
          </cell>
          <cell r="L1142" t="str">
            <v>SALARY</v>
          </cell>
          <cell r="M1142" t="str">
            <v>INDEFINIDO</v>
          </cell>
          <cell r="N1142" t="str">
            <v>INDIRECTA</v>
          </cell>
          <cell r="O1142" t="e">
            <v>#REF!</v>
          </cell>
          <cell r="P1142">
            <v>3</v>
          </cell>
          <cell r="Q1142">
            <v>6</v>
          </cell>
          <cell r="R1142">
            <v>11</v>
          </cell>
          <cell r="S1142">
            <v>1</v>
          </cell>
          <cell r="T1142" t="str">
            <v>COORD.MANE.MATERIALES</v>
          </cell>
          <cell r="U1142" t="e">
            <v>#REF!</v>
          </cell>
        </row>
        <row r="1143">
          <cell r="A1143">
            <v>6124356</v>
          </cell>
          <cell r="B1143" t="str">
            <v>OBB</v>
          </cell>
          <cell r="C1143">
            <v>51000</v>
          </cell>
          <cell r="D1143">
            <v>51000310</v>
          </cell>
          <cell r="E1143" t="str">
            <v>DESARROLLO/ING.</v>
          </cell>
          <cell r="F1143">
            <v>6124356</v>
          </cell>
          <cell r="G1143" t="str">
            <v>06124356</v>
          </cell>
          <cell r="H1143">
            <v>847217434</v>
          </cell>
          <cell r="I1143" t="str">
            <v>ALBAN PABON JOSE MAURICIO</v>
          </cell>
          <cell r="J1143" t="str">
            <v>ING.MEC. MEJ.CONT</v>
          </cell>
          <cell r="K1143">
            <v>1711629756</v>
          </cell>
          <cell r="L1143" t="str">
            <v>SALARY</v>
          </cell>
          <cell r="M1143" t="str">
            <v>INDEFINIDO</v>
          </cell>
          <cell r="N1143" t="str">
            <v>INDIRECTA</v>
          </cell>
          <cell r="O1143" t="str">
            <v>1ERO</v>
          </cell>
          <cell r="P1143">
            <v>3</v>
          </cell>
          <cell r="Q1143">
            <v>6</v>
          </cell>
          <cell r="R1143">
            <v>11</v>
          </cell>
          <cell r="S1143">
            <v>1</v>
          </cell>
          <cell r="T1143" t="str">
            <v>adm</v>
          </cell>
        </row>
        <row r="1144">
          <cell r="A1144">
            <v>6124373</v>
          </cell>
          <cell r="B1144" t="str">
            <v>OBB</v>
          </cell>
          <cell r="C1144">
            <v>32000</v>
          </cell>
          <cell r="D1144">
            <v>32000130</v>
          </cell>
          <cell r="E1144" t="str">
            <v>SEG. INDUSTRIAL</v>
          </cell>
          <cell r="F1144">
            <v>6124373</v>
          </cell>
          <cell r="G1144" t="str">
            <v>06124373</v>
          </cell>
          <cell r="H1144">
            <v>951564217</v>
          </cell>
          <cell r="I1144" t="str">
            <v>YANEZ YANEZ JUAN CARLOS</v>
          </cell>
          <cell r="J1144" t="str">
            <v>ESP. ERGONOMIA</v>
          </cell>
          <cell r="K1144">
            <v>1711886075</v>
          </cell>
          <cell r="L1144" t="str">
            <v>SALARY</v>
          </cell>
          <cell r="M1144" t="str">
            <v>INDEFINIDO</v>
          </cell>
          <cell r="N1144" t="str">
            <v>INDIRECTA</v>
          </cell>
          <cell r="O1144" t="str">
            <v>1ERO</v>
          </cell>
          <cell r="P1144">
            <v>1</v>
          </cell>
          <cell r="Q1144">
            <v>6</v>
          </cell>
          <cell r="R1144">
            <v>11</v>
          </cell>
          <cell r="S1144">
            <v>1</v>
          </cell>
          <cell r="T1144" t="str">
            <v>adm</v>
          </cell>
        </row>
        <row r="1145">
          <cell r="A1145">
            <v>6124383</v>
          </cell>
          <cell r="B1145" t="str">
            <v>OBB</v>
          </cell>
          <cell r="C1145">
            <v>51000</v>
          </cell>
          <cell r="D1145">
            <v>51000310</v>
          </cell>
          <cell r="E1145" t="str">
            <v>DESARROLLO/ING.</v>
          </cell>
          <cell r="F1145">
            <v>6124383</v>
          </cell>
          <cell r="G1145" t="str">
            <v>06124383</v>
          </cell>
          <cell r="H1145">
            <v>252144917</v>
          </cell>
          <cell r="I1145" t="str">
            <v>HEREDIA DUENAS JAIME EDUARDO</v>
          </cell>
          <cell r="J1145" t="str">
            <v>SUPRV. DECIE&amp;DESC PRODUCT</v>
          </cell>
          <cell r="K1145">
            <v>103334140</v>
          </cell>
          <cell r="L1145" t="str">
            <v>SALARY</v>
          </cell>
          <cell r="M1145" t="str">
            <v>INDEFINIDO</v>
          </cell>
          <cell r="N1145" t="str">
            <v>INDIRECTA</v>
          </cell>
          <cell r="O1145" t="str">
            <v>1ERO</v>
          </cell>
          <cell r="P1145">
            <v>3</v>
          </cell>
          <cell r="Q1145">
            <v>6</v>
          </cell>
          <cell r="R1145">
            <v>11</v>
          </cell>
          <cell r="S1145">
            <v>1</v>
          </cell>
          <cell r="T1145" t="str">
            <v>adm</v>
          </cell>
        </row>
        <row r="1146">
          <cell r="A1146">
            <v>6124089</v>
          </cell>
          <cell r="B1146" t="str">
            <v>OBB</v>
          </cell>
          <cell r="C1146">
            <v>31000</v>
          </cell>
          <cell r="D1146">
            <v>31000310</v>
          </cell>
          <cell r="E1146" t="str">
            <v>PROC.PRODUCTIV.</v>
          </cell>
          <cell r="F1146">
            <v>6124089</v>
          </cell>
          <cell r="G1146" t="str">
            <v>06124089</v>
          </cell>
          <cell r="H1146">
            <v>670408933</v>
          </cell>
          <cell r="I1146" t="str">
            <v>CHANO CRIOLLO MARCO VINICIO</v>
          </cell>
          <cell r="J1146" t="str">
            <v>ANALISTA DE PROCESOS</v>
          </cell>
          <cell r="K1146">
            <v>1713689667</v>
          </cell>
          <cell r="L1146" t="str">
            <v>HOURLY</v>
          </cell>
          <cell r="M1146" t="str">
            <v>INDEFINIDO</v>
          </cell>
          <cell r="N1146" t="str">
            <v>INDIRECTA</v>
          </cell>
          <cell r="O1146" t="str">
            <v>1ERO</v>
          </cell>
          <cell r="P1146">
            <v>3</v>
          </cell>
          <cell r="Q1146">
            <v>9</v>
          </cell>
          <cell r="R1146">
            <v>10</v>
          </cell>
          <cell r="S1146">
            <v>5</v>
          </cell>
          <cell r="T1146" t="str">
            <v>adm</v>
          </cell>
        </row>
        <row r="1147">
          <cell r="A1147">
            <v>6124090</v>
          </cell>
          <cell r="B1147" t="str">
            <v>OBB</v>
          </cell>
          <cell r="C1147">
            <v>31000</v>
          </cell>
          <cell r="D1147">
            <v>31000600</v>
          </cell>
          <cell r="E1147" t="str">
            <v>PROY.MATRICERIA</v>
          </cell>
          <cell r="F1147">
            <v>6124090</v>
          </cell>
          <cell r="G1147" t="str">
            <v>06124090</v>
          </cell>
          <cell r="H1147">
            <v>693656718</v>
          </cell>
          <cell r="I1147" t="str">
            <v>MOROCHO TACO EDISON EDUARDO</v>
          </cell>
          <cell r="J1147" t="str">
            <v>OPER.TALLER MECANICO</v>
          </cell>
          <cell r="K1147">
            <v>1715565378</v>
          </cell>
          <cell r="L1147" t="str">
            <v>HOURLY</v>
          </cell>
          <cell r="M1147" t="str">
            <v>INDEFINIDO</v>
          </cell>
          <cell r="N1147" t="str">
            <v>INDIRECTA</v>
          </cell>
          <cell r="O1147" t="str">
            <v>1ERO</v>
          </cell>
          <cell r="P1147">
            <v>3</v>
          </cell>
          <cell r="Q1147">
            <v>9</v>
          </cell>
          <cell r="R1147">
            <v>9</v>
          </cell>
          <cell r="S1147">
            <v>30</v>
          </cell>
          <cell r="T1147" t="str">
            <v>adm</v>
          </cell>
        </row>
        <row r="1148">
          <cell r="A1148">
            <v>6124093</v>
          </cell>
          <cell r="B1148" t="str">
            <v>OBB</v>
          </cell>
          <cell r="C1148">
            <v>33000</v>
          </cell>
          <cell r="D1148">
            <v>33000300</v>
          </cell>
          <cell r="E1148" t="str">
            <v>WFG4</v>
          </cell>
          <cell r="F1148">
            <v>6124093</v>
          </cell>
          <cell r="G1148" t="str">
            <v>06124093</v>
          </cell>
          <cell r="H1148">
            <v>277359724</v>
          </cell>
          <cell r="I1148" t="str">
            <v>GUERRA BENAVIDES MILTON DANIEL</v>
          </cell>
          <cell r="J1148" t="str">
            <v>MIEMB.EQUIP.ESP.MTTO</v>
          </cell>
          <cell r="K1148">
            <v>1002388708</v>
          </cell>
          <cell r="L1148" t="str">
            <v>HOURLY</v>
          </cell>
          <cell r="M1148" t="str">
            <v>INDEFINIDO</v>
          </cell>
          <cell r="N1148" t="str">
            <v>INDIRECTA</v>
          </cell>
          <cell r="O1148" t="str">
            <v>1ERO</v>
          </cell>
          <cell r="P1148">
            <v>3</v>
          </cell>
          <cell r="Q1148">
            <v>6</v>
          </cell>
          <cell r="R1148">
            <v>10</v>
          </cell>
          <cell r="S1148">
            <v>16</v>
          </cell>
          <cell r="T1148" t="str">
            <v>adm</v>
          </cell>
        </row>
        <row r="1149">
          <cell r="A1149">
            <v>6124095</v>
          </cell>
          <cell r="B1149" t="str">
            <v>OBB</v>
          </cell>
          <cell r="C1149">
            <v>31000</v>
          </cell>
          <cell r="D1149">
            <v>31000410</v>
          </cell>
          <cell r="E1149" t="str">
            <v>PROYECT. PLANTA</v>
          </cell>
          <cell r="F1149">
            <v>6124095</v>
          </cell>
          <cell r="G1149" t="str">
            <v>06124095</v>
          </cell>
          <cell r="H1149">
            <v>100580967</v>
          </cell>
          <cell r="I1149" t="str">
            <v>GARRIDO GAVIDIA MARCELA MARGARITA</v>
          </cell>
          <cell r="J1149" t="str">
            <v>ESPECIALISTA ME</v>
          </cell>
          <cell r="K1149">
            <v>1715507503</v>
          </cell>
          <cell r="L1149" t="str">
            <v>SALARY</v>
          </cell>
          <cell r="M1149" t="str">
            <v>INDEFINIDO</v>
          </cell>
          <cell r="N1149" t="str">
            <v>INDIRECTA</v>
          </cell>
          <cell r="O1149" t="str">
            <v>1ERO</v>
          </cell>
          <cell r="P1149">
            <v>3</v>
          </cell>
          <cell r="Q1149">
            <v>6</v>
          </cell>
          <cell r="R1149">
            <v>10</v>
          </cell>
          <cell r="S1149">
            <v>16</v>
          </cell>
          <cell r="T1149" t="str">
            <v>adm</v>
          </cell>
        </row>
        <row r="1150">
          <cell r="A1150">
            <v>6124099</v>
          </cell>
          <cell r="B1150" t="str">
            <v>OBB</v>
          </cell>
          <cell r="C1150">
            <v>31000</v>
          </cell>
          <cell r="D1150">
            <v>31000310</v>
          </cell>
          <cell r="E1150" t="str">
            <v>PROC.PRODUCTIV.</v>
          </cell>
          <cell r="F1150">
            <v>6124099</v>
          </cell>
          <cell r="G1150" t="str">
            <v>06124099</v>
          </cell>
          <cell r="H1150">
            <v>282049085</v>
          </cell>
          <cell r="I1150" t="str">
            <v>TORRES BENALCAZAR FREDDY MARCELO</v>
          </cell>
          <cell r="J1150" t="str">
            <v>ANALISTA DE PROCESOS</v>
          </cell>
          <cell r="K1150">
            <v>1716969215</v>
          </cell>
          <cell r="L1150" t="str">
            <v>HOURLY</v>
          </cell>
          <cell r="M1150" t="str">
            <v>INDEFINIDO</v>
          </cell>
          <cell r="N1150" t="str">
            <v>INDIRECTA</v>
          </cell>
          <cell r="O1150" t="str">
            <v>1ERO</v>
          </cell>
          <cell r="P1150">
            <v>3</v>
          </cell>
          <cell r="Q1150">
            <v>6</v>
          </cell>
          <cell r="R1150">
            <v>10</v>
          </cell>
          <cell r="S1150">
            <v>16</v>
          </cell>
          <cell r="T1150" t="str">
            <v>adm</v>
          </cell>
        </row>
        <row r="1151">
          <cell r="A1151">
            <v>6124102</v>
          </cell>
          <cell r="B1151" t="str">
            <v>OBB</v>
          </cell>
          <cell r="C1151">
            <v>37000</v>
          </cell>
          <cell r="D1151">
            <v>37000600</v>
          </cell>
          <cell r="E1151" t="str">
            <v>PATIOS CKD</v>
          </cell>
          <cell r="F1151">
            <v>6124102</v>
          </cell>
          <cell r="G1151" t="str">
            <v>06124102</v>
          </cell>
          <cell r="H1151">
            <v>269226288</v>
          </cell>
          <cell r="I1151" t="str">
            <v>CHINACHI MALUSIN MARIO RADHAMES</v>
          </cell>
          <cell r="J1151" t="str">
            <v>OPERARIO MAQ. PESADA</v>
          </cell>
          <cell r="K1151">
            <v>1709404287</v>
          </cell>
          <cell r="L1151" t="str">
            <v>HOURLY</v>
          </cell>
          <cell r="M1151" t="str">
            <v>INDEFINIDO</v>
          </cell>
          <cell r="N1151" t="str">
            <v>INDIRECTA</v>
          </cell>
          <cell r="O1151" t="e">
            <v>#REF!</v>
          </cell>
          <cell r="P1151">
            <v>6</v>
          </cell>
          <cell r="Q1151">
            <v>6</v>
          </cell>
          <cell r="R1151">
            <v>10</v>
          </cell>
          <cell r="S1151">
            <v>16</v>
          </cell>
          <cell r="T1151" t="str">
            <v>LET</v>
          </cell>
          <cell r="U1151" t="e">
            <v>#REF!</v>
          </cell>
        </row>
        <row r="1152">
          <cell r="A1152">
            <v>6124120</v>
          </cell>
          <cell r="B1152" t="str">
            <v>OBB</v>
          </cell>
          <cell r="C1152">
            <v>35000</v>
          </cell>
          <cell r="D1152">
            <v>35000110</v>
          </cell>
          <cell r="E1152" t="str">
            <v>MANTEN. PINTURA</v>
          </cell>
          <cell r="F1152">
            <v>6124120</v>
          </cell>
          <cell r="G1152" t="str">
            <v>06124120</v>
          </cell>
          <cell r="H1152">
            <v>250530368</v>
          </cell>
          <cell r="I1152" t="str">
            <v>YANSAPANTA SUNTA RENATO VICENTE</v>
          </cell>
          <cell r="J1152" t="str">
            <v>MIEMB.EQUIP.ESP.MTTO</v>
          </cell>
          <cell r="K1152">
            <v>1802704872</v>
          </cell>
          <cell r="L1152" t="str">
            <v>HOURLY</v>
          </cell>
          <cell r="M1152" t="str">
            <v>INDEFINIDO</v>
          </cell>
          <cell r="N1152" t="str">
            <v>INDIRECTA</v>
          </cell>
          <cell r="O1152" t="str">
            <v>1ERO</v>
          </cell>
          <cell r="P1152">
            <v>3</v>
          </cell>
          <cell r="Q1152">
            <v>6</v>
          </cell>
          <cell r="R1152">
            <v>10</v>
          </cell>
          <cell r="S1152">
            <v>16</v>
          </cell>
          <cell r="T1152" t="str">
            <v>MET</v>
          </cell>
          <cell r="U1152" t="str">
            <v>MANTEN. PINTURA</v>
          </cell>
        </row>
        <row r="1153">
          <cell r="A1153">
            <v>6124127</v>
          </cell>
          <cell r="B1153" t="str">
            <v>OBB</v>
          </cell>
          <cell r="C1153">
            <v>36000</v>
          </cell>
          <cell r="D1153">
            <v>36000500</v>
          </cell>
          <cell r="E1153" t="str">
            <v>TRIM AUTOMOVIL</v>
          </cell>
          <cell r="F1153">
            <v>6124127</v>
          </cell>
          <cell r="G1153" t="str">
            <v>06124127</v>
          </cell>
          <cell r="H1153">
            <v>664105015</v>
          </cell>
          <cell r="I1153" t="str">
            <v>ORDONEZ SERRANO CESAR AUGUSTO</v>
          </cell>
          <cell r="J1153" t="str">
            <v>OPERARIO PRODUCCION</v>
          </cell>
          <cell r="K1153">
            <v>1708442692</v>
          </cell>
          <cell r="L1153" t="str">
            <v>HOURLY</v>
          </cell>
          <cell r="M1153" t="str">
            <v>INDEFINIDO</v>
          </cell>
          <cell r="N1153" t="str">
            <v>DIRECTA</v>
          </cell>
          <cell r="O1153" t="str">
            <v>2DO</v>
          </cell>
          <cell r="P1153">
            <v>28</v>
          </cell>
          <cell r="Q1153">
            <v>9</v>
          </cell>
          <cell r="R1153">
            <v>9</v>
          </cell>
          <cell r="S1153">
            <v>16</v>
          </cell>
          <cell r="T1153" t="str">
            <v>MET</v>
          </cell>
          <cell r="U1153">
            <v>9</v>
          </cell>
        </row>
        <row r="1154">
          <cell r="A1154">
            <v>6124130</v>
          </cell>
          <cell r="B1154" t="str">
            <v>OBB</v>
          </cell>
          <cell r="C1154">
            <v>36000</v>
          </cell>
          <cell r="D1154">
            <v>36000500</v>
          </cell>
          <cell r="E1154" t="str">
            <v>TRIM AUTOMOVIL</v>
          </cell>
          <cell r="F1154">
            <v>6124130</v>
          </cell>
          <cell r="G1154" t="str">
            <v>06124130</v>
          </cell>
          <cell r="H1154">
            <v>791536505</v>
          </cell>
          <cell r="I1154" t="str">
            <v>GUAYASAMIN CABEZAS EDISON JAVIER</v>
          </cell>
          <cell r="J1154" t="str">
            <v>OPERARIO PRODUCCION</v>
          </cell>
          <cell r="K1154">
            <v>1717515249</v>
          </cell>
          <cell r="L1154" t="str">
            <v>HOURLY</v>
          </cell>
          <cell r="M1154" t="str">
            <v>INDEFINIDO</v>
          </cell>
          <cell r="N1154" t="str">
            <v>DIRECTA</v>
          </cell>
          <cell r="O1154" t="str">
            <v>1ERO</v>
          </cell>
          <cell r="P1154">
            <v>3</v>
          </cell>
          <cell r="Q1154">
            <v>6</v>
          </cell>
          <cell r="R1154">
            <v>10</v>
          </cell>
          <cell r="S1154">
            <v>16</v>
          </cell>
          <cell r="T1154" t="str">
            <v>LET</v>
          </cell>
          <cell r="U1154">
            <v>10</v>
          </cell>
        </row>
        <row r="1155">
          <cell r="A1155">
            <v>6124131</v>
          </cell>
          <cell r="B1155" t="str">
            <v>OBB</v>
          </cell>
          <cell r="C1155">
            <v>36000</v>
          </cell>
          <cell r="D1155">
            <v>36000500</v>
          </cell>
          <cell r="E1155" t="str">
            <v>TRIM AUTOMOVIL</v>
          </cell>
          <cell r="F1155">
            <v>6124131</v>
          </cell>
          <cell r="G1155" t="str">
            <v>06124131</v>
          </cell>
          <cell r="H1155">
            <v>750620515</v>
          </cell>
          <cell r="I1155" t="str">
            <v>HIDROBO QUEZADA CARLOS ROBERTO</v>
          </cell>
          <cell r="J1155" t="str">
            <v>OPERARIO PRODUCCION</v>
          </cell>
          <cell r="K1155">
            <v>1713758744</v>
          </cell>
          <cell r="L1155" t="str">
            <v>HOURLY</v>
          </cell>
          <cell r="M1155" t="str">
            <v>INDEFINIDO</v>
          </cell>
          <cell r="N1155" t="str">
            <v>DIRECTA</v>
          </cell>
          <cell r="O1155" t="str">
            <v>SALIO CIA</v>
          </cell>
          <cell r="P1155">
            <v>3</v>
          </cell>
          <cell r="Q1155">
            <v>6</v>
          </cell>
          <cell r="R1155">
            <v>10</v>
          </cell>
          <cell r="S1155">
            <v>16</v>
          </cell>
          <cell r="T1155" t="e">
            <v>#N/A</v>
          </cell>
          <cell r="U1155" t="e">
            <v>#N/A</v>
          </cell>
        </row>
        <row r="1156">
          <cell r="A1156">
            <v>6124326</v>
          </cell>
          <cell r="B1156" t="str">
            <v>OBB</v>
          </cell>
          <cell r="C1156">
            <v>33000</v>
          </cell>
          <cell r="D1156">
            <v>33000100</v>
          </cell>
          <cell r="E1156" t="str">
            <v>WFG P&amp;A</v>
          </cell>
          <cell r="F1156">
            <v>6124326</v>
          </cell>
          <cell r="G1156" t="str">
            <v>06124326</v>
          </cell>
          <cell r="H1156">
            <v>662275325</v>
          </cell>
          <cell r="I1156" t="str">
            <v>AGUILAR ROMAN FREDY MAURICIO</v>
          </cell>
          <cell r="J1156" t="str">
            <v>ESP. MECA. WFG</v>
          </cell>
          <cell r="K1156">
            <v>702513706</v>
          </cell>
          <cell r="L1156" t="str">
            <v>SALARY</v>
          </cell>
          <cell r="M1156" t="str">
            <v>INDEFINIDO</v>
          </cell>
          <cell r="N1156" t="str">
            <v>INDIRECTA</v>
          </cell>
          <cell r="O1156" t="str">
            <v>1ERO</v>
          </cell>
          <cell r="P1156">
            <v>3</v>
          </cell>
          <cell r="Q1156">
            <v>6</v>
          </cell>
          <cell r="R1156">
            <v>11</v>
          </cell>
          <cell r="S1156">
            <v>1</v>
          </cell>
          <cell r="T1156" t="str">
            <v>adm</v>
          </cell>
        </row>
        <row r="1157">
          <cell r="A1157">
            <v>6121264</v>
          </cell>
          <cell r="B1157" t="str">
            <v>OBB</v>
          </cell>
          <cell r="C1157">
            <v>35000</v>
          </cell>
          <cell r="D1157">
            <v>35000110</v>
          </cell>
          <cell r="E1157" t="str">
            <v>MANTEN. PINTURA</v>
          </cell>
          <cell r="F1157">
            <v>6121264</v>
          </cell>
          <cell r="G1157" t="str">
            <v>06121264</v>
          </cell>
          <cell r="H1157">
            <v>450749385</v>
          </cell>
          <cell r="I1157" t="str">
            <v>IZA REA LUIS ALCIVAR</v>
          </cell>
          <cell r="J1157" t="str">
            <v>MIEMB.EQUIP.ESP.MTTO</v>
          </cell>
          <cell r="K1157">
            <v>502212145</v>
          </cell>
          <cell r="L1157" t="str">
            <v>HOURLY</v>
          </cell>
          <cell r="M1157" t="str">
            <v>INDEFINIDO</v>
          </cell>
          <cell r="N1157" t="str">
            <v>INDIRECTA</v>
          </cell>
          <cell r="O1157" t="str">
            <v>2DO</v>
          </cell>
          <cell r="P1157">
            <v>4</v>
          </cell>
          <cell r="Q1157">
            <v>6</v>
          </cell>
          <cell r="R1157">
            <v>9</v>
          </cell>
          <cell r="S1157">
            <v>1</v>
          </cell>
          <cell r="T1157" t="str">
            <v>MET</v>
          </cell>
          <cell r="U1157" t="str">
            <v>MANTEN. PINTURA</v>
          </cell>
        </row>
        <row r="1158">
          <cell r="A1158">
            <v>6121272</v>
          </cell>
          <cell r="B1158" t="str">
            <v>OBB</v>
          </cell>
          <cell r="C1158">
            <v>34000</v>
          </cell>
          <cell r="D1158">
            <v>34000100</v>
          </cell>
          <cell r="E1158" t="str">
            <v>OP.SUELDA/CARR.</v>
          </cell>
          <cell r="F1158">
            <v>6121272</v>
          </cell>
          <cell r="G1158" t="str">
            <v>06121272</v>
          </cell>
          <cell r="H1158">
            <v>376192571</v>
          </cell>
          <cell r="I1158" t="str">
            <v>MEZA VERDESOTO EDUARDO RENE</v>
          </cell>
          <cell r="J1158" t="str">
            <v>CONTROLADOR PROCESOS</v>
          </cell>
          <cell r="K1158">
            <v>1709261752</v>
          </cell>
          <cell r="L1158" t="str">
            <v>HOURLY</v>
          </cell>
          <cell r="M1158" t="str">
            <v>INDEFINIDO</v>
          </cell>
          <cell r="N1158" t="str">
            <v>INDIRECTA</v>
          </cell>
          <cell r="O1158" t="str">
            <v>1ERO</v>
          </cell>
          <cell r="P1158">
            <v>3</v>
          </cell>
          <cell r="Q1158">
            <v>6</v>
          </cell>
          <cell r="R1158">
            <v>9</v>
          </cell>
          <cell r="S1158">
            <v>1</v>
          </cell>
          <cell r="T1158" t="str">
            <v>CONTR</v>
          </cell>
          <cell r="U1158">
            <v>1709261752</v>
          </cell>
        </row>
        <row r="1159">
          <cell r="A1159">
            <v>6121285</v>
          </cell>
          <cell r="B1159" t="str">
            <v>OBB</v>
          </cell>
          <cell r="C1159">
            <v>35010</v>
          </cell>
          <cell r="D1159">
            <v>35010500</v>
          </cell>
          <cell r="E1159" t="str">
            <v>PINTURA PLASTIC</v>
          </cell>
          <cell r="F1159">
            <v>6121285</v>
          </cell>
          <cell r="G1159" t="str">
            <v>06121285</v>
          </cell>
          <cell r="H1159">
            <v>243773695</v>
          </cell>
          <cell r="I1159" t="str">
            <v>SIMBANA MUZO MARCO ANTONIO</v>
          </cell>
          <cell r="J1159" t="str">
            <v>PINTOR</v>
          </cell>
          <cell r="K1159">
            <v>1715812036</v>
          </cell>
          <cell r="L1159" t="str">
            <v>HOURLY</v>
          </cell>
          <cell r="M1159" t="str">
            <v>INDEFINIDO</v>
          </cell>
          <cell r="N1159" t="str">
            <v>DIRECTA</v>
          </cell>
          <cell r="O1159" t="str">
            <v>1ERO</v>
          </cell>
          <cell r="P1159">
            <v>2</v>
          </cell>
          <cell r="Q1159">
            <v>6</v>
          </cell>
          <cell r="R1159">
            <v>9</v>
          </cell>
          <cell r="S1159">
            <v>1</v>
          </cell>
          <cell r="T1159" t="str">
            <v>MET</v>
          </cell>
          <cell r="U1159" t="str">
            <v>PINTURA  PLASTICOS 1T</v>
          </cell>
        </row>
        <row r="1160">
          <cell r="A1160">
            <v>6121286</v>
          </cell>
          <cell r="B1160" t="str">
            <v>OBB</v>
          </cell>
          <cell r="C1160">
            <v>35010</v>
          </cell>
          <cell r="D1160">
            <v>35010500</v>
          </cell>
          <cell r="E1160" t="str">
            <v>PINTURA PLASTIC</v>
          </cell>
          <cell r="F1160">
            <v>6121286</v>
          </cell>
          <cell r="G1160" t="str">
            <v>06121286</v>
          </cell>
          <cell r="H1160">
            <v>910465469</v>
          </cell>
          <cell r="I1160" t="str">
            <v>CAZA GALLEGOS HUGO FERNANDO</v>
          </cell>
          <cell r="J1160" t="str">
            <v>PINTOR</v>
          </cell>
          <cell r="K1160">
            <v>1713194098</v>
          </cell>
          <cell r="L1160" t="str">
            <v>HOURLY</v>
          </cell>
          <cell r="M1160" t="str">
            <v>INDEFINIDO</v>
          </cell>
          <cell r="N1160" t="str">
            <v>DIRECTA</v>
          </cell>
          <cell r="O1160" t="str">
            <v>1ERO</v>
          </cell>
          <cell r="P1160">
            <v>2</v>
          </cell>
          <cell r="Q1160">
            <v>6</v>
          </cell>
          <cell r="R1160">
            <v>9</v>
          </cell>
          <cell r="S1160">
            <v>1</v>
          </cell>
          <cell r="T1160" t="str">
            <v>MET</v>
          </cell>
          <cell r="U1160" t="str">
            <v>PINTURA CABINAS 1T</v>
          </cell>
        </row>
        <row r="1161">
          <cell r="A1161">
            <v>6121293</v>
          </cell>
          <cell r="B1161" t="str">
            <v>OBB</v>
          </cell>
          <cell r="C1161">
            <v>35000</v>
          </cell>
          <cell r="D1161">
            <v>35000400</v>
          </cell>
          <cell r="E1161" t="str">
            <v>PINTURA ESMALTE</v>
          </cell>
          <cell r="F1161">
            <v>6121293</v>
          </cell>
          <cell r="G1161" t="str">
            <v>06121293</v>
          </cell>
          <cell r="H1161">
            <v>228441407</v>
          </cell>
          <cell r="I1161" t="str">
            <v>QUIMBITA QUIMBITA NELSON LEONIDAS</v>
          </cell>
          <cell r="J1161" t="str">
            <v>PINTOR</v>
          </cell>
          <cell r="K1161">
            <v>1712496411</v>
          </cell>
          <cell r="L1161" t="str">
            <v>HOURLY</v>
          </cell>
          <cell r="M1161" t="str">
            <v>INDEFINIDO</v>
          </cell>
          <cell r="N1161" t="str">
            <v>DIRECTA</v>
          </cell>
          <cell r="O1161" t="str">
            <v>2DO</v>
          </cell>
          <cell r="P1161">
            <v>4</v>
          </cell>
          <cell r="Q1161">
            <v>9</v>
          </cell>
          <cell r="R1161">
            <v>9</v>
          </cell>
          <cell r="S1161">
            <v>7</v>
          </cell>
          <cell r="T1161" t="str">
            <v>MET</v>
          </cell>
          <cell r="U1161" t="str">
            <v>PINTURA ESMALTE 1T</v>
          </cell>
        </row>
        <row r="1162">
          <cell r="A1162">
            <v>6121295</v>
          </cell>
          <cell r="B1162" t="str">
            <v>OBB</v>
          </cell>
          <cell r="C1162">
            <v>35010</v>
          </cell>
          <cell r="D1162">
            <v>35010500</v>
          </cell>
          <cell r="E1162" t="str">
            <v>PINTURA PLASTIC</v>
          </cell>
          <cell r="F1162">
            <v>6121295</v>
          </cell>
          <cell r="G1162" t="str">
            <v>06121295</v>
          </cell>
          <cell r="H1162">
            <v>384253976</v>
          </cell>
          <cell r="I1162" t="str">
            <v>GAVIN AVENDANO SEGUNDO FERNANDO</v>
          </cell>
          <cell r="J1162" t="str">
            <v>PINTOR</v>
          </cell>
          <cell r="K1162">
            <v>603342890</v>
          </cell>
          <cell r="L1162" t="str">
            <v>HOURLY</v>
          </cell>
          <cell r="M1162" t="str">
            <v>INDEFINIDO</v>
          </cell>
          <cell r="N1162" t="str">
            <v>DIRECTA</v>
          </cell>
          <cell r="O1162" t="str">
            <v>1ERO</v>
          </cell>
          <cell r="P1162">
            <v>2</v>
          </cell>
          <cell r="Q1162">
            <v>6</v>
          </cell>
          <cell r="R1162">
            <v>9</v>
          </cell>
          <cell r="S1162">
            <v>1</v>
          </cell>
          <cell r="T1162" t="str">
            <v>MET</v>
          </cell>
          <cell r="U1162" t="str">
            <v>PINTURA  PLASTICOS 1T</v>
          </cell>
        </row>
        <row r="1163">
          <cell r="A1163">
            <v>6121302</v>
          </cell>
          <cell r="B1163" t="str">
            <v>OBB</v>
          </cell>
          <cell r="C1163">
            <v>35000</v>
          </cell>
          <cell r="D1163">
            <v>35000400</v>
          </cell>
          <cell r="E1163" t="str">
            <v>PINTURA ESMALTE</v>
          </cell>
          <cell r="F1163">
            <v>6121302</v>
          </cell>
          <cell r="G1163" t="str">
            <v>06121302</v>
          </cell>
          <cell r="H1163">
            <v>187796713</v>
          </cell>
          <cell r="I1163" t="str">
            <v>ALCARRAZ ROCHA CESAR MESIAS</v>
          </cell>
          <cell r="J1163" t="str">
            <v>OPERARIO DE PINTURA</v>
          </cell>
          <cell r="K1163">
            <v>1717176075</v>
          </cell>
          <cell r="L1163" t="str">
            <v>HOURLY</v>
          </cell>
          <cell r="M1163" t="str">
            <v>INDEFINIDO</v>
          </cell>
          <cell r="N1163" t="str">
            <v>DIRECTA</v>
          </cell>
          <cell r="O1163" t="str">
            <v>SALIO CIA</v>
          </cell>
          <cell r="P1163">
            <v>2</v>
          </cell>
          <cell r="Q1163">
            <v>6</v>
          </cell>
          <cell r="R1163">
            <v>9</v>
          </cell>
          <cell r="S1163">
            <v>1</v>
          </cell>
          <cell r="T1163" t="e">
            <v>#N/A</v>
          </cell>
        </row>
        <row r="1164">
          <cell r="A1164">
            <v>6121330</v>
          </cell>
          <cell r="B1164" t="str">
            <v>OBB</v>
          </cell>
          <cell r="C1164">
            <v>36000</v>
          </cell>
          <cell r="D1164">
            <v>36000100</v>
          </cell>
          <cell r="E1164" t="str">
            <v>OPER.ENSAMB.GEN</v>
          </cell>
          <cell r="F1164">
            <v>6121330</v>
          </cell>
          <cell r="G1164" t="str">
            <v>06121330</v>
          </cell>
          <cell r="H1164">
            <v>262017587</v>
          </cell>
          <cell r="I1164" t="str">
            <v>PALLO JURADO JULIO CESAR</v>
          </cell>
          <cell r="J1164" t="str">
            <v>CONTROLADOR PROCESOS</v>
          </cell>
          <cell r="K1164">
            <v>1712021763</v>
          </cell>
          <cell r="L1164" t="str">
            <v>HOURLY</v>
          </cell>
          <cell r="M1164" t="str">
            <v>INDEFINIDO</v>
          </cell>
          <cell r="N1164" t="str">
            <v>INDIRECTA</v>
          </cell>
          <cell r="O1164" t="str">
            <v>SALIO CIA</v>
          </cell>
          <cell r="P1164">
            <v>28</v>
          </cell>
          <cell r="Q1164">
            <v>6</v>
          </cell>
          <cell r="R1164">
            <v>9</v>
          </cell>
          <cell r="S1164">
            <v>1</v>
          </cell>
          <cell r="T1164" t="e">
            <v>#N/A</v>
          </cell>
          <cell r="U1164" t="e">
            <v>#N/A</v>
          </cell>
        </row>
        <row r="1165">
          <cell r="A1165">
            <v>6121357</v>
          </cell>
          <cell r="B1165" t="str">
            <v>OBB</v>
          </cell>
          <cell r="C1165">
            <v>37000</v>
          </cell>
          <cell r="D1165">
            <v>37000300</v>
          </cell>
          <cell r="E1165" t="str">
            <v>CTROL MAT NOCKD</v>
          </cell>
          <cell r="F1165">
            <v>6121357</v>
          </cell>
          <cell r="G1165" t="str">
            <v>06121357</v>
          </cell>
          <cell r="H1165">
            <v>192963117</v>
          </cell>
          <cell r="I1165" t="str">
            <v>MARCILLO PROANO WLADIMIR ALEXANDER</v>
          </cell>
          <cell r="J1165" t="str">
            <v>CORD. ING MATERIALES</v>
          </cell>
          <cell r="K1165">
            <v>1712288636</v>
          </cell>
          <cell r="L1165" t="str">
            <v>SALARY</v>
          </cell>
          <cell r="M1165" t="str">
            <v>INDEFINIDO</v>
          </cell>
          <cell r="N1165" t="str">
            <v>INDIRECTA</v>
          </cell>
          <cell r="O1165" t="e">
            <v>#REF!</v>
          </cell>
          <cell r="P1165">
            <v>3</v>
          </cell>
          <cell r="Q1165">
            <v>6</v>
          </cell>
          <cell r="R1165">
            <v>9</v>
          </cell>
          <cell r="S1165">
            <v>4</v>
          </cell>
          <cell r="T1165" t="str">
            <v>COORD.MANE PROYECTOS</v>
          </cell>
          <cell r="U1165" t="e">
            <v>#REF!</v>
          </cell>
        </row>
        <row r="1166">
          <cell r="A1166">
            <v>6121805</v>
          </cell>
          <cell r="B1166" t="str">
            <v>OBB</v>
          </cell>
          <cell r="C1166">
            <v>31000</v>
          </cell>
          <cell r="D1166">
            <v>31000400</v>
          </cell>
          <cell r="E1166" t="str">
            <v>INGEN.PROYECTOS</v>
          </cell>
          <cell r="F1166">
            <v>6121805</v>
          </cell>
          <cell r="G1166" t="str">
            <v>06121805</v>
          </cell>
          <cell r="H1166">
            <v>697296529</v>
          </cell>
          <cell r="I1166" t="str">
            <v>AGUIRRE LOPEZ JORGE RAMIRO</v>
          </cell>
          <cell r="J1166" t="str">
            <v>SUPERV.ING.MANUFACTU</v>
          </cell>
          <cell r="K1166">
            <v>1715033419</v>
          </cell>
          <cell r="L1166" t="str">
            <v>SALARY</v>
          </cell>
          <cell r="M1166" t="str">
            <v>INDEFINIDO</v>
          </cell>
          <cell r="N1166" t="str">
            <v>INDIRECTA</v>
          </cell>
          <cell r="O1166" t="str">
            <v>1ERO</v>
          </cell>
          <cell r="P1166">
            <v>3</v>
          </cell>
          <cell r="Q1166">
            <v>6</v>
          </cell>
          <cell r="R1166">
            <v>9</v>
          </cell>
          <cell r="S1166">
            <v>18</v>
          </cell>
          <cell r="T1166" t="str">
            <v>adm</v>
          </cell>
        </row>
        <row r="1167">
          <cell r="A1167">
            <v>6121865</v>
          </cell>
          <cell r="B1167" t="str">
            <v>OBB</v>
          </cell>
          <cell r="C1167">
            <v>35000</v>
          </cell>
          <cell r="D1167">
            <v>35000400</v>
          </cell>
          <cell r="E1167" t="str">
            <v>PINTURA ESMALTE</v>
          </cell>
          <cell r="F1167">
            <v>6121865</v>
          </cell>
          <cell r="G1167" t="str">
            <v>06121865</v>
          </cell>
          <cell r="H1167">
            <v>443725226</v>
          </cell>
          <cell r="I1167" t="str">
            <v>GUAMBA TIPAN JAIME IVAN</v>
          </cell>
          <cell r="J1167" t="str">
            <v>ENDEREZADOR</v>
          </cell>
          <cell r="K1167">
            <v>1715403869</v>
          </cell>
          <cell r="L1167" t="str">
            <v>HOURLY</v>
          </cell>
          <cell r="M1167" t="str">
            <v>INDEFINIDO</v>
          </cell>
          <cell r="N1167" t="str">
            <v>DIRECTA</v>
          </cell>
          <cell r="O1167" t="str">
            <v>2DO</v>
          </cell>
          <cell r="P1167">
            <v>4</v>
          </cell>
          <cell r="Q1167">
            <v>6</v>
          </cell>
          <cell r="R1167">
            <v>9</v>
          </cell>
          <cell r="S1167">
            <v>18</v>
          </cell>
          <cell r="T1167" t="str">
            <v>MET</v>
          </cell>
          <cell r="U1167" t="str">
            <v>PINTURA ESM 2T</v>
          </cell>
        </row>
        <row r="1168">
          <cell r="A1168">
            <v>6122061</v>
          </cell>
          <cell r="B1168" t="str">
            <v>OBB</v>
          </cell>
          <cell r="C1168">
            <v>34000</v>
          </cell>
          <cell r="D1168">
            <v>34000200</v>
          </cell>
          <cell r="E1168" t="str">
            <v>SUELDA COMERCI.</v>
          </cell>
          <cell r="F1168">
            <v>6122061</v>
          </cell>
          <cell r="G1168" t="str">
            <v>06122061</v>
          </cell>
          <cell r="H1168">
            <v>832865585</v>
          </cell>
          <cell r="I1168" t="str">
            <v>ORTIZ GUANGA DIEGO FERNANDO</v>
          </cell>
          <cell r="J1168" t="str">
            <v>OPERARIO DE SUELDA</v>
          </cell>
          <cell r="K1168">
            <v>401193990</v>
          </cell>
          <cell r="L1168" t="str">
            <v>HOURLY</v>
          </cell>
          <cell r="M1168" t="str">
            <v>INDEFINIDO</v>
          </cell>
          <cell r="N1168" t="str">
            <v>DIRECTA</v>
          </cell>
          <cell r="O1168" t="str">
            <v>1ERO</v>
          </cell>
          <cell r="P1168">
            <v>3</v>
          </cell>
          <cell r="Q1168">
            <v>6</v>
          </cell>
          <cell r="R1168">
            <v>9</v>
          </cell>
          <cell r="S1168">
            <v>18</v>
          </cell>
          <cell r="T1168" t="str">
            <v>MET</v>
          </cell>
          <cell r="U1168">
            <v>401193990</v>
          </cell>
        </row>
        <row r="1169">
          <cell r="A1169">
            <v>6122070</v>
          </cell>
          <cell r="B1169" t="str">
            <v>OBB</v>
          </cell>
          <cell r="C1169">
            <v>31000</v>
          </cell>
          <cell r="D1169">
            <v>31000100</v>
          </cell>
          <cell r="E1169" t="str">
            <v>DIREC/MANUFACT.</v>
          </cell>
          <cell r="F1169">
            <v>6122070</v>
          </cell>
          <cell r="G1169" t="str">
            <v>06122070</v>
          </cell>
          <cell r="H1169">
            <v>315638792</v>
          </cell>
          <cell r="I1169" t="str">
            <v>AGUIRRE ARAUJO JULIO CESAR</v>
          </cell>
          <cell r="J1169" t="str">
            <v>SUPERV.ING.MANUFACTU</v>
          </cell>
          <cell r="K1169">
            <v>1716690670</v>
          </cell>
          <cell r="L1169" t="str">
            <v>SALARY</v>
          </cell>
          <cell r="M1169" t="str">
            <v>INDEFINIDO</v>
          </cell>
          <cell r="N1169" t="str">
            <v>INDIRECTA</v>
          </cell>
          <cell r="O1169" t="str">
            <v>1ERO</v>
          </cell>
          <cell r="P1169">
            <v>3</v>
          </cell>
          <cell r="Q1169">
            <v>6</v>
          </cell>
          <cell r="R1169">
            <v>9</v>
          </cell>
          <cell r="S1169">
            <v>18</v>
          </cell>
          <cell r="T1169" t="str">
            <v>adm</v>
          </cell>
        </row>
        <row r="1170">
          <cell r="A1170">
            <v>6122090</v>
          </cell>
          <cell r="B1170" t="str">
            <v>OBB</v>
          </cell>
          <cell r="C1170">
            <v>36000</v>
          </cell>
          <cell r="D1170">
            <v>36000500</v>
          </cell>
          <cell r="E1170" t="str">
            <v>TRIM AUTOMOVIL</v>
          </cell>
          <cell r="F1170">
            <v>6122090</v>
          </cell>
          <cell r="G1170" t="str">
            <v>06122090</v>
          </cell>
          <cell r="H1170">
            <v>638270370</v>
          </cell>
          <cell r="I1170" t="str">
            <v>CHANCUSIG SAGBAY LUIS ALBERTO</v>
          </cell>
          <cell r="J1170" t="str">
            <v>OPERARIO PRODUCCION</v>
          </cell>
          <cell r="K1170">
            <v>1716845076</v>
          </cell>
          <cell r="L1170" t="str">
            <v>HOURLY</v>
          </cell>
          <cell r="M1170" t="str">
            <v>INDEFINIDO</v>
          </cell>
          <cell r="N1170" t="str">
            <v>DIRECTA</v>
          </cell>
          <cell r="O1170" t="str">
            <v>1ERO</v>
          </cell>
          <cell r="P1170">
            <v>3</v>
          </cell>
          <cell r="Q1170">
            <v>9</v>
          </cell>
          <cell r="R1170">
            <v>8</v>
          </cell>
          <cell r="S1170">
            <v>17</v>
          </cell>
          <cell r="T1170" t="str">
            <v>MET</v>
          </cell>
          <cell r="U1170">
            <v>8</v>
          </cell>
        </row>
        <row r="1171">
          <cell r="A1171">
            <v>6122100</v>
          </cell>
          <cell r="B1171" t="str">
            <v>OBB</v>
          </cell>
          <cell r="C1171">
            <v>36000</v>
          </cell>
          <cell r="D1171">
            <v>36000500</v>
          </cell>
          <cell r="E1171" t="str">
            <v>TRIM AUTOMOVIL</v>
          </cell>
          <cell r="F1171">
            <v>6122100</v>
          </cell>
          <cell r="G1171" t="str">
            <v>06122100</v>
          </cell>
          <cell r="H1171">
            <v>576570088</v>
          </cell>
          <cell r="I1171" t="str">
            <v>CAISAGUANO MONTALUIS HECTOR ARTURO</v>
          </cell>
          <cell r="J1171" t="str">
            <v>OPERARIO PRODUCCION</v>
          </cell>
          <cell r="K1171">
            <v>1719292631</v>
          </cell>
          <cell r="L1171" t="str">
            <v>HOURLY</v>
          </cell>
          <cell r="M1171" t="str">
            <v>INDEFINIDO</v>
          </cell>
          <cell r="N1171" t="str">
            <v>DIRECTA</v>
          </cell>
          <cell r="O1171" t="str">
            <v>1ERO</v>
          </cell>
          <cell r="P1171">
            <v>3</v>
          </cell>
          <cell r="Q1171">
            <v>6</v>
          </cell>
          <cell r="R1171">
            <v>9</v>
          </cell>
          <cell r="S1171">
            <v>18</v>
          </cell>
          <cell r="T1171" t="str">
            <v>LET</v>
          </cell>
          <cell r="U1171">
            <v>9</v>
          </cell>
        </row>
        <row r="1172">
          <cell r="A1172">
            <v>6122116</v>
          </cell>
          <cell r="B1172" t="str">
            <v>OBB</v>
          </cell>
          <cell r="C1172">
            <v>36000</v>
          </cell>
          <cell r="D1172">
            <v>36000200</v>
          </cell>
          <cell r="E1172" t="str">
            <v>ENSAMBLE CHASIS</v>
          </cell>
          <cell r="F1172">
            <v>6122116</v>
          </cell>
          <cell r="G1172" t="str">
            <v>06122116</v>
          </cell>
          <cell r="H1172">
            <v>400242975</v>
          </cell>
          <cell r="I1172" t="str">
            <v>HURTADO CAMPANA JORGE SANTIAGO</v>
          </cell>
          <cell r="J1172" t="str">
            <v>OPERARIO PRODUCCION</v>
          </cell>
          <cell r="K1172">
            <v>1002890331</v>
          </cell>
          <cell r="L1172" t="str">
            <v>HOURLY</v>
          </cell>
          <cell r="M1172" t="str">
            <v>INDEFINIDO</v>
          </cell>
          <cell r="N1172" t="str">
            <v>DIRECTA</v>
          </cell>
          <cell r="O1172" t="str">
            <v>2DO</v>
          </cell>
          <cell r="P1172">
            <v>28</v>
          </cell>
          <cell r="Q1172">
            <v>6</v>
          </cell>
          <cell r="R1172">
            <v>9</v>
          </cell>
          <cell r="S1172">
            <v>18</v>
          </cell>
          <cell r="T1172" t="str">
            <v>MET</v>
          </cell>
          <cell r="U1172">
            <v>9</v>
          </cell>
        </row>
        <row r="1173">
          <cell r="A1173">
            <v>6122132</v>
          </cell>
          <cell r="B1173" t="str">
            <v>OBB</v>
          </cell>
          <cell r="C1173">
            <v>36000</v>
          </cell>
          <cell r="D1173">
            <v>36000200</v>
          </cell>
          <cell r="E1173" t="str">
            <v>ENSAMBLE CHASIS</v>
          </cell>
          <cell r="F1173">
            <v>6122132</v>
          </cell>
          <cell r="G1173" t="str">
            <v>06122132</v>
          </cell>
          <cell r="H1173">
            <v>235462526</v>
          </cell>
          <cell r="I1173" t="str">
            <v>CUICHAN YAPO EDISON FERNANDO</v>
          </cell>
          <cell r="J1173" t="str">
            <v>OPERARIO PRODUCCION</v>
          </cell>
          <cell r="K1173">
            <v>1719921080</v>
          </cell>
          <cell r="L1173" t="str">
            <v>HOURLY</v>
          </cell>
          <cell r="M1173" t="str">
            <v>INDEFINIDO</v>
          </cell>
          <cell r="N1173" t="str">
            <v>DIRECTA</v>
          </cell>
          <cell r="O1173" t="str">
            <v>1ERO</v>
          </cell>
          <cell r="P1173">
            <v>3</v>
          </cell>
          <cell r="Q1173">
            <v>6</v>
          </cell>
          <cell r="R1173">
            <v>9</v>
          </cell>
          <cell r="S1173">
            <v>18</v>
          </cell>
          <cell r="T1173" t="str">
            <v>MET</v>
          </cell>
          <cell r="U1173">
            <v>9</v>
          </cell>
        </row>
        <row r="1174">
          <cell r="A1174">
            <v>6122136</v>
          </cell>
          <cell r="B1174" t="str">
            <v>OBB</v>
          </cell>
          <cell r="C1174">
            <v>36000</v>
          </cell>
          <cell r="D1174">
            <v>36000700</v>
          </cell>
          <cell r="E1174" t="str">
            <v>INSPECCION FIN.</v>
          </cell>
          <cell r="F1174">
            <v>6122136</v>
          </cell>
          <cell r="G1174" t="str">
            <v>06122136</v>
          </cell>
          <cell r="H1174">
            <v>919014535</v>
          </cell>
          <cell r="I1174" t="str">
            <v>CAHUENAS GUAJAN DIEGO FERNANDO</v>
          </cell>
          <cell r="J1174" t="str">
            <v>REPARADOR</v>
          </cell>
          <cell r="K1174">
            <v>1717412231</v>
          </cell>
          <cell r="L1174" t="str">
            <v>HOURLY</v>
          </cell>
          <cell r="M1174" t="str">
            <v>INDEFINIDO</v>
          </cell>
          <cell r="N1174" t="str">
            <v>DIRECTA</v>
          </cell>
          <cell r="O1174" t="str">
            <v>1ERO</v>
          </cell>
          <cell r="P1174">
            <v>3</v>
          </cell>
          <cell r="Q1174">
            <v>6</v>
          </cell>
          <cell r="R1174">
            <v>9</v>
          </cell>
          <cell r="S1174">
            <v>18</v>
          </cell>
          <cell r="T1174" t="str">
            <v>MET</v>
          </cell>
          <cell r="U1174">
            <v>9</v>
          </cell>
        </row>
        <row r="1175">
          <cell r="A1175">
            <v>6122147</v>
          </cell>
          <cell r="B1175" t="str">
            <v>OBB</v>
          </cell>
          <cell r="C1175">
            <v>52010</v>
          </cell>
          <cell r="D1175">
            <v>52010450</v>
          </cell>
          <cell r="E1175" t="str">
            <v>SOP.AUDIT.CALID</v>
          </cell>
          <cell r="F1175">
            <v>6122147</v>
          </cell>
          <cell r="G1175" t="str">
            <v>06122147</v>
          </cell>
          <cell r="H1175">
            <v>714184588</v>
          </cell>
          <cell r="I1175" t="str">
            <v>CUSTODIO ARAUJO JORGE JAVIER</v>
          </cell>
          <cell r="J1175" t="str">
            <v>ANAL.CAL.AYMESA</v>
          </cell>
          <cell r="K1175">
            <v>1715523575</v>
          </cell>
          <cell r="L1175" t="str">
            <v>HOURLY</v>
          </cell>
          <cell r="M1175" t="str">
            <v>INDEFINIDO</v>
          </cell>
          <cell r="N1175" t="str">
            <v>INDIRECTA</v>
          </cell>
          <cell r="O1175" t="str">
            <v>1ERO</v>
          </cell>
          <cell r="P1175">
            <v>3</v>
          </cell>
          <cell r="Q1175">
            <v>6</v>
          </cell>
          <cell r="R1175">
            <v>9</v>
          </cell>
          <cell r="S1175">
            <v>18</v>
          </cell>
          <cell r="T1175" t="str">
            <v>ASISTENTE</v>
          </cell>
          <cell r="U1175" t="e">
            <v>#REF!</v>
          </cell>
        </row>
        <row r="1176">
          <cell r="A1176">
            <v>6122779</v>
          </cell>
          <cell r="B1176" t="str">
            <v>OBB</v>
          </cell>
          <cell r="C1176">
            <v>36000</v>
          </cell>
          <cell r="D1176">
            <v>36000500</v>
          </cell>
          <cell r="E1176" t="str">
            <v>TRIM AUTOMOVIL</v>
          </cell>
          <cell r="F1176">
            <v>6122779</v>
          </cell>
          <cell r="G1176" t="str">
            <v>06122779</v>
          </cell>
          <cell r="H1176">
            <v>903704929</v>
          </cell>
          <cell r="I1176" t="str">
            <v>LLUMIQUINGA GUALOTUN WASHINTON ROLANDO</v>
          </cell>
          <cell r="J1176" t="str">
            <v>OPERARIO PRODUCCION</v>
          </cell>
          <cell r="K1176">
            <v>1715892608</v>
          </cell>
          <cell r="L1176" t="str">
            <v>HOURLY</v>
          </cell>
          <cell r="M1176" t="str">
            <v>INDEFINIDO</v>
          </cell>
          <cell r="N1176" t="str">
            <v>DIRECTA</v>
          </cell>
          <cell r="O1176" t="str">
            <v>2DO</v>
          </cell>
          <cell r="P1176">
            <v>28</v>
          </cell>
          <cell r="Q1176">
            <v>6</v>
          </cell>
          <cell r="R1176">
            <v>10</v>
          </cell>
          <cell r="S1176">
            <v>2</v>
          </cell>
          <cell r="T1176" t="str">
            <v>MET</v>
          </cell>
          <cell r="U1176">
            <v>10</v>
          </cell>
        </row>
        <row r="1177">
          <cell r="A1177">
            <v>6122780</v>
          </cell>
          <cell r="B1177" t="str">
            <v>OBB</v>
          </cell>
          <cell r="C1177">
            <v>36000</v>
          </cell>
          <cell r="D1177">
            <v>36000500</v>
          </cell>
          <cell r="E1177" t="str">
            <v>TRIM AUTOMOVIL</v>
          </cell>
          <cell r="F1177">
            <v>6122780</v>
          </cell>
          <cell r="G1177" t="str">
            <v>06122780</v>
          </cell>
          <cell r="H1177">
            <v>859630987</v>
          </cell>
          <cell r="I1177" t="str">
            <v>ANDRANGO SAMUEZA LUIS FERNANDO</v>
          </cell>
          <cell r="J1177" t="str">
            <v>OPERARIO PRODUCCION</v>
          </cell>
          <cell r="K1177">
            <v>1716643059</v>
          </cell>
          <cell r="L1177" t="str">
            <v>HOURLY</v>
          </cell>
          <cell r="M1177" t="str">
            <v>INDEFINIDO</v>
          </cell>
          <cell r="N1177" t="str">
            <v>DIRECTA</v>
          </cell>
          <cell r="O1177" t="str">
            <v>1ERO</v>
          </cell>
          <cell r="P1177">
            <v>3</v>
          </cell>
          <cell r="Q1177">
            <v>9</v>
          </cell>
          <cell r="R1177">
            <v>8</v>
          </cell>
          <cell r="S1177">
            <v>17</v>
          </cell>
          <cell r="T1177" t="str">
            <v>MET</v>
          </cell>
          <cell r="U1177">
            <v>8</v>
          </cell>
        </row>
        <row r="1178">
          <cell r="A1178">
            <v>6122781</v>
          </cell>
          <cell r="B1178" t="str">
            <v>OBB</v>
          </cell>
          <cell r="C1178">
            <v>71000</v>
          </cell>
          <cell r="D1178">
            <v>71000200</v>
          </cell>
          <cell r="E1178" t="str">
            <v>OPERAC. VENTAS</v>
          </cell>
          <cell r="F1178">
            <v>6122781</v>
          </cell>
          <cell r="G1178" t="str">
            <v>06122781</v>
          </cell>
          <cell r="H1178">
            <v>931105244</v>
          </cell>
          <cell r="I1178" t="str">
            <v>ALVAREZ VALAREZO OMAR FERNANDO</v>
          </cell>
          <cell r="J1178" t="str">
            <v>COORD.FLOTAS ZONA 1</v>
          </cell>
          <cell r="K1178">
            <v>1711730745</v>
          </cell>
          <cell r="L1178" t="str">
            <v>SALARY</v>
          </cell>
          <cell r="M1178" t="str">
            <v>INDEFINIDO</v>
          </cell>
          <cell r="N1178" t="str">
            <v>ADMINISTRATIVA</v>
          </cell>
          <cell r="O1178" t="str">
            <v>1ERO</v>
          </cell>
          <cell r="P1178">
            <v>1</v>
          </cell>
          <cell r="Q1178">
            <v>6</v>
          </cell>
          <cell r="R1178">
            <v>10</v>
          </cell>
          <cell r="S1178">
            <v>2</v>
          </cell>
          <cell r="T1178" t="str">
            <v>adm</v>
          </cell>
        </row>
        <row r="1179">
          <cell r="A1179">
            <v>6122784</v>
          </cell>
          <cell r="B1179" t="str">
            <v>OBB</v>
          </cell>
          <cell r="C1179">
            <v>52010</v>
          </cell>
          <cell r="D1179">
            <v>52010430</v>
          </cell>
          <cell r="E1179" t="str">
            <v>CONFIABIL. CKD</v>
          </cell>
          <cell r="F1179">
            <v>6122784</v>
          </cell>
          <cell r="G1179" t="str">
            <v>06122784</v>
          </cell>
          <cell r="H1179">
            <v>378035015</v>
          </cell>
          <cell r="I1179" t="str">
            <v>JARRIN CARDENAS PAUL FERNANDO</v>
          </cell>
          <cell r="J1179" t="str">
            <v>ESP.ING.CALIDAD</v>
          </cell>
          <cell r="K1179">
            <v>1711337913</v>
          </cell>
          <cell r="L1179" t="str">
            <v>SALARY</v>
          </cell>
          <cell r="M1179" t="str">
            <v>INDEFINIDO</v>
          </cell>
          <cell r="N1179" t="str">
            <v>INDIRECTA</v>
          </cell>
          <cell r="O1179" t="str">
            <v>SALIO CIA</v>
          </cell>
          <cell r="P1179">
            <v>3</v>
          </cell>
          <cell r="Q1179">
            <v>8</v>
          </cell>
          <cell r="R1179">
            <v>6</v>
          </cell>
          <cell r="S1179">
            <v>16</v>
          </cell>
          <cell r="T1179" t="e">
            <v>#N/A</v>
          </cell>
          <cell r="U1179" t="e">
            <v>#N/A</v>
          </cell>
        </row>
        <row r="1180">
          <cell r="A1180">
            <v>6116903</v>
          </cell>
          <cell r="B1180" t="str">
            <v>OBB</v>
          </cell>
          <cell r="C1180">
            <v>76000</v>
          </cell>
          <cell r="D1180">
            <v>76000100</v>
          </cell>
          <cell r="E1180" t="str">
            <v>PUBLICIDAD VENT</v>
          </cell>
          <cell r="F1180">
            <v>6116903</v>
          </cell>
          <cell r="G1180" t="str">
            <v>06116903</v>
          </cell>
          <cell r="H1180">
            <v>170683660</v>
          </cell>
          <cell r="I1180" t="str">
            <v>JARRIN GONZALEZ CRISTINA</v>
          </cell>
          <cell r="J1180" t="str">
            <v>ESP. FIN. PUBLICIDAD</v>
          </cell>
          <cell r="K1180">
            <v>1710220946</v>
          </cell>
          <cell r="L1180" t="str">
            <v>SALARY</v>
          </cell>
          <cell r="M1180" t="str">
            <v>INDEFINIDO</v>
          </cell>
          <cell r="N1180" t="str">
            <v>ADMINISTRATIVA</v>
          </cell>
          <cell r="O1180" t="str">
            <v>1ERO</v>
          </cell>
          <cell r="P1180">
            <v>1</v>
          </cell>
          <cell r="Q1180">
            <v>6</v>
          </cell>
          <cell r="R1180">
            <v>7</v>
          </cell>
          <cell r="S1180">
            <v>3</v>
          </cell>
          <cell r="T1180" t="str">
            <v>adm</v>
          </cell>
        </row>
        <row r="1181">
          <cell r="A1181">
            <v>6117336</v>
          </cell>
          <cell r="B1181" t="str">
            <v>OBB</v>
          </cell>
          <cell r="C1181">
            <v>41000</v>
          </cell>
          <cell r="D1181">
            <v>41000100</v>
          </cell>
          <cell r="E1181" t="str">
            <v>DIREC. MATERIAL</v>
          </cell>
          <cell r="F1181">
            <v>6117336</v>
          </cell>
          <cell r="G1181" t="str">
            <v>06117336</v>
          </cell>
          <cell r="H1181">
            <v>674050910</v>
          </cell>
          <cell r="I1181" t="str">
            <v>TUGENDHAT RIBADENEIR DANIEL MAURICIO</v>
          </cell>
          <cell r="J1181" t="str">
            <v>GERENTE DE COMPRAS</v>
          </cell>
          <cell r="K1181">
            <v>1708543382</v>
          </cell>
          <cell r="L1181" t="str">
            <v>SALARY</v>
          </cell>
          <cell r="M1181" t="str">
            <v>EJECUTIVO</v>
          </cell>
          <cell r="N1181" t="str">
            <v>EJECUTIVO</v>
          </cell>
          <cell r="O1181" t="str">
            <v>1ERO</v>
          </cell>
          <cell r="P1181">
            <v>1</v>
          </cell>
          <cell r="Q1181">
            <v>6</v>
          </cell>
          <cell r="R1181">
            <v>7</v>
          </cell>
          <cell r="S1181">
            <v>18</v>
          </cell>
          <cell r="T1181" t="str">
            <v>adm</v>
          </cell>
        </row>
        <row r="1182">
          <cell r="A1182">
            <v>6117354</v>
          </cell>
          <cell r="B1182" t="str">
            <v>OBB</v>
          </cell>
          <cell r="C1182">
            <v>52020</v>
          </cell>
          <cell r="D1182">
            <v>52020200</v>
          </cell>
          <cell r="E1182" t="str">
            <v>CONFIABILIDAD</v>
          </cell>
          <cell r="F1182">
            <v>6117354</v>
          </cell>
          <cell r="G1182" t="str">
            <v>06117354</v>
          </cell>
          <cell r="H1182">
            <v>424226754</v>
          </cell>
          <cell r="I1182" t="str">
            <v>IGLESIAS GARCIA JOSE LUIS</v>
          </cell>
          <cell r="J1182" t="str">
            <v>GRTE.ASEG.DE CALIDAD</v>
          </cell>
          <cell r="K1182">
            <v>1711130805</v>
          </cell>
          <cell r="L1182" t="str">
            <v>SALARY</v>
          </cell>
          <cell r="M1182" t="str">
            <v>INDEFINIDO</v>
          </cell>
          <cell r="N1182" t="str">
            <v>INDIRECTA</v>
          </cell>
          <cell r="O1182" t="str">
            <v>1ERO</v>
          </cell>
          <cell r="P1182">
            <v>3</v>
          </cell>
          <cell r="Q1182">
            <v>6</v>
          </cell>
          <cell r="R1182">
            <v>7</v>
          </cell>
          <cell r="S1182">
            <v>17</v>
          </cell>
          <cell r="T1182" t="str">
            <v>adm</v>
          </cell>
        </row>
        <row r="1183">
          <cell r="A1183">
            <v>6117362</v>
          </cell>
          <cell r="B1183" t="str">
            <v>OBB</v>
          </cell>
          <cell r="C1183">
            <v>31000</v>
          </cell>
          <cell r="D1183">
            <v>31000400</v>
          </cell>
          <cell r="E1183" t="str">
            <v>INGEN.PROYECTOS</v>
          </cell>
          <cell r="F1183">
            <v>6117362</v>
          </cell>
          <cell r="G1183" t="str">
            <v>06117362</v>
          </cell>
          <cell r="H1183">
            <v>404676485</v>
          </cell>
          <cell r="I1183" t="str">
            <v>WAKAO SALVADOR ALEJANDRO KUNIO</v>
          </cell>
          <cell r="J1183" t="str">
            <v>ESPECIALISTA ME</v>
          </cell>
          <cell r="K1183">
            <v>1708233331</v>
          </cell>
          <cell r="L1183" t="str">
            <v>SALARY</v>
          </cell>
          <cell r="M1183" t="str">
            <v>INDEFINIDO</v>
          </cell>
          <cell r="N1183" t="str">
            <v>INDIRECTA</v>
          </cell>
          <cell r="O1183" t="str">
            <v>1ERO</v>
          </cell>
          <cell r="P1183">
            <v>3</v>
          </cell>
          <cell r="Q1183">
            <v>6</v>
          </cell>
          <cell r="R1183">
            <v>7</v>
          </cell>
          <cell r="S1183">
            <v>17</v>
          </cell>
          <cell r="T1183" t="str">
            <v>adm</v>
          </cell>
        </row>
        <row r="1184">
          <cell r="A1184">
            <v>6118710</v>
          </cell>
          <cell r="B1184" t="str">
            <v>OBB</v>
          </cell>
          <cell r="C1184">
            <v>36000</v>
          </cell>
          <cell r="D1184">
            <v>36000200</v>
          </cell>
          <cell r="E1184" t="str">
            <v>ENSAMBLE CHASIS</v>
          </cell>
          <cell r="F1184">
            <v>6118710</v>
          </cell>
          <cell r="G1184" t="str">
            <v>06118710</v>
          </cell>
          <cell r="H1184">
            <v>291998520</v>
          </cell>
          <cell r="I1184" t="str">
            <v>TERAN IMBAQUINGO SEGUNDO FERNANDO</v>
          </cell>
          <cell r="J1184" t="str">
            <v>OPERARIO PRODUCCION</v>
          </cell>
          <cell r="K1184">
            <v>1713724738</v>
          </cell>
          <cell r="L1184" t="str">
            <v>HOURLY</v>
          </cell>
          <cell r="M1184" t="str">
            <v>INDEFINIDO</v>
          </cell>
          <cell r="N1184" t="str">
            <v>DIRECTA</v>
          </cell>
          <cell r="O1184" t="str">
            <v>1ERO</v>
          </cell>
          <cell r="P1184">
            <v>3</v>
          </cell>
          <cell r="Q1184">
            <v>6</v>
          </cell>
          <cell r="R1184">
            <v>8</v>
          </cell>
          <cell r="S1184">
            <v>1</v>
          </cell>
          <cell r="T1184" t="str">
            <v>MET</v>
          </cell>
          <cell r="U1184">
            <v>8</v>
          </cell>
        </row>
        <row r="1185">
          <cell r="A1185">
            <v>6118715</v>
          </cell>
          <cell r="B1185" t="str">
            <v>OBB</v>
          </cell>
          <cell r="C1185">
            <v>34000</v>
          </cell>
          <cell r="D1185">
            <v>34000400</v>
          </cell>
          <cell r="E1185" t="str">
            <v>LINEA REMATE</v>
          </cell>
          <cell r="F1185">
            <v>6118715</v>
          </cell>
          <cell r="G1185" t="str">
            <v>06118715</v>
          </cell>
          <cell r="H1185">
            <v>326165378</v>
          </cell>
          <cell r="I1185" t="str">
            <v>ONTANEDA PINTO MARIO ROBERTO</v>
          </cell>
          <cell r="J1185" t="str">
            <v>LIDER DE GRUPO</v>
          </cell>
          <cell r="K1185">
            <v>1710890912</v>
          </cell>
          <cell r="L1185" t="str">
            <v>HOURLY</v>
          </cell>
          <cell r="M1185" t="str">
            <v>INDEFINIDO</v>
          </cell>
          <cell r="N1185" t="str">
            <v>INDIRECTA</v>
          </cell>
          <cell r="O1185" t="str">
            <v>2DO</v>
          </cell>
          <cell r="P1185">
            <v>28</v>
          </cell>
          <cell r="Q1185">
            <v>6</v>
          </cell>
          <cell r="R1185">
            <v>8</v>
          </cell>
          <cell r="S1185">
            <v>1</v>
          </cell>
          <cell r="T1185" t="str">
            <v>LG</v>
          </cell>
          <cell r="U1185">
            <v>1710890912</v>
          </cell>
        </row>
        <row r="1186">
          <cell r="A1186">
            <v>6118720</v>
          </cell>
          <cell r="B1186" t="str">
            <v>OBB</v>
          </cell>
          <cell r="C1186">
            <v>34000</v>
          </cell>
          <cell r="D1186">
            <v>34000500</v>
          </cell>
          <cell r="E1186" t="str">
            <v>ACABADO METAL.</v>
          </cell>
          <cell r="F1186">
            <v>6118720</v>
          </cell>
          <cell r="G1186" t="str">
            <v>06118720</v>
          </cell>
          <cell r="H1186">
            <v>207631794</v>
          </cell>
          <cell r="I1186" t="str">
            <v>MARCILLO GUAMANGALLO FRANKLIN ALEXANDER</v>
          </cell>
          <cell r="J1186" t="str">
            <v>OPERARIO DE SUELDA</v>
          </cell>
          <cell r="K1186">
            <v>1713660387</v>
          </cell>
          <cell r="L1186" t="str">
            <v>HOURLY</v>
          </cell>
          <cell r="M1186" t="str">
            <v>INDEFINIDO</v>
          </cell>
          <cell r="N1186" t="str">
            <v>DIRECTA</v>
          </cell>
          <cell r="O1186" t="str">
            <v>1ERO</v>
          </cell>
          <cell r="P1186">
            <v>3</v>
          </cell>
          <cell r="Q1186">
            <v>6</v>
          </cell>
          <cell r="R1186">
            <v>8</v>
          </cell>
          <cell r="S1186">
            <v>1</v>
          </cell>
          <cell r="T1186" t="str">
            <v>MET</v>
          </cell>
          <cell r="U1186">
            <v>1713660387</v>
          </cell>
        </row>
        <row r="1187">
          <cell r="A1187">
            <v>6118731</v>
          </cell>
          <cell r="B1187" t="str">
            <v>OBB</v>
          </cell>
          <cell r="C1187">
            <v>52000</v>
          </cell>
          <cell r="D1187">
            <v>52000520</v>
          </cell>
          <cell r="E1187" t="str">
            <v>EST.VERIFICAC.</v>
          </cell>
          <cell r="F1187">
            <v>6118731</v>
          </cell>
          <cell r="G1187" t="str">
            <v>06118731</v>
          </cell>
          <cell r="H1187">
            <v>150799006</v>
          </cell>
          <cell r="I1187" t="str">
            <v>PENAFIEL NARVAEZ LUIS ALBERTO</v>
          </cell>
          <cell r="J1187" t="str">
            <v>MIEMBRO EQUIPO CALID</v>
          </cell>
          <cell r="K1187">
            <v>1717390148</v>
          </cell>
          <cell r="L1187" t="str">
            <v>HOURLY</v>
          </cell>
          <cell r="M1187" t="str">
            <v>INDEFINIDO</v>
          </cell>
          <cell r="N1187" t="str">
            <v>DIRECTA</v>
          </cell>
          <cell r="O1187" t="str">
            <v>SALIO CIA</v>
          </cell>
          <cell r="P1187">
            <v>3</v>
          </cell>
          <cell r="Q1187">
            <v>6</v>
          </cell>
          <cell r="R1187">
            <v>8</v>
          </cell>
          <cell r="S1187">
            <v>1</v>
          </cell>
          <cell r="T1187" t="e">
            <v>#N/A</v>
          </cell>
          <cell r="U1187" t="e">
            <v>#N/A</v>
          </cell>
        </row>
        <row r="1188">
          <cell r="A1188">
            <v>6118770</v>
          </cell>
          <cell r="B1188" t="str">
            <v>OBB</v>
          </cell>
          <cell r="C1188">
            <v>34000</v>
          </cell>
          <cell r="D1188">
            <v>34000110</v>
          </cell>
          <cell r="E1188" t="str">
            <v>MANTEN. SUELDA</v>
          </cell>
          <cell r="F1188">
            <v>6118770</v>
          </cell>
          <cell r="G1188" t="str">
            <v>06118770</v>
          </cell>
          <cell r="H1188">
            <v>729861823</v>
          </cell>
          <cell r="I1188" t="str">
            <v>BASTIDAS HEREDIA LUIS ALBERTO</v>
          </cell>
          <cell r="J1188" t="str">
            <v>MIEMB.EQUIP.ESP.MTTO</v>
          </cell>
          <cell r="K1188">
            <v>501989388</v>
          </cell>
          <cell r="L1188" t="str">
            <v>HOURLY</v>
          </cell>
          <cell r="M1188" t="str">
            <v>INDEFINIDO</v>
          </cell>
          <cell r="N1188" t="str">
            <v>INDIRECTA</v>
          </cell>
          <cell r="O1188" t="str">
            <v>2DO</v>
          </cell>
          <cell r="P1188">
            <v>5</v>
          </cell>
          <cell r="Q1188">
            <v>6</v>
          </cell>
          <cell r="R1188">
            <v>8</v>
          </cell>
          <cell r="S1188">
            <v>1</v>
          </cell>
          <cell r="T1188" t="str">
            <v>MET</v>
          </cell>
          <cell r="U1188">
            <v>501989388</v>
          </cell>
        </row>
        <row r="1189">
          <cell r="A1189">
            <v>6120072</v>
          </cell>
          <cell r="B1189" t="str">
            <v>OBB</v>
          </cell>
          <cell r="C1189">
            <v>35000</v>
          </cell>
          <cell r="D1189">
            <v>35000200</v>
          </cell>
          <cell r="E1189" t="str">
            <v>PINTURA ELPO</v>
          </cell>
          <cell r="F1189">
            <v>6120072</v>
          </cell>
          <cell r="G1189" t="str">
            <v>06120072</v>
          </cell>
          <cell r="H1189">
            <v>458161761</v>
          </cell>
          <cell r="I1189" t="str">
            <v>PILAMUNGA PATIN JOFFRE OMAR</v>
          </cell>
          <cell r="J1189" t="str">
            <v>OPERARIO DE PINTURA</v>
          </cell>
          <cell r="K1189">
            <v>1717007940</v>
          </cell>
          <cell r="L1189" t="str">
            <v>HOURLY</v>
          </cell>
          <cell r="M1189" t="str">
            <v>INDEFINIDO</v>
          </cell>
          <cell r="N1189" t="str">
            <v>DIRECTA</v>
          </cell>
          <cell r="O1189" t="str">
            <v>SALIO CIA</v>
          </cell>
          <cell r="P1189">
            <v>2</v>
          </cell>
          <cell r="Q1189">
            <v>6</v>
          </cell>
          <cell r="R1189">
            <v>8</v>
          </cell>
          <cell r="S1189">
            <v>16</v>
          </cell>
          <cell r="T1189" t="e">
            <v>#N/A</v>
          </cell>
        </row>
        <row r="1190">
          <cell r="A1190">
            <v>6120079</v>
          </cell>
          <cell r="B1190" t="str">
            <v>OBB</v>
          </cell>
          <cell r="C1190">
            <v>36000</v>
          </cell>
          <cell r="D1190">
            <v>36000200</v>
          </cell>
          <cell r="E1190" t="str">
            <v>ENSAMBLE CHASIS</v>
          </cell>
          <cell r="F1190">
            <v>6120079</v>
          </cell>
          <cell r="G1190" t="str">
            <v>06120079</v>
          </cell>
          <cell r="H1190">
            <v>201176631</v>
          </cell>
          <cell r="I1190" t="str">
            <v>CHANCUSIG QUINAPALLO EDISON FERNANDO</v>
          </cell>
          <cell r="J1190" t="str">
            <v>OPERARIO PRODUCCION</v>
          </cell>
          <cell r="K1190">
            <v>1714458484</v>
          </cell>
          <cell r="L1190" t="str">
            <v>HOURLY</v>
          </cell>
          <cell r="M1190" t="str">
            <v>INDEFINIDO</v>
          </cell>
          <cell r="N1190" t="str">
            <v>DIRECTA</v>
          </cell>
          <cell r="O1190" t="str">
            <v>1ERO</v>
          </cell>
          <cell r="P1190">
            <v>3</v>
          </cell>
          <cell r="Q1190">
            <v>6</v>
          </cell>
          <cell r="R1190">
            <v>8</v>
          </cell>
          <cell r="S1190">
            <v>16</v>
          </cell>
          <cell r="T1190" t="str">
            <v>MET</v>
          </cell>
          <cell r="U1190">
            <v>8</v>
          </cell>
        </row>
        <row r="1191">
          <cell r="A1191">
            <v>6120080</v>
          </cell>
          <cell r="B1191" t="str">
            <v>OBB</v>
          </cell>
          <cell r="C1191">
            <v>36000</v>
          </cell>
          <cell r="D1191">
            <v>36000200</v>
          </cell>
          <cell r="E1191" t="str">
            <v>ENSAMBLE CHASIS</v>
          </cell>
          <cell r="F1191">
            <v>6120080</v>
          </cell>
          <cell r="G1191" t="str">
            <v>06120080</v>
          </cell>
          <cell r="H1191">
            <v>697517352</v>
          </cell>
          <cell r="I1191" t="str">
            <v>MENDEZ LOPEZ EDWIN OSWALDO</v>
          </cell>
          <cell r="J1191" t="str">
            <v>OPERARIO PRODUCCION</v>
          </cell>
          <cell r="K1191">
            <v>1715981104</v>
          </cell>
          <cell r="L1191" t="str">
            <v>HOURLY</v>
          </cell>
          <cell r="M1191" t="str">
            <v>INDEFINIDO</v>
          </cell>
          <cell r="N1191" t="str">
            <v>DIRECTA</v>
          </cell>
          <cell r="O1191" t="str">
            <v>1ERO</v>
          </cell>
          <cell r="P1191">
            <v>3</v>
          </cell>
          <cell r="Q1191">
            <v>6</v>
          </cell>
          <cell r="R1191">
            <v>8</v>
          </cell>
          <cell r="S1191">
            <v>16</v>
          </cell>
          <cell r="T1191" t="str">
            <v>MET</v>
          </cell>
          <cell r="U1191">
            <v>8</v>
          </cell>
        </row>
        <row r="1192">
          <cell r="A1192">
            <v>6120114</v>
          </cell>
          <cell r="B1192" t="str">
            <v>OBB</v>
          </cell>
          <cell r="C1192">
            <v>41000</v>
          </cell>
          <cell r="D1192">
            <v>41000210</v>
          </cell>
          <cell r="E1192" t="str">
            <v>COMP.MAT.DIRECT</v>
          </cell>
          <cell r="F1192">
            <v>6120114</v>
          </cell>
          <cell r="G1192" t="str">
            <v>06120114</v>
          </cell>
          <cell r="H1192">
            <v>418620586</v>
          </cell>
          <cell r="I1192" t="str">
            <v>JARAMILLO SALAZAR FELIX SANTIAGO</v>
          </cell>
          <cell r="J1192" t="str">
            <v>COMP.MAT.DIRECTO</v>
          </cell>
          <cell r="K1192">
            <v>400959631</v>
          </cell>
          <cell r="L1192" t="str">
            <v>SALARY</v>
          </cell>
          <cell r="M1192" t="str">
            <v>INDEFINIDO</v>
          </cell>
          <cell r="N1192" t="str">
            <v>INDIRECTA</v>
          </cell>
          <cell r="O1192" t="str">
            <v>1ERO</v>
          </cell>
          <cell r="P1192">
            <v>1</v>
          </cell>
          <cell r="Q1192">
            <v>6</v>
          </cell>
          <cell r="R1192">
            <v>8</v>
          </cell>
          <cell r="S1192">
            <v>16</v>
          </cell>
          <cell r="T1192" t="str">
            <v>adm</v>
          </cell>
        </row>
        <row r="1193">
          <cell r="A1193">
            <v>6109662</v>
          </cell>
          <cell r="B1193" t="str">
            <v>OBB</v>
          </cell>
          <cell r="C1193">
            <v>36000</v>
          </cell>
          <cell r="D1193">
            <v>36000110</v>
          </cell>
          <cell r="E1193" t="str">
            <v>MANTEN ENSAMBLE</v>
          </cell>
          <cell r="F1193">
            <v>6109662</v>
          </cell>
          <cell r="G1193" t="str">
            <v>06109662</v>
          </cell>
          <cell r="H1193">
            <v>674500743</v>
          </cell>
          <cell r="I1193" t="str">
            <v>CABRERA GUZMAN CESAR ALFONSO</v>
          </cell>
          <cell r="J1193" t="str">
            <v>LIDER DE GRUPO</v>
          </cell>
          <cell r="K1193">
            <v>1712433638</v>
          </cell>
          <cell r="L1193" t="str">
            <v>HOURLY</v>
          </cell>
          <cell r="M1193" t="str">
            <v>INDEFINIDO</v>
          </cell>
          <cell r="N1193" t="str">
            <v>INDIRECTA</v>
          </cell>
          <cell r="O1193" t="str">
            <v>1ERO</v>
          </cell>
          <cell r="P1193">
            <v>3</v>
          </cell>
          <cell r="Q1193">
            <v>6</v>
          </cell>
          <cell r="R1193">
            <v>3</v>
          </cell>
          <cell r="S1193">
            <v>16</v>
          </cell>
          <cell r="T1193" t="str">
            <v>LG MANTENIMIENTO</v>
          </cell>
          <cell r="U1193">
            <v>3</v>
          </cell>
        </row>
        <row r="1194">
          <cell r="A1194">
            <v>6109673</v>
          </cell>
          <cell r="B1194" t="str">
            <v>OBB</v>
          </cell>
          <cell r="C1194">
            <v>36000</v>
          </cell>
          <cell r="D1194">
            <v>36000600</v>
          </cell>
          <cell r="E1194" t="str">
            <v>FINAL AUTOMOVIL</v>
          </cell>
          <cell r="F1194">
            <v>6109673</v>
          </cell>
          <cell r="G1194" t="str">
            <v>06109673</v>
          </cell>
          <cell r="H1194">
            <v>757343773</v>
          </cell>
          <cell r="I1194" t="str">
            <v>LOZADA CEDENO HUGO LIMBER</v>
          </cell>
          <cell r="J1194" t="str">
            <v>LIDER DE GRUPO</v>
          </cell>
          <cell r="K1194">
            <v>1204642274</v>
          </cell>
          <cell r="L1194" t="str">
            <v>HOURLY</v>
          </cell>
          <cell r="M1194" t="str">
            <v>INDEFINIDO</v>
          </cell>
          <cell r="N1194" t="str">
            <v>INDIRECTA</v>
          </cell>
          <cell r="O1194" t="str">
            <v>1ERO</v>
          </cell>
          <cell r="P1194">
            <v>3</v>
          </cell>
          <cell r="Q1194">
            <v>6</v>
          </cell>
          <cell r="R1194">
            <v>3</v>
          </cell>
          <cell r="S1194">
            <v>16</v>
          </cell>
          <cell r="T1194" t="str">
            <v>LG FINAL PASAJEROS</v>
          </cell>
          <cell r="U1194">
            <v>3</v>
          </cell>
        </row>
        <row r="1195">
          <cell r="A1195">
            <v>6110606</v>
          </cell>
          <cell r="B1195" t="str">
            <v>OBB</v>
          </cell>
          <cell r="C1195">
            <v>35000</v>
          </cell>
          <cell r="D1195">
            <v>35000400</v>
          </cell>
          <cell r="E1195" t="str">
            <v>PINTURA ESMALTE</v>
          </cell>
          <cell r="F1195">
            <v>6110606</v>
          </cell>
          <cell r="G1195" t="str">
            <v>06110606</v>
          </cell>
          <cell r="H1195">
            <v>656874239</v>
          </cell>
          <cell r="I1195" t="str">
            <v>LLANO TITO EDISON DAVID</v>
          </cell>
          <cell r="J1195" t="str">
            <v>PINTOR</v>
          </cell>
          <cell r="K1195">
            <v>1714446034</v>
          </cell>
          <cell r="L1195" t="str">
            <v>HOURLY</v>
          </cell>
          <cell r="M1195" t="str">
            <v>INDEFINIDO</v>
          </cell>
          <cell r="N1195" t="str">
            <v>DIRECTA</v>
          </cell>
          <cell r="O1195" t="str">
            <v>SALIO CIA</v>
          </cell>
          <cell r="P1195">
            <v>2</v>
          </cell>
          <cell r="Q1195">
            <v>6</v>
          </cell>
          <cell r="R1195">
            <v>4</v>
          </cell>
          <cell r="S1195">
            <v>17</v>
          </cell>
          <cell r="T1195" t="e">
            <v>#N/A</v>
          </cell>
        </row>
        <row r="1196">
          <cell r="A1196">
            <v>6110956</v>
          </cell>
          <cell r="B1196" t="str">
            <v>OBB</v>
          </cell>
          <cell r="C1196">
            <v>36000</v>
          </cell>
          <cell r="D1196">
            <v>36000500</v>
          </cell>
          <cell r="E1196" t="str">
            <v>TRIM AUTOMOVIL</v>
          </cell>
          <cell r="F1196">
            <v>6110956</v>
          </cell>
          <cell r="G1196" t="str">
            <v>06110956</v>
          </cell>
          <cell r="H1196">
            <v>731298707</v>
          </cell>
          <cell r="I1196" t="str">
            <v>TOAQUIZA CASA CRISTIAN GEOVANNY</v>
          </cell>
          <cell r="J1196" t="str">
            <v>OPERARIO PRODUCCION</v>
          </cell>
          <cell r="K1196">
            <v>1716150709</v>
          </cell>
          <cell r="L1196" t="str">
            <v>HOURLY</v>
          </cell>
          <cell r="M1196" t="str">
            <v>INDEFINIDO</v>
          </cell>
          <cell r="N1196" t="str">
            <v>DIRECTA</v>
          </cell>
          <cell r="O1196" t="str">
            <v>1ERO</v>
          </cell>
          <cell r="P1196">
            <v>3</v>
          </cell>
          <cell r="Q1196">
            <v>8</v>
          </cell>
          <cell r="R1196">
            <v>4</v>
          </cell>
          <cell r="S1196">
            <v>18</v>
          </cell>
          <cell r="T1196" t="str">
            <v>LET</v>
          </cell>
          <cell r="U1196">
            <v>4</v>
          </cell>
        </row>
        <row r="1197">
          <cell r="A1197">
            <v>6111135</v>
          </cell>
          <cell r="B1197" t="str">
            <v>OBB</v>
          </cell>
          <cell r="C1197">
            <v>36000</v>
          </cell>
          <cell r="D1197">
            <v>36000100</v>
          </cell>
          <cell r="E1197" t="str">
            <v>OPER.ENSAMB.GEN</v>
          </cell>
          <cell r="F1197">
            <v>6111135</v>
          </cell>
          <cell r="G1197" t="str">
            <v>06111135</v>
          </cell>
          <cell r="H1197">
            <v>613775674</v>
          </cell>
          <cell r="I1197" t="str">
            <v>CUYACHAMIN CHANALUIS SEGUNDO ALEX</v>
          </cell>
          <cell r="J1197" t="str">
            <v>CONTROLADOR PROCESOS</v>
          </cell>
          <cell r="K1197">
            <v>502676117</v>
          </cell>
          <cell r="L1197" t="str">
            <v>HOURLY</v>
          </cell>
          <cell r="M1197" t="str">
            <v>INDEFINIDO</v>
          </cell>
          <cell r="N1197" t="str">
            <v>INDIRECTA</v>
          </cell>
          <cell r="O1197" t="str">
            <v>SALIO CIA</v>
          </cell>
          <cell r="P1197">
            <v>3</v>
          </cell>
          <cell r="Q1197">
            <v>6</v>
          </cell>
          <cell r="R1197">
            <v>5</v>
          </cell>
          <cell r="S1197">
            <v>2</v>
          </cell>
          <cell r="T1197" t="e">
            <v>#N/A</v>
          </cell>
          <cell r="U1197" t="e">
            <v>#N/A</v>
          </cell>
        </row>
        <row r="1198">
          <cell r="A1198">
            <v>6111138</v>
          </cell>
          <cell r="B1198" t="str">
            <v>OBB</v>
          </cell>
          <cell r="C1198">
            <v>35000</v>
          </cell>
          <cell r="D1198">
            <v>35000300</v>
          </cell>
          <cell r="E1198" t="str">
            <v>PINTURA PRIMER</v>
          </cell>
          <cell r="F1198">
            <v>6111138</v>
          </cell>
          <cell r="G1198" t="str">
            <v>06111138</v>
          </cell>
          <cell r="H1198">
            <v>731641521</v>
          </cell>
          <cell r="I1198" t="str">
            <v>PERALTA ENCALADA EDISON HERNAN</v>
          </cell>
          <cell r="J1198" t="str">
            <v>PINTOR</v>
          </cell>
          <cell r="K1198">
            <v>1716805963</v>
          </cell>
          <cell r="L1198" t="str">
            <v>HOURLY</v>
          </cell>
          <cell r="M1198" t="str">
            <v>INDEFINIDO</v>
          </cell>
          <cell r="N1198" t="str">
            <v>DIRECTA</v>
          </cell>
          <cell r="O1198" t="str">
            <v>1ERO</v>
          </cell>
          <cell r="P1198">
            <v>2</v>
          </cell>
          <cell r="Q1198">
            <v>6</v>
          </cell>
          <cell r="R1198">
            <v>5</v>
          </cell>
          <cell r="S1198">
            <v>2</v>
          </cell>
          <cell r="T1198" t="str">
            <v>MET</v>
          </cell>
          <cell r="U1198" t="str">
            <v>PINTURA CABINAS 1T</v>
          </cell>
        </row>
        <row r="1199">
          <cell r="A1199">
            <v>6111848</v>
          </cell>
          <cell r="B1199" t="str">
            <v>OBB</v>
          </cell>
          <cell r="C1199">
            <v>42000</v>
          </cell>
          <cell r="D1199">
            <v>42000100</v>
          </cell>
          <cell r="E1199" t="str">
            <v>LOG. MATERIALES</v>
          </cell>
          <cell r="F1199">
            <v>6111848</v>
          </cell>
          <cell r="G1199" t="str">
            <v>06111848</v>
          </cell>
          <cell r="H1199">
            <v>322325020</v>
          </cell>
          <cell r="I1199" t="str">
            <v>MOSCOSO MESIAS JOSE LUIS</v>
          </cell>
          <cell r="J1199" t="str">
            <v>COORD. DE READINESS</v>
          </cell>
          <cell r="K1199">
            <v>1714910377</v>
          </cell>
          <cell r="L1199" t="str">
            <v>SALARY</v>
          </cell>
          <cell r="M1199" t="str">
            <v>INDEFINIDO</v>
          </cell>
          <cell r="N1199" t="str">
            <v>INDIRECTA</v>
          </cell>
          <cell r="O1199" t="str">
            <v>1ERO</v>
          </cell>
          <cell r="P1199">
            <v>3</v>
          </cell>
          <cell r="Q1199">
            <v>6</v>
          </cell>
          <cell r="R1199">
            <v>5</v>
          </cell>
          <cell r="S1199">
            <v>16</v>
          </cell>
          <cell r="T1199" t="str">
            <v>adm</v>
          </cell>
        </row>
        <row r="1200">
          <cell r="A1200">
            <v>6111849</v>
          </cell>
          <cell r="B1200" t="str">
            <v>OBB</v>
          </cell>
          <cell r="C1200">
            <v>32000</v>
          </cell>
          <cell r="D1200">
            <v>32000200</v>
          </cell>
          <cell r="E1200" t="str">
            <v>MEJOR. CONTINUO</v>
          </cell>
          <cell r="F1200">
            <v>6111849</v>
          </cell>
          <cell r="G1200" t="str">
            <v>06111849</v>
          </cell>
          <cell r="H1200">
            <v>106968176</v>
          </cell>
          <cell r="I1200" t="str">
            <v>SOSA FARINANGO ROBERTO CARLOS</v>
          </cell>
          <cell r="J1200" t="str">
            <v>ASIS.MEJORA CONTINUA</v>
          </cell>
          <cell r="K1200">
            <v>1719395038</v>
          </cell>
          <cell r="L1200" t="str">
            <v>HOURLY</v>
          </cell>
          <cell r="M1200" t="str">
            <v>INDEFINIDO</v>
          </cell>
          <cell r="N1200" t="str">
            <v>INDIRECTA</v>
          </cell>
          <cell r="O1200" t="str">
            <v>1ERO</v>
          </cell>
          <cell r="P1200">
            <v>3</v>
          </cell>
          <cell r="Q1200">
            <v>6</v>
          </cell>
          <cell r="R1200">
            <v>5</v>
          </cell>
          <cell r="S1200">
            <v>16</v>
          </cell>
          <cell r="T1200" t="str">
            <v>adm</v>
          </cell>
        </row>
        <row r="1201">
          <cell r="A1201">
            <v>6112954</v>
          </cell>
          <cell r="B1201" t="str">
            <v>OBB</v>
          </cell>
          <cell r="C1201">
            <v>36000</v>
          </cell>
          <cell r="D1201">
            <v>36000700</v>
          </cell>
          <cell r="E1201" t="str">
            <v>INSPECCION FIN.</v>
          </cell>
          <cell r="F1201">
            <v>6112954</v>
          </cell>
          <cell r="G1201" t="str">
            <v>06112954</v>
          </cell>
          <cell r="H1201">
            <v>209063264</v>
          </cell>
          <cell r="I1201" t="str">
            <v>MOLINA LESCANO GIOVANNY PATRICIO</v>
          </cell>
          <cell r="J1201" t="str">
            <v>REPARADOR</v>
          </cell>
          <cell r="K1201">
            <v>1714485495</v>
          </cell>
          <cell r="L1201" t="str">
            <v>HOURLY</v>
          </cell>
          <cell r="M1201" t="str">
            <v>INDEFINIDO</v>
          </cell>
          <cell r="N1201" t="str">
            <v>DIRECTA</v>
          </cell>
          <cell r="O1201" t="str">
            <v>1ERO</v>
          </cell>
          <cell r="P1201">
            <v>3</v>
          </cell>
          <cell r="Q1201">
            <v>8</v>
          </cell>
          <cell r="R1201">
            <v>4</v>
          </cell>
          <cell r="S1201">
            <v>18</v>
          </cell>
          <cell r="T1201" t="str">
            <v>MET</v>
          </cell>
          <cell r="U1201">
            <v>4</v>
          </cell>
        </row>
        <row r="1202">
          <cell r="A1202">
            <v>6112964</v>
          </cell>
          <cell r="B1202" t="str">
            <v>OBB</v>
          </cell>
          <cell r="C1202">
            <v>34000</v>
          </cell>
          <cell r="D1202">
            <v>34000500</v>
          </cell>
          <cell r="E1202" t="str">
            <v>ACABADO METAL.</v>
          </cell>
          <cell r="F1202">
            <v>6112964</v>
          </cell>
          <cell r="G1202" t="str">
            <v>06112964</v>
          </cell>
          <cell r="H1202">
            <v>740503015</v>
          </cell>
          <cell r="I1202" t="str">
            <v>CASAMIN SOCASI IVAN PATRICIO</v>
          </cell>
          <cell r="J1202" t="str">
            <v>OPERARIO DE SUELDA</v>
          </cell>
          <cell r="K1202">
            <v>1718218231</v>
          </cell>
          <cell r="L1202" t="str">
            <v>HOURLY</v>
          </cell>
          <cell r="M1202" t="str">
            <v>INDEFINIDO</v>
          </cell>
          <cell r="N1202" t="str">
            <v>DIRECTA</v>
          </cell>
          <cell r="O1202" t="str">
            <v>SALIO CIA</v>
          </cell>
          <cell r="P1202">
            <v>3</v>
          </cell>
          <cell r="Q1202">
            <v>6</v>
          </cell>
          <cell r="R1202">
            <v>6</v>
          </cell>
          <cell r="S1202">
            <v>1</v>
          </cell>
          <cell r="T1202" t="e">
            <v>#N/A</v>
          </cell>
        </row>
        <row r="1203">
          <cell r="A1203">
            <v>6112984</v>
          </cell>
          <cell r="B1203" t="str">
            <v>OBB</v>
          </cell>
          <cell r="C1203">
            <v>36000</v>
          </cell>
          <cell r="D1203">
            <v>36000110</v>
          </cell>
          <cell r="E1203" t="str">
            <v>MANTEN ENSAMBLE</v>
          </cell>
          <cell r="F1203">
            <v>6112984</v>
          </cell>
          <cell r="G1203" t="str">
            <v>06112984</v>
          </cell>
          <cell r="H1203">
            <v>412703826</v>
          </cell>
          <cell r="I1203" t="str">
            <v>JUMBO VICENTE MARCOS DANIEL</v>
          </cell>
          <cell r="J1203" t="str">
            <v>MIEMB.EQUIP.ESP.MTTO</v>
          </cell>
          <cell r="K1203">
            <v>1103287015</v>
          </cell>
          <cell r="L1203" t="str">
            <v>HOURLY</v>
          </cell>
          <cell r="M1203" t="str">
            <v>INDEFINIDO</v>
          </cell>
          <cell r="N1203" t="str">
            <v>INDIRECTA</v>
          </cell>
          <cell r="O1203" t="str">
            <v>1ERO</v>
          </cell>
          <cell r="P1203">
            <v>3</v>
          </cell>
          <cell r="Q1203">
            <v>6</v>
          </cell>
          <cell r="R1203">
            <v>6</v>
          </cell>
          <cell r="S1203">
            <v>1</v>
          </cell>
          <cell r="T1203" t="str">
            <v>LET</v>
          </cell>
          <cell r="U1203">
            <v>6</v>
          </cell>
        </row>
        <row r="1204">
          <cell r="A1204">
            <v>6116663</v>
          </cell>
          <cell r="B1204" t="str">
            <v>OBB</v>
          </cell>
          <cell r="C1204">
            <v>36000</v>
          </cell>
          <cell r="D1204">
            <v>36000600</v>
          </cell>
          <cell r="E1204" t="str">
            <v>FINAL AUTOMOVIL</v>
          </cell>
          <cell r="F1204">
            <v>6116663</v>
          </cell>
          <cell r="G1204" t="str">
            <v>06116663</v>
          </cell>
          <cell r="H1204">
            <v>971235330</v>
          </cell>
          <cell r="I1204" t="str">
            <v>CHUQUIMARCA TIBANTA IVAN ROGELIO</v>
          </cell>
          <cell r="J1204" t="str">
            <v>OPERARIO PRODUCCION</v>
          </cell>
          <cell r="K1204">
            <v>1714638333</v>
          </cell>
          <cell r="L1204" t="str">
            <v>HOURLY</v>
          </cell>
          <cell r="M1204" t="str">
            <v>INDEFINIDO</v>
          </cell>
          <cell r="N1204" t="str">
            <v>DIRECTA</v>
          </cell>
          <cell r="O1204" t="str">
            <v>1ERO</v>
          </cell>
          <cell r="P1204">
            <v>3</v>
          </cell>
          <cell r="Q1204">
            <v>6</v>
          </cell>
          <cell r="R1204">
            <v>7</v>
          </cell>
          <cell r="S1204">
            <v>3</v>
          </cell>
          <cell r="T1204" t="str">
            <v>MET</v>
          </cell>
          <cell r="U1204">
            <v>7</v>
          </cell>
        </row>
        <row r="1205">
          <cell r="A1205">
            <v>6116666</v>
          </cell>
          <cell r="B1205" t="str">
            <v>OBB</v>
          </cell>
          <cell r="C1205">
            <v>35000</v>
          </cell>
          <cell r="D1205">
            <v>35000200</v>
          </cell>
          <cell r="E1205" t="str">
            <v>PINTURA ELPO</v>
          </cell>
          <cell r="F1205">
            <v>6116666</v>
          </cell>
          <cell r="G1205" t="str">
            <v>06116666</v>
          </cell>
          <cell r="H1205">
            <v>592508428</v>
          </cell>
          <cell r="I1205" t="str">
            <v>ROSERO ALBAN ANDRES IVAN</v>
          </cell>
          <cell r="J1205" t="str">
            <v>OPERARIO DE PINTURA</v>
          </cell>
          <cell r="K1205">
            <v>1715753487</v>
          </cell>
          <cell r="L1205" t="str">
            <v>HOURLY</v>
          </cell>
          <cell r="M1205" t="str">
            <v>INDEFINIDO</v>
          </cell>
          <cell r="N1205" t="str">
            <v>DIRECTA</v>
          </cell>
          <cell r="O1205" t="str">
            <v>1ERO</v>
          </cell>
          <cell r="P1205">
            <v>2</v>
          </cell>
          <cell r="Q1205">
            <v>6</v>
          </cell>
          <cell r="R1205">
            <v>7</v>
          </cell>
          <cell r="S1205">
            <v>3</v>
          </cell>
          <cell r="T1205" t="str">
            <v>MET</v>
          </cell>
          <cell r="U1205" t="str">
            <v>PINTURA ELPO 1T</v>
          </cell>
        </row>
        <row r="1206">
          <cell r="A1206">
            <v>6116669</v>
          </cell>
          <cell r="B1206" t="str">
            <v>OBB</v>
          </cell>
          <cell r="C1206">
            <v>35000</v>
          </cell>
          <cell r="D1206">
            <v>35000300</v>
          </cell>
          <cell r="E1206" t="str">
            <v>PINTURA PRIMER</v>
          </cell>
          <cell r="F1206">
            <v>6116669</v>
          </cell>
          <cell r="G1206" t="str">
            <v>06116669</v>
          </cell>
          <cell r="H1206">
            <v>781856644</v>
          </cell>
          <cell r="I1206" t="str">
            <v>PUJOTA COLLAGUAZO VLADIMIR ROLANDO</v>
          </cell>
          <cell r="J1206" t="str">
            <v>PINTOR</v>
          </cell>
          <cell r="K1206">
            <v>1717641508</v>
          </cell>
          <cell r="L1206" t="str">
            <v>HOURLY</v>
          </cell>
          <cell r="M1206" t="str">
            <v>INDEFINIDO</v>
          </cell>
          <cell r="N1206" t="str">
            <v>DIRECTA</v>
          </cell>
          <cell r="O1206" t="str">
            <v>1ERO</v>
          </cell>
          <cell r="P1206">
            <v>2</v>
          </cell>
          <cell r="Q1206">
            <v>6</v>
          </cell>
          <cell r="R1206">
            <v>7</v>
          </cell>
          <cell r="S1206">
            <v>3</v>
          </cell>
          <cell r="T1206" t="str">
            <v>MET</v>
          </cell>
          <cell r="U1206" t="str">
            <v>PINTURA CABINAS 1T</v>
          </cell>
        </row>
        <row r="1207">
          <cell r="A1207">
            <v>6083164</v>
          </cell>
          <cell r="B1207" t="str">
            <v>OBB</v>
          </cell>
          <cell r="C1207">
            <v>31000</v>
          </cell>
          <cell r="D1207">
            <v>31000600</v>
          </cell>
          <cell r="E1207" t="str">
            <v>PROY.MATRICERIA</v>
          </cell>
          <cell r="F1207">
            <v>6083164</v>
          </cell>
          <cell r="G1207" t="str">
            <v>06083164</v>
          </cell>
          <cell r="H1207">
            <v>410976134</v>
          </cell>
          <cell r="I1207" t="str">
            <v>MOROCHO TACO FRANKLIN KALANI</v>
          </cell>
          <cell r="J1207" t="str">
            <v>OPER.TALLER MECANICO</v>
          </cell>
          <cell r="K1207">
            <v>1711187011</v>
          </cell>
          <cell r="L1207" t="str">
            <v>HOURLY</v>
          </cell>
          <cell r="M1207" t="str">
            <v>INDEFINIDO</v>
          </cell>
          <cell r="N1207" t="str">
            <v>INDIRECTA</v>
          </cell>
          <cell r="O1207" t="str">
            <v>1ERO</v>
          </cell>
          <cell r="P1207">
            <v>3</v>
          </cell>
          <cell r="Q1207">
            <v>7</v>
          </cell>
          <cell r="R1207">
            <v>4</v>
          </cell>
          <cell r="S1207">
            <v>23</v>
          </cell>
          <cell r="T1207" t="str">
            <v>adm</v>
          </cell>
        </row>
        <row r="1208">
          <cell r="A1208">
            <v>6083603</v>
          </cell>
          <cell r="B1208" t="str">
            <v>OBB</v>
          </cell>
          <cell r="C1208">
            <v>52010</v>
          </cell>
          <cell r="D1208">
            <v>52010440</v>
          </cell>
          <cell r="E1208" t="str">
            <v>CONFIAB. PLANTA</v>
          </cell>
          <cell r="F1208">
            <v>6083603</v>
          </cell>
          <cell r="G1208" t="str">
            <v>06083603</v>
          </cell>
          <cell r="H1208">
            <v>604097103</v>
          </cell>
          <cell r="I1208" t="str">
            <v>SALAZAR FARINANGO EDISON PATRICIO</v>
          </cell>
          <cell r="J1208" t="str">
            <v>AUDITOR QCOS</v>
          </cell>
          <cell r="K1208">
            <v>1711718252</v>
          </cell>
          <cell r="L1208" t="str">
            <v>HOURLY</v>
          </cell>
          <cell r="M1208" t="str">
            <v>INDEFINIDO</v>
          </cell>
          <cell r="N1208" t="str">
            <v>INDIRECTA</v>
          </cell>
          <cell r="O1208" t="str">
            <v>1ERO</v>
          </cell>
          <cell r="P1208">
            <v>3</v>
          </cell>
          <cell r="Q1208">
            <v>5</v>
          </cell>
          <cell r="R1208">
            <v>6</v>
          </cell>
          <cell r="S1208">
            <v>16</v>
          </cell>
          <cell r="T1208" t="str">
            <v>ASISTENTE</v>
          </cell>
          <cell r="U1208" t="e">
            <v>#REF!</v>
          </cell>
        </row>
        <row r="1209">
          <cell r="A1209">
            <v>6083605</v>
          </cell>
          <cell r="B1209" t="str">
            <v>OBB</v>
          </cell>
          <cell r="C1209">
            <v>36000</v>
          </cell>
          <cell r="D1209">
            <v>36000600</v>
          </cell>
          <cell r="E1209" t="str">
            <v>FINAL AUTOMOVIL</v>
          </cell>
          <cell r="F1209">
            <v>6083605</v>
          </cell>
          <cell r="G1209" t="str">
            <v>06083605</v>
          </cell>
          <cell r="H1209">
            <v>836573399</v>
          </cell>
          <cell r="I1209" t="str">
            <v>ZAMBRANO GANCHOZO YURY LENIN</v>
          </cell>
          <cell r="J1209" t="str">
            <v>OPERARIO PRODUCCION</v>
          </cell>
          <cell r="K1209">
            <v>1204673956</v>
          </cell>
          <cell r="L1209" t="str">
            <v>HOURLY</v>
          </cell>
          <cell r="M1209" t="str">
            <v>INDEFINIDO</v>
          </cell>
          <cell r="N1209" t="str">
            <v>DIRECTA</v>
          </cell>
          <cell r="O1209" t="str">
            <v>1ERO</v>
          </cell>
          <cell r="P1209">
            <v>3</v>
          </cell>
          <cell r="Q1209">
            <v>5</v>
          </cell>
          <cell r="R1209">
            <v>6</v>
          </cell>
          <cell r="S1209">
            <v>16</v>
          </cell>
          <cell r="T1209" t="str">
            <v>MET</v>
          </cell>
          <cell r="U1209">
            <v>6</v>
          </cell>
        </row>
        <row r="1210">
          <cell r="A1210">
            <v>6084300</v>
          </cell>
          <cell r="B1210" t="str">
            <v>OBB</v>
          </cell>
          <cell r="C1210">
            <v>35000</v>
          </cell>
          <cell r="D1210">
            <v>35000200</v>
          </cell>
          <cell r="E1210" t="str">
            <v>PINTURA ELPO</v>
          </cell>
          <cell r="F1210">
            <v>6084300</v>
          </cell>
          <cell r="G1210" t="str">
            <v>06084300</v>
          </cell>
          <cell r="H1210">
            <v>237628700</v>
          </cell>
          <cell r="I1210" t="str">
            <v>ARROBA PROANO OSCAR PATRICIO</v>
          </cell>
          <cell r="J1210" t="str">
            <v>LIDER DE GRUPO</v>
          </cell>
          <cell r="K1210">
            <v>1709618886</v>
          </cell>
          <cell r="L1210" t="str">
            <v>HOURLY</v>
          </cell>
          <cell r="M1210" t="str">
            <v>INDEFINIDO</v>
          </cell>
          <cell r="N1210" t="str">
            <v>INDIRECTA</v>
          </cell>
          <cell r="O1210" t="str">
            <v>1ERO</v>
          </cell>
          <cell r="P1210">
            <v>2</v>
          </cell>
          <cell r="Q1210">
            <v>5</v>
          </cell>
          <cell r="R1210">
            <v>7</v>
          </cell>
          <cell r="S1210">
            <v>1</v>
          </cell>
          <cell r="T1210" t="str">
            <v>ING ENCARGADO</v>
          </cell>
          <cell r="U1210" t="str">
            <v>OPERAC. PINTURA 1T</v>
          </cell>
        </row>
        <row r="1211">
          <cell r="A1211">
            <v>6084906</v>
          </cell>
          <cell r="B1211" t="str">
            <v>OBB</v>
          </cell>
          <cell r="C1211">
            <v>35010</v>
          </cell>
          <cell r="D1211">
            <v>35010500</v>
          </cell>
          <cell r="E1211" t="str">
            <v>PINTURA PLASTIC</v>
          </cell>
          <cell r="F1211">
            <v>6084906</v>
          </cell>
          <cell r="G1211" t="str">
            <v>06084906</v>
          </cell>
          <cell r="H1211">
            <v>850232677</v>
          </cell>
          <cell r="I1211" t="str">
            <v>CANO BETANCOURT MIGUEL ANGEL</v>
          </cell>
          <cell r="J1211" t="str">
            <v>LIDER DE GRUPO</v>
          </cell>
          <cell r="K1211">
            <v>1711467496</v>
          </cell>
          <cell r="L1211" t="str">
            <v>HOURLY</v>
          </cell>
          <cell r="M1211" t="str">
            <v>INDEFINIDO</v>
          </cell>
          <cell r="N1211" t="str">
            <v>INDIRECTA</v>
          </cell>
          <cell r="O1211" t="str">
            <v>1ERO</v>
          </cell>
          <cell r="P1211">
            <v>2</v>
          </cell>
          <cell r="Q1211">
            <v>5</v>
          </cell>
          <cell r="R1211">
            <v>7</v>
          </cell>
          <cell r="S1211">
            <v>13</v>
          </cell>
          <cell r="T1211" t="str">
            <v>LG</v>
          </cell>
          <cell r="U1211" t="str">
            <v>PINTURA PLASTICOS 1T</v>
          </cell>
        </row>
        <row r="1212">
          <cell r="A1212">
            <v>6085899</v>
          </cell>
          <cell r="B1212" t="str">
            <v>OBB</v>
          </cell>
          <cell r="C1212">
            <v>36000</v>
          </cell>
          <cell r="D1212">
            <v>36000200</v>
          </cell>
          <cell r="E1212" t="str">
            <v>ENSAMBLE CHASIS</v>
          </cell>
          <cell r="F1212">
            <v>6085899</v>
          </cell>
          <cell r="G1212" t="str">
            <v>06085899</v>
          </cell>
          <cell r="H1212">
            <v>841632268</v>
          </cell>
          <cell r="I1212" t="str">
            <v>LIGNA QUISHPE MARIA FERNANDA</v>
          </cell>
          <cell r="J1212" t="str">
            <v>OPERARIO PRODUCCION</v>
          </cell>
          <cell r="K1212">
            <v>1715615660</v>
          </cell>
          <cell r="L1212" t="str">
            <v>HOURLY</v>
          </cell>
          <cell r="M1212" t="str">
            <v>INDEFINIDO</v>
          </cell>
          <cell r="N1212" t="str">
            <v>DIRECTA</v>
          </cell>
          <cell r="O1212" t="str">
            <v>1ERO</v>
          </cell>
          <cell r="P1212">
            <v>3</v>
          </cell>
          <cell r="Q1212">
            <v>5</v>
          </cell>
          <cell r="R1212">
            <v>7</v>
          </cell>
          <cell r="S1212">
            <v>18</v>
          </cell>
          <cell r="T1212" t="str">
            <v>MET</v>
          </cell>
          <cell r="U1212">
            <v>7</v>
          </cell>
        </row>
        <row r="1213">
          <cell r="A1213">
            <v>6086158</v>
          </cell>
          <cell r="B1213" t="str">
            <v>OBB</v>
          </cell>
          <cell r="C1213">
            <v>51000</v>
          </cell>
          <cell r="D1213">
            <v>51000310</v>
          </cell>
          <cell r="E1213" t="str">
            <v>DESARROLLO/ING.</v>
          </cell>
          <cell r="F1213">
            <v>6086158</v>
          </cell>
          <cell r="G1213" t="str">
            <v>06086158</v>
          </cell>
          <cell r="H1213">
            <v>920761916</v>
          </cell>
          <cell r="I1213" t="str">
            <v>RAHMANI NAZARI KEYVAN</v>
          </cell>
          <cell r="J1213" t="str">
            <v>SUPERV.GRAL.ING.PROD</v>
          </cell>
          <cell r="K1213">
            <v>1716702640</v>
          </cell>
          <cell r="L1213" t="str">
            <v>SALARY</v>
          </cell>
          <cell r="M1213" t="str">
            <v>INDEFINIDO</v>
          </cell>
          <cell r="N1213" t="str">
            <v>INDIRECTA</v>
          </cell>
          <cell r="O1213" t="str">
            <v>1ERO</v>
          </cell>
          <cell r="P1213">
            <v>1</v>
          </cell>
          <cell r="Q1213">
            <v>5</v>
          </cell>
          <cell r="R1213">
            <v>7</v>
          </cell>
          <cell r="S1213">
            <v>20</v>
          </cell>
          <cell r="T1213" t="str">
            <v>adm</v>
          </cell>
        </row>
        <row r="1214">
          <cell r="A1214">
            <v>6087379</v>
          </cell>
          <cell r="B1214" t="str">
            <v>OBB</v>
          </cell>
          <cell r="C1214">
            <v>35000</v>
          </cell>
          <cell r="D1214">
            <v>35000400</v>
          </cell>
          <cell r="E1214" t="str">
            <v>PINTURA ESMALTE</v>
          </cell>
          <cell r="F1214">
            <v>6087379</v>
          </cell>
          <cell r="G1214" t="str">
            <v>06087379</v>
          </cell>
          <cell r="H1214">
            <v>701527802</v>
          </cell>
          <cell r="I1214" t="str">
            <v>LASTRA CHALA DANIEL SANTIAGO</v>
          </cell>
          <cell r="J1214" t="str">
            <v>OPERARIO DE PINTURA</v>
          </cell>
          <cell r="K1214">
            <v>1714630967</v>
          </cell>
          <cell r="L1214" t="str">
            <v>HOURLY</v>
          </cell>
          <cell r="M1214" t="str">
            <v>INDEFINIDO</v>
          </cell>
          <cell r="N1214" t="str">
            <v>DIRECTA</v>
          </cell>
          <cell r="O1214" t="str">
            <v>1ERO</v>
          </cell>
          <cell r="P1214">
            <v>2</v>
          </cell>
          <cell r="Q1214">
            <v>5</v>
          </cell>
          <cell r="R1214">
            <v>8</v>
          </cell>
          <cell r="S1214">
            <v>1</v>
          </cell>
          <cell r="T1214" t="str">
            <v>LET</v>
          </cell>
          <cell r="U1214" t="str">
            <v>PINTURA ESMALTE 1T</v>
          </cell>
        </row>
        <row r="1215">
          <cell r="A1215">
            <v>6103536</v>
          </cell>
          <cell r="B1215" t="str">
            <v>OBB</v>
          </cell>
          <cell r="C1215">
            <v>50000</v>
          </cell>
          <cell r="D1215">
            <v>50000320</v>
          </cell>
          <cell r="E1215" t="str">
            <v>PRUEB/CARRETERA</v>
          </cell>
          <cell r="F1215">
            <v>6103536</v>
          </cell>
          <cell r="G1215" t="str">
            <v>06103536</v>
          </cell>
          <cell r="H1215">
            <v>297012249</v>
          </cell>
          <cell r="I1215" t="str">
            <v>RECALDE ROJAS MAURICIO NORBERTO</v>
          </cell>
          <cell r="J1215" t="str">
            <v>COORD. EXPERIMENTAL</v>
          </cell>
          <cell r="K1215">
            <v>1002111209</v>
          </cell>
          <cell r="L1215" t="str">
            <v>SALARY</v>
          </cell>
          <cell r="M1215" t="str">
            <v>INDEFINIDO</v>
          </cell>
          <cell r="N1215" t="str">
            <v>INDIRECTA</v>
          </cell>
          <cell r="O1215" t="str">
            <v>1ERO</v>
          </cell>
          <cell r="P1215">
            <v>3</v>
          </cell>
          <cell r="Q1215">
            <v>5</v>
          </cell>
          <cell r="R1215">
            <v>8</v>
          </cell>
          <cell r="S1215">
            <v>1</v>
          </cell>
          <cell r="T1215" t="str">
            <v>adm</v>
          </cell>
        </row>
        <row r="1216">
          <cell r="A1216">
            <v>6103561</v>
          </cell>
          <cell r="B1216" t="str">
            <v>OBB</v>
          </cell>
          <cell r="C1216">
            <v>50000</v>
          </cell>
          <cell r="D1216">
            <v>50000320</v>
          </cell>
          <cell r="E1216" t="str">
            <v>PRUEB/CARRETERA</v>
          </cell>
          <cell r="F1216">
            <v>6103561</v>
          </cell>
          <cell r="G1216" t="str">
            <v>06103561</v>
          </cell>
          <cell r="H1216">
            <v>260548917</v>
          </cell>
          <cell r="I1216" t="str">
            <v>GRIJALVA DEL CASTILL MARCO ANTONIO</v>
          </cell>
          <cell r="J1216" t="str">
            <v>ING. EXPERIMENTAL</v>
          </cell>
          <cell r="K1216">
            <v>1707771133</v>
          </cell>
          <cell r="L1216" t="str">
            <v>SALARY</v>
          </cell>
          <cell r="M1216" t="str">
            <v>INDEFINIDO</v>
          </cell>
          <cell r="N1216" t="str">
            <v>INDIRECTA</v>
          </cell>
          <cell r="O1216" t="str">
            <v>1ERO</v>
          </cell>
          <cell r="P1216">
            <v>3</v>
          </cell>
          <cell r="Q1216">
            <v>5</v>
          </cell>
          <cell r="R1216">
            <v>8</v>
          </cell>
          <cell r="S1216">
            <v>1</v>
          </cell>
          <cell r="T1216" t="str">
            <v>adm</v>
          </cell>
        </row>
        <row r="1217">
          <cell r="A1217">
            <v>6105656</v>
          </cell>
          <cell r="B1217" t="str">
            <v>OBB</v>
          </cell>
          <cell r="C1217">
            <v>21000</v>
          </cell>
          <cell r="D1217">
            <v>21000100</v>
          </cell>
          <cell r="E1217" t="str">
            <v>TESORERIA</v>
          </cell>
          <cell r="F1217">
            <v>6105656</v>
          </cell>
          <cell r="G1217" t="str">
            <v>06105656</v>
          </cell>
          <cell r="H1217">
            <v>253629286</v>
          </cell>
          <cell r="I1217" t="str">
            <v>FLORES NUNEZ LINDA KAROLA</v>
          </cell>
          <cell r="J1217" t="str">
            <v>COORD.BACK OFF.TESOR</v>
          </cell>
          <cell r="K1217">
            <v>1713013033</v>
          </cell>
          <cell r="L1217" t="str">
            <v>SALARY</v>
          </cell>
          <cell r="M1217" t="str">
            <v>INDEFINIDO</v>
          </cell>
          <cell r="N1217" t="str">
            <v>ADMINISTRATIVA</v>
          </cell>
          <cell r="O1217" t="str">
            <v>1ERO</v>
          </cell>
          <cell r="P1217">
            <v>1</v>
          </cell>
          <cell r="Q1217">
            <v>5</v>
          </cell>
          <cell r="R1217">
            <v>9</v>
          </cell>
          <cell r="S1217">
            <v>16</v>
          </cell>
          <cell r="T1217" t="str">
            <v>adm</v>
          </cell>
        </row>
        <row r="1218">
          <cell r="A1218">
            <v>6105963</v>
          </cell>
          <cell r="B1218" t="str">
            <v>OBB</v>
          </cell>
          <cell r="C1218">
            <v>78000</v>
          </cell>
          <cell r="D1218">
            <v>78000100</v>
          </cell>
          <cell r="E1218" t="str">
            <v>SERV.PVTA.GARAN</v>
          </cell>
          <cell r="F1218">
            <v>6105963</v>
          </cell>
          <cell r="G1218" t="str">
            <v>06105963</v>
          </cell>
          <cell r="H1218">
            <v>354770157</v>
          </cell>
          <cell r="I1218" t="str">
            <v>CABRERA DAVALOS LUIS ALFONSO</v>
          </cell>
          <cell r="J1218" t="str">
            <v>ANAL.GARANTI.GWM-SME</v>
          </cell>
          <cell r="K1218">
            <v>1714009675</v>
          </cell>
          <cell r="L1218" t="str">
            <v>SALARY</v>
          </cell>
          <cell r="M1218" t="str">
            <v>INDEFINIDO</v>
          </cell>
          <cell r="N1218" t="str">
            <v>ADMINISTRATIVA</v>
          </cell>
          <cell r="O1218" t="str">
            <v>1ERO</v>
          </cell>
          <cell r="P1218">
            <v>1</v>
          </cell>
          <cell r="Q1218">
            <v>5</v>
          </cell>
          <cell r="R1218">
            <v>10</v>
          </cell>
          <cell r="S1218">
            <v>3</v>
          </cell>
          <cell r="T1218" t="str">
            <v>adm</v>
          </cell>
        </row>
        <row r="1219">
          <cell r="A1219">
            <v>6106550</v>
          </cell>
          <cell r="B1219" t="str">
            <v>OBB</v>
          </cell>
          <cell r="C1219">
            <v>22000</v>
          </cell>
          <cell r="D1219">
            <v>22000211</v>
          </cell>
          <cell r="E1219" t="str">
            <v>CONTAB. COSTOS</v>
          </cell>
          <cell r="F1219">
            <v>6106550</v>
          </cell>
          <cell r="G1219" t="str">
            <v>06106550</v>
          </cell>
          <cell r="H1219">
            <v>662161774</v>
          </cell>
          <cell r="I1219" t="str">
            <v>ARREAGA BARROS MARTHA VANESSA</v>
          </cell>
          <cell r="J1219" t="str">
            <v>COORDINADOR COSTOS</v>
          </cell>
          <cell r="K1219">
            <v>1716562770</v>
          </cell>
          <cell r="L1219" t="str">
            <v>SALARY</v>
          </cell>
          <cell r="M1219" t="str">
            <v>INDEFINIDO</v>
          </cell>
          <cell r="N1219" t="str">
            <v>ADMINISTRATIVA</v>
          </cell>
          <cell r="O1219" t="str">
            <v>1ERO</v>
          </cell>
          <cell r="P1219">
            <v>1</v>
          </cell>
          <cell r="Q1219">
            <v>5</v>
          </cell>
          <cell r="R1219">
            <v>11</v>
          </cell>
          <cell r="S1219">
            <v>1</v>
          </cell>
          <cell r="T1219" t="str">
            <v>adm</v>
          </cell>
        </row>
        <row r="1220">
          <cell r="A1220">
            <v>6082339</v>
          </cell>
          <cell r="B1220" t="str">
            <v>OBB</v>
          </cell>
          <cell r="C1220">
            <v>34000</v>
          </cell>
          <cell r="D1220">
            <v>34000100</v>
          </cell>
          <cell r="E1220" t="str">
            <v>OP.SUELDA/CARR.</v>
          </cell>
          <cell r="F1220">
            <v>6082339</v>
          </cell>
          <cell r="G1220" t="str">
            <v>06082339</v>
          </cell>
          <cell r="H1220">
            <v>722978176</v>
          </cell>
          <cell r="I1220" t="str">
            <v>INFANTE ALQUINGA FRANKLIN ROBERTO</v>
          </cell>
          <cell r="J1220" t="str">
            <v>ESP. DE SHOP</v>
          </cell>
          <cell r="K1220">
            <v>1713282307</v>
          </cell>
          <cell r="L1220" t="str">
            <v>SALARY</v>
          </cell>
          <cell r="M1220" t="str">
            <v>INDEFINIDO</v>
          </cell>
          <cell r="N1220" t="str">
            <v>INDIRECTA</v>
          </cell>
          <cell r="O1220" t="str">
            <v>1ERO</v>
          </cell>
          <cell r="P1220">
            <v>3</v>
          </cell>
          <cell r="Q1220">
            <v>5</v>
          </cell>
          <cell r="R1220">
            <v>5</v>
          </cell>
          <cell r="S1220">
            <v>16</v>
          </cell>
          <cell r="T1220" t="str">
            <v xml:space="preserve">ING CALIDAD </v>
          </cell>
          <cell r="U1220">
            <v>1713282307</v>
          </cell>
        </row>
        <row r="1221">
          <cell r="A1221">
            <v>6082498</v>
          </cell>
          <cell r="B1221" t="str">
            <v>OBB</v>
          </cell>
          <cell r="C1221">
            <v>37000</v>
          </cell>
          <cell r="D1221">
            <v>37000100</v>
          </cell>
          <cell r="E1221" t="str">
            <v>ADM.MANJ.MAT.</v>
          </cell>
          <cell r="F1221">
            <v>6082498</v>
          </cell>
          <cell r="G1221" t="str">
            <v>06082498</v>
          </cell>
          <cell r="H1221">
            <v>957653376</v>
          </cell>
          <cell r="I1221" t="str">
            <v>MOSQUERA HERRERA JUAN FRANCISCO</v>
          </cell>
          <cell r="J1221" t="str">
            <v>COORD.ING.MANEJO.MAT</v>
          </cell>
          <cell r="K1221">
            <v>1714813340</v>
          </cell>
          <cell r="L1221" t="str">
            <v>SALARY</v>
          </cell>
          <cell r="M1221" t="str">
            <v>INDEFINIDO</v>
          </cell>
          <cell r="N1221" t="str">
            <v>INDIRECTA</v>
          </cell>
          <cell r="O1221" t="e">
            <v>#REF!</v>
          </cell>
          <cell r="P1221">
            <v>3</v>
          </cell>
          <cell r="Q1221">
            <v>5</v>
          </cell>
          <cell r="R1221">
            <v>5</v>
          </cell>
          <cell r="S1221">
            <v>16</v>
          </cell>
          <cell r="T1221" t="str">
            <v>COORD.MANE.MAT.SME- SL</v>
          </cell>
          <cell r="U1221" t="e">
            <v>#REF!</v>
          </cell>
        </row>
        <row r="1222">
          <cell r="A1222">
            <v>6082513</v>
          </cell>
          <cell r="B1222" t="str">
            <v>OBB</v>
          </cell>
          <cell r="C1222">
            <v>36000</v>
          </cell>
          <cell r="D1222">
            <v>36000100</v>
          </cell>
          <cell r="E1222" t="str">
            <v>OPER.ENSAMB.GEN</v>
          </cell>
          <cell r="F1222">
            <v>6082513</v>
          </cell>
          <cell r="G1222" t="str">
            <v>06082513</v>
          </cell>
          <cell r="H1222">
            <v>328904758</v>
          </cell>
          <cell r="I1222" t="str">
            <v>PEREZ ACUNA WLADIMIR REYNALDO</v>
          </cell>
          <cell r="J1222" t="str">
            <v>CONTROLADOR PROCESOS</v>
          </cell>
          <cell r="K1222">
            <v>1712696663</v>
          </cell>
          <cell r="L1222" t="str">
            <v>HOURLY</v>
          </cell>
          <cell r="M1222" t="str">
            <v>INDEFINIDO</v>
          </cell>
          <cell r="N1222" t="str">
            <v>INDIRECTA</v>
          </cell>
          <cell r="O1222" t="str">
            <v>1ERO</v>
          </cell>
          <cell r="P1222">
            <v>3</v>
          </cell>
          <cell r="Q1222">
            <v>5</v>
          </cell>
          <cell r="R1222">
            <v>5</v>
          </cell>
          <cell r="S1222">
            <v>16</v>
          </cell>
          <cell r="T1222" t="str">
            <v>CONTROLADOR QCOS</v>
          </cell>
          <cell r="U1222">
            <v>5</v>
          </cell>
        </row>
        <row r="1223">
          <cell r="A1223">
            <v>6064150</v>
          </cell>
          <cell r="B1223" t="str">
            <v>OBB</v>
          </cell>
          <cell r="C1223">
            <v>34000</v>
          </cell>
          <cell r="D1223">
            <v>34000300</v>
          </cell>
          <cell r="E1223" t="str">
            <v>SUELDA AUTOMOV.</v>
          </cell>
          <cell r="F1223">
            <v>6064150</v>
          </cell>
          <cell r="G1223" t="str">
            <v>06064150</v>
          </cell>
          <cell r="H1223">
            <v>930532783</v>
          </cell>
          <cell r="I1223" t="str">
            <v>SIMBANA ANDRANGO EDISON GIOVANNY</v>
          </cell>
          <cell r="J1223" t="str">
            <v>OPERARIO DE SUELDA</v>
          </cell>
          <cell r="K1223">
            <v>1711025401</v>
          </cell>
          <cell r="L1223" t="str">
            <v>HOURLY</v>
          </cell>
          <cell r="M1223" t="str">
            <v>INDEFINIDO</v>
          </cell>
          <cell r="N1223" t="str">
            <v>DIRECTA</v>
          </cell>
          <cell r="O1223" t="str">
            <v>1ERO</v>
          </cell>
          <cell r="P1223">
            <v>3</v>
          </cell>
          <cell r="Q1223">
            <v>3</v>
          </cell>
          <cell r="R1223">
            <v>9</v>
          </cell>
          <cell r="S1223">
            <v>22</v>
          </cell>
          <cell r="T1223" t="str">
            <v>MET</v>
          </cell>
          <cell r="U1223">
            <v>1711025401</v>
          </cell>
        </row>
        <row r="1224">
          <cell r="A1224">
            <v>6064671</v>
          </cell>
          <cell r="B1224" t="str">
            <v>OBB</v>
          </cell>
          <cell r="C1224">
            <v>54000</v>
          </cell>
          <cell r="D1224">
            <v>54000100</v>
          </cell>
          <cell r="E1224" t="str">
            <v>INGENIERIA ADM.</v>
          </cell>
          <cell r="F1224">
            <v>6064671</v>
          </cell>
          <cell r="G1224" t="str">
            <v>06064671</v>
          </cell>
          <cell r="H1224">
            <v>231861358</v>
          </cell>
          <cell r="I1224" t="str">
            <v>ARCOS GUERRERO RAUL PATRICIO</v>
          </cell>
          <cell r="J1224" t="str">
            <v>ING.DES.PRODUCTO</v>
          </cell>
          <cell r="K1224">
            <v>1802632826</v>
          </cell>
          <cell r="L1224" t="str">
            <v>SALARY</v>
          </cell>
          <cell r="M1224" t="str">
            <v>INDEFINIDO</v>
          </cell>
          <cell r="N1224" t="str">
            <v>INDIRECTA</v>
          </cell>
          <cell r="O1224" t="str">
            <v>1ERO</v>
          </cell>
          <cell r="P1224">
            <v>3</v>
          </cell>
          <cell r="Q1224">
            <v>3</v>
          </cell>
          <cell r="R1224">
            <v>10</v>
          </cell>
          <cell r="S1224">
            <v>20</v>
          </cell>
          <cell r="T1224" t="str">
            <v>adm</v>
          </cell>
        </row>
        <row r="1225">
          <cell r="A1225">
            <v>6064703</v>
          </cell>
          <cell r="B1225" t="str">
            <v>OBB</v>
          </cell>
          <cell r="C1225">
            <v>33000</v>
          </cell>
          <cell r="D1225">
            <v>33000100</v>
          </cell>
          <cell r="E1225" t="str">
            <v>WFG P&amp;A</v>
          </cell>
          <cell r="F1225">
            <v>6064703</v>
          </cell>
          <cell r="G1225" t="str">
            <v>06064703</v>
          </cell>
          <cell r="H1225">
            <v>323561889</v>
          </cell>
          <cell r="I1225" t="str">
            <v>MAYORGA VASCONEZ KLEVER HIPOLITO</v>
          </cell>
          <cell r="J1225" t="str">
            <v>ANALISTA MANTENIMIEN</v>
          </cell>
          <cell r="K1225">
            <v>602282550</v>
          </cell>
          <cell r="L1225" t="str">
            <v>HOURLY</v>
          </cell>
          <cell r="M1225" t="str">
            <v>INDEFINIDO</v>
          </cell>
          <cell r="N1225" t="str">
            <v>INDIRECTA</v>
          </cell>
          <cell r="O1225" t="str">
            <v>1ERO</v>
          </cell>
          <cell r="P1225">
            <v>3</v>
          </cell>
          <cell r="Q1225">
            <v>3</v>
          </cell>
          <cell r="R1225">
            <v>10</v>
          </cell>
          <cell r="S1225">
            <v>27</v>
          </cell>
          <cell r="T1225" t="str">
            <v>adm</v>
          </cell>
        </row>
        <row r="1226">
          <cell r="A1226">
            <v>6064704</v>
          </cell>
          <cell r="B1226" t="str">
            <v>OBB</v>
          </cell>
          <cell r="C1226">
            <v>35000</v>
          </cell>
          <cell r="D1226">
            <v>35000110</v>
          </cell>
          <cell r="E1226" t="str">
            <v>MANTEN. PINTURA</v>
          </cell>
          <cell r="F1226">
            <v>6064704</v>
          </cell>
          <cell r="G1226" t="str">
            <v>06064704</v>
          </cell>
          <cell r="H1226">
            <v>288763328</v>
          </cell>
          <cell r="I1226" t="str">
            <v>AYALA ENRIQUEZ JULIO ARMANDO</v>
          </cell>
          <cell r="J1226" t="str">
            <v>LIDER DE GRUPO</v>
          </cell>
          <cell r="K1226">
            <v>400876454</v>
          </cell>
          <cell r="L1226" t="str">
            <v>HOURLY</v>
          </cell>
          <cell r="M1226" t="str">
            <v>INDEFINIDO</v>
          </cell>
          <cell r="N1226" t="str">
            <v>INDIRECTA</v>
          </cell>
          <cell r="O1226" t="str">
            <v>1ERO</v>
          </cell>
          <cell r="P1226">
            <v>3</v>
          </cell>
          <cell r="Q1226">
            <v>3</v>
          </cell>
          <cell r="R1226">
            <v>10</v>
          </cell>
          <cell r="S1226">
            <v>27</v>
          </cell>
          <cell r="T1226" t="str">
            <v>LG</v>
          </cell>
          <cell r="U1226" t="str">
            <v>MANTEN. PINTURA</v>
          </cell>
        </row>
        <row r="1227">
          <cell r="A1227">
            <v>6064844</v>
          </cell>
          <cell r="B1227" t="str">
            <v>OBB</v>
          </cell>
          <cell r="C1227">
            <v>35010</v>
          </cell>
          <cell r="D1227">
            <v>35010110</v>
          </cell>
          <cell r="E1227" t="str">
            <v>PINT. PLAST. MTTO</v>
          </cell>
          <cell r="F1227">
            <v>6064844</v>
          </cell>
          <cell r="G1227" t="str">
            <v>06064844</v>
          </cell>
          <cell r="H1227">
            <v>267805228</v>
          </cell>
          <cell r="I1227" t="str">
            <v>NASIMBA CHALCO MARIO RODRIGO</v>
          </cell>
          <cell r="J1227" t="str">
            <v>LIDER DE GRUPO</v>
          </cell>
          <cell r="K1227">
            <v>1709838716</v>
          </cell>
          <cell r="L1227" t="str">
            <v>HOURLY</v>
          </cell>
          <cell r="M1227" t="str">
            <v>INDEFINIDO</v>
          </cell>
          <cell r="N1227" t="str">
            <v>INDIRECTA</v>
          </cell>
          <cell r="O1227" t="str">
            <v>1ERO</v>
          </cell>
          <cell r="P1227">
            <v>3</v>
          </cell>
          <cell r="Q1227">
            <v>3</v>
          </cell>
          <cell r="R1227">
            <v>11</v>
          </cell>
          <cell r="S1227">
            <v>4</v>
          </cell>
          <cell r="T1227" t="str">
            <v>LG</v>
          </cell>
          <cell r="U1227" t="str">
            <v>MANTEN. PINTURA</v>
          </cell>
        </row>
        <row r="1228">
          <cell r="A1228">
            <v>6080340</v>
          </cell>
          <cell r="B1228" t="str">
            <v>OBB</v>
          </cell>
          <cell r="C1228">
            <v>36000</v>
          </cell>
          <cell r="D1228">
            <v>36000200</v>
          </cell>
          <cell r="E1228" t="str">
            <v>ENSAMBLE CHASIS</v>
          </cell>
          <cell r="F1228">
            <v>6080340</v>
          </cell>
          <cell r="G1228" t="str">
            <v>06080340</v>
          </cell>
          <cell r="H1228">
            <v>157313102</v>
          </cell>
          <cell r="I1228" t="str">
            <v>FARINANGO TUPIZA LUIS EDUARDO</v>
          </cell>
          <cell r="J1228" t="str">
            <v>LIDER DE GRUPO</v>
          </cell>
          <cell r="K1228">
            <v>1715202360</v>
          </cell>
          <cell r="L1228" t="str">
            <v>HOURLY</v>
          </cell>
          <cell r="M1228" t="str">
            <v>INDEFINIDO</v>
          </cell>
          <cell r="N1228" t="str">
            <v>INDIRECTA</v>
          </cell>
          <cell r="O1228" t="str">
            <v>1ERO</v>
          </cell>
          <cell r="P1228">
            <v>3</v>
          </cell>
          <cell r="Q1228">
            <v>5</v>
          </cell>
          <cell r="R1228">
            <v>3</v>
          </cell>
          <cell r="S1228">
            <v>1</v>
          </cell>
          <cell r="T1228" t="str">
            <v>LG PROYECTO RT50</v>
          </cell>
          <cell r="U1228">
            <v>3</v>
          </cell>
        </row>
        <row r="1229">
          <cell r="A1229">
            <v>6080341</v>
          </cell>
          <cell r="B1229" t="str">
            <v>OBB</v>
          </cell>
          <cell r="C1229">
            <v>36000</v>
          </cell>
          <cell r="D1229">
            <v>36000300</v>
          </cell>
          <cell r="E1229" t="str">
            <v>TRIM COMERCIAL</v>
          </cell>
          <cell r="F1229">
            <v>6080341</v>
          </cell>
          <cell r="G1229" t="str">
            <v>06080341</v>
          </cell>
          <cell r="H1229">
            <v>748100262</v>
          </cell>
          <cell r="I1229" t="str">
            <v>GOMEZ LARA DIEGO FERNANDO</v>
          </cell>
          <cell r="J1229" t="str">
            <v>OPERARIO PRODUCCION</v>
          </cell>
          <cell r="K1229">
            <v>1716652886</v>
          </cell>
          <cell r="L1229" t="str">
            <v>HOURLY</v>
          </cell>
          <cell r="M1229" t="str">
            <v>INDEFINIDO</v>
          </cell>
          <cell r="N1229" t="str">
            <v>DIRECTA</v>
          </cell>
          <cell r="O1229" t="str">
            <v>1ERO</v>
          </cell>
          <cell r="P1229">
            <v>3</v>
          </cell>
          <cell r="Q1229">
            <v>5</v>
          </cell>
          <cell r="R1229">
            <v>3</v>
          </cell>
          <cell r="S1229">
            <v>1</v>
          </cell>
          <cell r="T1229" t="str">
            <v>MET</v>
          </cell>
          <cell r="U1229">
            <v>3</v>
          </cell>
        </row>
        <row r="1230">
          <cell r="A1230">
            <v>6080348</v>
          </cell>
          <cell r="B1230" t="str">
            <v>OBB</v>
          </cell>
          <cell r="C1230">
            <v>34000</v>
          </cell>
          <cell r="D1230">
            <v>34000110</v>
          </cell>
          <cell r="E1230" t="str">
            <v>MANTEN. SUELDA</v>
          </cell>
          <cell r="F1230">
            <v>6080348</v>
          </cell>
          <cell r="G1230" t="str">
            <v>06080348</v>
          </cell>
          <cell r="H1230">
            <v>171022339</v>
          </cell>
          <cell r="I1230" t="str">
            <v>DIAZ CAIZA MARCO VINICIO</v>
          </cell>
          <cell r="J1230" t="str">
            <v>MIEMB.EQUIP.ESP.MTTO</v>
          </cell>
          <cell r="K1230">
            <v>1716271414</v>
          </cell>
          <cell r="L1230" t="str">
            <v>HOURLY</v>
          </cell>
          <cell r="M1230" t="str">
            <v>INDEFINIDO</v>
          </cell>
          <cell r="N1230" t="str">
            <v>INDIRECTA</v>
          </cell>
          <cell r="O1230" t="str">
            <v>3ERO</v>
          </cell>
          <cell r="P1230">
            <v>6</v>
          </cell>
          <cell r="Q1230">
            <v>5</v>
          </cell>
          <cell r="R1230">
            <v>3</v>
          </cell>
          <cell r="S1230">
            <v>1</v>
          </cell>
          <cell r="T1230" t="str">
            <v>MET</v>
          </cell>
          <cell r="U1230">
            <v>1716271414</v>
          </cell>
        </row>
        <row r="1231">
          <cell r="A1231">
            <v>6080349</v>
          </cell>
          <cell r="B1231" t="str">
            <v>OBB</v>
          </cell>
          <cell r="C1231">
            <v>34000</v>
          </cell>
          <cell r="D1231">
            <v>34000300</v>
          </cell>
          <cell r="E1231" t="str">
            <v>SUELDA AUTOMOV.</v>
          </cell>
          <cell r="F1231">
            <v>6080349</v>
          </cell>
          <cell r="G1231" t="str">
            <v>06080349</v>
          </cell>
          <cell r="H1231">
            <v>844634576</v>
          </cell>
          <cell r="I1231" t="str">
            <v>VASQUEZ GALARZA MARCO ANTONIO</v>
          </cell>
          <cell r="J1231" t="str">
            <v>OPERARIO DE SUELDA</v>
          </cell>
          <cell r="K1231">
            <v>1715043061</v>
          </cell>
          <cell r="L1231" t="str">
            <v>HOURLY</v>
          </cell>
          <cell r="M1231" t="str">
            <v>INDEFINIDO</v>
          </cell>
          <cell r="N1231" t="str">
            <v>DIRECTA</v>
          </cell>
          <cell r="O1231" t="str">
            <v>1ERO</v>
          </cell>
          <cell r="P1231">
            <v>3</v>
          </cell>
          <cell r="Q1231">
            <v>5</v>
          </cell>
          <cell r="R1231">
            <v>3</v>
          </cell>
          <cell r="S1231">
            <v>1</v>
          </cell>
          <cell r="T1231" t="str">
            <v>MET</v>
          </cell>
          <cell r="U1231">
            <v>1715043061</v>
          </cell>
        </row>
        <row r="1232">
          <cell r="A1232">
            <v>6080354</v>
          </cell>
          <cell r="B1232" t="str">
            <v>OBB</v>
          </cell>
          <cell r="C1232">
            <v>34000</v>
          </cell>
          <cell r="D1232">
            <v>34000500</v>
          </cell>
          <cell r="E1232" t="str">
            <v>ACABADO METAL.</v>
          </cell>
          <cell r="F1232">
            <v>6080354</v>
          </cell>
          <cell r="G1232" t="str">
            <v>06080354</v>
          </cell>
          <cell r="H1232">
            <v>282574287</v>
          </cell>
          <cell r="I1232" t="str">
            <v>CUENCA SOLIS PATRICIO LIZARDO</v>
          </cell>
          <cell r="J1232" t="str">
            <v>OPERARIO DE SUELDA</v>
          </cell>
          <cell r="K1232">
            <v>1714888219</v>
          </cell>
          <cell r="L1232" t="str">
            <v>HOURLY</v>
          </cell>
          <cell r="M1232" t="str">
            <v>INDEFINIDO</v>
          </cell>
          <cell r="N1232" t="str">
            <v>DIRECTA</v>
          </cell>
          <cell r="O1232" t="str">
            <v>2DO</v>
          </cell>
          <cell r="P1232">
            <v>28</v>
          </cell>
          <cell r="Q1232">
            <v>5</v>
          </cell>
          <cell r="R1232">
            <v>3</v>
          </cell>
          <cell r="S1232">
            <v>1</v>
          </cell>
          <cell r="T1232" t="str">
            <v>LET</v>
          </cell>
          <cell r="U1232">
            <v>1714888219</v>
          </cell>
        </row>
        <row r="1233">
          <cell r="A1233">
            <v>6080476</v>
          </cell>
          <cell r="B1233" t="str">
            <v>OBB</v>
          </cell>
          <cell r="C1233">
            <v>34000</v>
          </cell>
          <cell r="D1233">
            <v>34000100</v>
          </cell>
          <cell r="E1233" t="str">
            <v>OP.SUELDA/CARR.</v>
          </cell>
          <cell r="F1233">
            <v>6080476</v>
          </cell>
          <cell r="G1233" t="str">
            <v>06080476</v>
          </cell>
          <cell r="H1233">
            <v>701642864</v>
          </cell>
          <cell r="I1233" t="str">
            <v>TUCANES REVELO LUIS ENRIQUE</v>
          </cell>
          <cell r="J1233" t="str">
            <v>CONTROLADOR PROCESOS</v>
          </cell>
          <cell r="K1233">
            <v>1712943016</v>
          </cell>
          <cell r="L1233" t="str">
            <v>HOURLY</v>
          </cell>
          <cell r="M1233" t="str">
            <v>INDEFINIDO</v>
          </cell>
          <cell r="N1233" t="str">
            <v>INDIRECTA</v>
          </cell>
          <cell r="O1233" t="str">
            <v>2DO</v>
          </cell>
          <cell r="P1233">
            <v>28</v>
          </cell>
          <cell r="Q1233">
            <v>5</v>
          </cell>
          <cell r="R1233">
            <v>3</v>
          </cell>
          <cell r="S1233">
            <v>16</v>
          </cell>
          <cell r="T1233" t="str">
            <v>CONTR</v>
          </cell>
          <cell r="U1233">
            <v>1712943016</v>
          </cell>
        </row>
        <row r="1234">
          <cell r="A1234">
            <v>6081578</v>
          </cell>
          <cell r="B1234" t="str">
            <v>OBB</v>
          </cell>
          <cell r="C1234">
            <v>34000</v>
          </cell>
          <cell r="D1234">
            <v>34000500</v>
          </cell>
          <cell r="E1234" t="str">
            <v>ACABADO METAL.</v>
          </cell>
          <cell r="F1234">
            <v>6081578</v>
          </cell>
          <cell r="G1234" t="str">
            <v>06081578</v>
          </cell>
          <cell r="H1234">
            <v>398919793</v>
          </cell>
          <cell r="I1234" t="str">
            <v>PICHO QUISHPE SAMUEL FRANCISCO</v>
          </cell>
          <cell r="J1234" t="str">
            <v>OPERARIO DE SUELDA</v>
          </cell>
          <cell r="K1234">
            <v>1713706362</v>
          </cell>
          <cell r="L1234" t="str">
            <v>HOURLY</v>
          </cell>
          <cell r="M1234" t="str">
            <v>INDEFINIDO</v>
          </cell>
          <cell r="N1234" t="str">
            <v>DIRECTA</v>
          </cell>
          <cell r="O1234" t="str">
            <v>1ERO</v>
          </cell>
          <cell r="P1234">
            <v>3</v>
          </cell>
          <cell r="Q1234">
            <v>5</v>
          </cell>
          <cell r="R1234">
            <v>4</v>
          </cell>
          <cell r="S1234">
            <v>18</v>
          </cell>
          <cell r="T1234" t="str">
            <v>MET</v>
          </cell>
          <cell r="U1234">
            <v>1713706362</v>
          </cell>
        </row>
        <row r="1235">
          <cell r="A1235">
            <v>6081590</v>
          </cell>
          <cell r="B1235" t="str">
            <v>OBB</v>
          </cell>
          <cell r="C1235">
            <v>42000</v>
          </cell>
          <cell r="D1235">
            <v>42000120</v>
          </cell>
          <cell r="E1235" t="str">
            <v>IMPORTA/LOGIST</v>
          </cell>
          <cell r="F1235">
            <v>6081590</v>
          </cell>
          <cell r="G1235" t="str">
            <v>06081590</v>
          </cell>
          <cell r="H1235">
            <v>612010426</v>
          </cell>
          <cell r="I1235" t="str">
            <v>PORRAS VELASCO ROMMEL FERNANDO</v>
          </cell>
          <cell r="J1235" t="str">
            <v>COMP.SERV.LOGISTICOS</v>
          </cell>
          <cell r="K1235">
            <v>1712428794</v>
          </cell>
          <cell r="L1235" t="str">
            <v>SALARY</v>
          </cell>
          <cell r="M1235" t="str">
            <v>INDEFINIDO</v>
          </cell>
          <cell r="N1235" t="str">
            <v>INDIRECTA</v>
          </cell>
          <cell r="O1235" t="str">
            <v>1ERO</v>
          </cell>
          <cell r="P1235">
            <v>3</v>
          </cell>
          <cell r="Q1235">
            <v>5</v>
          </cell>
          <cell r="R1235">
            <v>4</v>
          </cell>
          <cell r="S1235">
            <v>18</v>
          </cell>
          <cell r="T1235" t="str">
            <v>adm</v>
          </cell>
        </row>
        <row r="1236">
          <cell r="A1236">
            <v>6081605</v>
          </cell>
          <cell r="B1236" t="str">
            <v>OBB</v>
          </cell>
          <cell r="C1236">
            <v>32000</v>
          </cell>
          <cell r="D1236">
            <v>32000130</v>
          </cell>
          <cell r="E1236" t="str">
            <v>SEG. INDUSTRIAL</v>
          </cell>
          <cell r="F1236">
            <v>6081605</v>
          </cell>
          <cell r="G1236" t="str">
            <v>06081605</v>
          </cell>
          <cell r="H1236">
            <v>204879599</v>
          </cell>
          <cell r="I1236" t="str">
            <v>SALAS FALCON WLADIMIR GONZALO</v>
          </cell>
          <cell r="J1236" t="str">
            <v>ESP.SEGUR.INDUSTRIAL</v>
          </cell>
          <cell r="K1236">
            <v>1712364635</v>
          </cell>
          <cell r="L1236" t="str">
            <v>SALARY</v>
          </cell>
          <cell r="M1236" t="str">
            <v>INDEFINIDO</v>
          </cell>
          <cell r="N1236" t="str">
            <v>INDIRECTA</v>
          </cell>
          <cell r="O1236" t="str">
            <v>1ERO</v>
          </cell>
          <cell r="P1236">
            <v>3</v>
          </cell>
          <cell r="Q1236">
            <v>5</v>
          </cell>
          <cell r="R1236">
            <v>4</v>
          </cell>
          <cell r="S1236">
            <v>18</v>
          </cell>
          <cell r="T1236" t="str">
            <v>adm</v>
          </cell>
        </row>
        <row r="1237">
          <cell r="A1237">
            <v>6060366</v>
          </cell>
          <cell r="B1237" t="str">
            <v>OBB</v>
          </cell>
          <cell r="C1237">
            <v>37000</v>
          </cell>
          <cell r="D1237">
            <v>37000600</v>
          </cell>
          <cell r="E1237" t="str">
            <v>PATIOS CKD</v>
          </cell>
          <cell r="F1237">
            <v>6060366</v>
          </cell>
          <cell r="G1237" t="str">
            <v>06060366</v>
          </cell>
          <cell r="H1237">
            <v>250464866</v>
          </cell>
          <cell r="I1237" t="str">
            <v>AGUIRRE JACHO ROBERTO AUGUSTO</v>
          </cell>
          <cell r="J1237" t="str">
            <v>OPERARIO MAQ. PESADA</v>
          </cell>
          <cell r="K1237">
            <v>1715193684</v>
          </cell>
          <cell r="L1237" t="str">
            <v>HOURLY</v>
          </cell>
          <cell r="M1237" t="str">
            <v>INDEFINIDO</v>
          </cell>
          <cell r="N1237" t="str">
            <v>INDIRECTA</v>
          </cell>
          <cell r="O1237" t="e">
            <v>#REF!</v>
          </cell>
          <cell r="P1237">
            <v>6</v>
          </cell>
          <cell r="Q1237">
            <v>8</v>
          </cell>
          <cell r="R1237">
            <v>5</v>
          </cell>
          <cell r="S1237">
            <v>1</v>
          </cell>
          <cell r="T1237" t="str">
            <v>MET</v>
          </cell>
          <cell r="U1237" t="e">
            <v>#REF!</v>
          </cell>
        </row>
        <row r="1238">
          <cell r="A1238">
            <v>6061023</v>
          </cell>
          <cell r="B1238" t="str">
            <v>OBB</v>
          </cell>
          <cell r="C1238">
            <v>37000</v>
          </cell>
          <cell r="D1238">
            <v>37000300</v>
          </cell>
          <cell r="E1238" t="str">
            <v>CTROL MAT NOCKD</v>
          </cell>
          <cell r="F1238">
            <v>6061023</v>
          </cell>
          <cell r="G1238" t="str">
            <v>06061023</v>
          </cell>
          <cell r="H1238">
            <v>981493499</v>
          </cell>
          <cell r="I1238" t="str">
            <v>SALINAS CASTRO DANIEL BENJAMIN</v>
          </cell>
          <cell r="J1238" t="str">
            <v>OPERARIO MATERIALES</v>
          </cell>
          <cell r="K1238">
            <v>1712206943</v>
          </cell>
          <cell r="L1238" t="str">
            <v>HOURLY</v>
          </cell>
          <cell r="M1238" t="str">
            <v>INDEFINIDO</v>
          </cell>
          <cell r="N1238" t="str">
            <v>INDIRECTA</v>
          </cell>
          <cell r="O1238" t="e">
            <v>#REF!</v>
          </cell>
          <cell r="P1238">
            <v>3</v>
          </cell>
          <cell r="Q1238">
            <v>3</v>
          </cell>
          <cell r="R1238">
            <v>5</v>
          </cell>
          <cell r="S1238">
            <v>19</v>
          </cell>
          <cell r="T1238" t="str">
            <v>MET</v>
          </cell>
          <cell r="U1238" t="e">
            <v>#REF!</v>
          </cell>
        </row>
        <row r="1239">
          <cell r="A1239">
            <v>6061025</v>
          </cell>
          <cell r="B1239" t="str">
            <v>OBB</v>
          </cell>
          <cell r="C1239">
            <v>35000</v>
          </cell>
          <cell r="D1239">
            <v>35000100</v>
          </cell>
          <cell r="E1239" t="str">
            <v>OPERAC. PINTURA</v>
          </cell>
          <cell r="F1239">
            <v>6061025</v>
          </cell>
          <cell r="G1239" t="str">
            <v>06061025</v>
          </cell>
          <cell r="H1239">
            <v>429367577</v>
          </cell>
          <cell r="I1239" t="str">
            <v>BALDEON PATINO ROMMEL MAURICIO</v>
          </cell>
          <cell r="J1239" t="str">
            <v>CONTROLADOR PROCESOS</v>
          </cell>
          <cell r="K1239">
            <v>1714575667</v>
          </cell>
          <cell r="L1239" t="str">
            <v>HOURLY</v>
          </cell>
          <cell r="M1239" t="str">
            <v>INDEFINIDO</v>
          </cell>
          <cell r="N1239" t="str">
            <v>INDIRECTA</v>
          </cell>
          <cell r="O1239" t="str">
            <v>SALIO CIA</v>
          </cell>
          <cell r="P1239">
            <v>2</v>
          </cell>
          <cell r="Q1239">
            <v>6</v>
          </cell>
          <cell r="R1239">
            <v>4</v>
          </cell>
          <cell r="S1239">
            <v>17</v>
          </cell>
          <cell r="T1239" t="e">
            <v>#N/A</v>
          </cell>
        </row>
        <row r="1240">
          <cell r="A1240">
            <v>6061027</v>
          </cell>
          <cell r="B1240" t="str">
            <v>OBB</v>
          </cell>
          <cell r="C1240">
            <v>34000</v>
          </cell>
          <cell r="D1240">
            <v>34000300</v>
          </cell>
          <cell r="E1240" t="str">
            <v>SUELDA AUTOMOV.</v>
          </cell>
          <cell r="F1240">
            <v>6061027</v>
          </cell>
          <cell r="G1240" t="str">
            <v>06061027</v>
          </cell>
          <cell r="H1240">
            <v>929139647</v>
          </cell>
          <cell r="I1240" t="str">
            <v>ESPINOSA MINDA JUAN CARLOS</v>
          </cell>
          <cell r="J1240" t="str">
            <v>OPERARIO DE SUELDA</v>
          </cell>
          <cell r="K1240">
            <v>1715523153</v>
          </cell>
          <cell r="L1240" t="str">
            <v>HOURLY</v>
          </cell>
          <cell r="M1240" t="str">
            <v>INDEFINIDO</v>
          </cell>
          <cell r="N1240" t="str">
            <v>DIRECTA</v>
          </cell>
          <cell r="O1240" t="str">
            <v>1ERO</v>
          </cell>
          <cell r="P1240">
            <v>3</v>
          </cell>
          <cell r="Q1240">
            <v>3</v>
          </cell>
          <cell r="R1240">
            <v>5</v>
          </cell>
          <cell r="S1240">
            <v>19</v>
          </cell>
          <cell r="T1240" t="str">
            <v>LET</v>
          </cell>
          <cell r="U1240">
            <v>1715523153</v>
          </cell>
        </row>
        <row r="1241">
          <cell r="A1241">
            <v>6061029</v>
          </cell>
          <cell r="B1241" t="str">
            <v>OBB</v>
          </cell>
          <cell r="C1241">
            <v>37000</v>
          </cell>
          <cell r="D1241">
            <v>37000300</v>
          </cell>
          <cell r="E1241" t="str">
            <v>CTROL MAT NOCKD</v>
          </cell>
          <cell r="F1241">
            <v>6061029</v>
          </cell>
          <cell r="G1241" t="str">
            <v>06061029</v>
          </cell>
          <cell r="H1241">
            <v>209128356</v>
          </cell>
          <cell r="I1241" t="str">
            <v>LOACHAMIN LOACHAMIN ROBERTO CARLOS</v>
          </cell>
          <cell r="J1241" t="str">
            <v>BODEGUERO MATERIALES</v>
          </cell>
          <cell r="K1241">
            <v>1713556007</v>
          </cell>
          <cell r="L1241" t="str">
            <v>HOURLY</v>
          </cell>
          <cell r="M1241" t="str">
            <v>INDEFINIDO</v>
          </cell>
          <cell r="N1241" t="str">
            <v>INDIRECTA</v>
          </cell>
          <cell r="O1241" t="e">
            <v>#REF!</v>
          </cell>
          <cell r="P1241">
            <v>3</v>
          </cell>
          <cell r="Q1241">
            <v>3</v>
          </cell>
          <cell r="R1241">
            <v>5</v>
          </cell>
          <cell r="S1241">
            <v>19</v>
          </cell>
          <cell r="T1241" t="str">
            <v>BODEGUERO MATERIALES</v>
          </cell>
          <cell r="U1241" t="e">
            <v>#REF!</v>
          </cell>
        </row>
        <row r="1242">
          <cell r="A1242">
            <v>6063139</v>
          </cell>
          <cell r="B1242" t="str">
            <v>OBB</v>
          </cell>
          <cell r="C1242">
            <v>53000</v>
          </cell>
          <cell r="D1242">
            <v>53000100</v>
          </cell>
          <cell r="E1242" t="str">
            <v>PROG.MANAGEMENT</v>
          </cell>
          <cell r="F1242">
            <v>6063139</v>
          </cell>
          <cell r="G1242" t="str">
            <v>06063139</v>
          </cell>
          <cell r="H1242">
            <v>916149599</v>
          </cell>
          <cell r="I1242" t="str">
            <v>ZURITA GODOY PABLO GABRIEL</v>
          </cell>
          <cell r="J1242" t="str">
            <v>SUPV.MANE.PROGRAMAS</v>
          </cell>
          <cell r="K1242">
            <v>1709690190</v>
          </cell>
          <cell r="L1242" t="str">
            <v>SALARY</v>
          </cell>
          <cell r="M1242" t="str">
            <v>INDEFINIDO</v>
          </cell>
          <cell r="N1242" t="str">
            <v>INDIRECTA</v>
          </cell>
          <cell r="O1242" t="str">
            <v>1ERO</v>
          </cell>
          <cell r="P1242">
            <v>3</v>
          </cell>
          <cell r="Q1242">
            <v>3</v>
          </cell>
          <cell r="R1242">
            <v>7</v>
          </cell>
          <cell r="S1242">
            <v>14</v>
          </cell>
          <cell r="T1242" t="str">
            <v>adm</v>
          </cell>
        </row>
        <row r="1243">
          <cell r="A1243">
            <v>6063140</v>
          </cell>
          <cell r="B1243" t="str">
            <v>OBB</v>
          </cell>
          <cell r="C1243">
            <v>50000</v>
          </cell>
          <cell r="D1243">
            <v>50000310</v>
          </cell>
          <cell r="E1243" t="str">
            <v>ADM.ING.EXPERIM</v>
          </cell>
          <cell r="F1243">
            <v>6063140</v>
          </cell>
          <cell r="G1243" t="str">
            <v>06063140</v>
          </cell>
          <cell r="H1243">
            <v>773124845</v>
          </cell>
          <cell r="I1243" t="str">
            <v>BENALCAZAR VALENCIA RAUL MESIAS</v>
          </cell>
          <cell r="J1243" t="str">
            <v>ANAL.ING.EXPERIMENTA</v>
          </cell>
          <cell r="K1243">
            <v>1713834529</v>
          </cell>
          <cell r="L1243" t="str">
            <v>HOURLY</v>
          </cell>
          <cell r="M1243" t="str">
            <v>INDEFINIDO</v>
          </cell>
          <cell r="N1243" t="str">
            <v>INDIRECTA</v>
          </cell>
          <cell r="O1243" t="str">
            <v>1ERO</v>
          </cell>
          <cell r="P1243">
            <v>3</v>
          </cell>
          <cell r="Q1243">
            <v>3</v>
          </cell>
          <cell r="R1243">
            <v>7</v>
          </cell>
          <cell r="S1243">
            <v>14</v>
          </cell>
          <cell r="T1243" t="str">
            <v>adm</v>
          </cell>
        </row>
        <row r="1244">
          <cell r="A1244">
            <v>6063141</v>
          </cell>
          <cell r="B1244" t="str">
            <v>OBB</v>
          </cell>
          <cell r="C1244">
            <v>37000</v>
          </cell>
          <cell r="D1244">
            <v>37000700</v>
          </cell>
          <cell r="E1244" t="str">
            <v>PATIOS PROVEED.</v>
          </cell>
          <cell r="F1244">
            <v>6063141</v>
          </cell>
          <cell r="G1244" t="str">
            <v>06063141</v>
          </cell>
          <cell r="H1244">
            <v>715149567</v>
          </cell>
          <cell r="I1244" t="str">
            <v>TOALOMBO TOALOMBO LUIS ALBERTO</v>
          </cell>
          <cell r="J1244" t="str">
            <v>LIDER DE GRUPO</v>
          </cell>
          <cell r="K1244">
            <v>1715632111</v>
          </cell>
          <cell r="L1244" t="str">
            <v>HOURLY</v>
          </cell>
          <cell r="M1244" t="str">
            <v>INDEFINIDO</v>
          </cell>
          <cell r="N1244" t="str">
            <v>INDIRECTA</v>
          </cell>
          <cell r="O1244" t="e">
            <v>#REF!</v>
          </cell>
          <cell r="P1244">
            <v>2</v>
          </cell>
          <cell r="Q1244">
            <v>3</v>
          </cell>
          <cell r="R1244">
            <v>7</v>
          </cell>
          <cell r="S1244">
            <v>14</v>
          </cell>
          <cell r="T1244" t="str">
            <v>LIDER DE GRUPO</v>
          </cell>
          <cell r="U1244" t="e">
            <v>#REF!</v>
          </cell>
        </row>
        <row r="1245">
          <cell r="A1245">
            <v>6067421</v>
          </cell>
          <cell r="B1245" t="str">
            <v>OBB</v>
          </cell>
          <cell r="C1245">
            <v>35010</v>
          </cell>
          <cell r="D1245">
            <v>35010110</v>
          </cell>
          <cell r="E1245" t="str">
            <v>PINT. PLAST. MTTO</v>
          </cell>
          <cell r="F1245">
            <v>6067421</v>
          </cell>
          <cell r="G1245" t="str">
            <v>06067421</v>
          </cell>
          <cell r="H1245">
            <v>611090951</v>
          </cell>
          <cell r="I1245" t="str">
            <v>MARTINEZ GUILLEN ALEJANDRO FRANCISCO</v>
          </cell>
          <cell r="J1245" t="str">
            <v>MIEMB.EQUIP.ESP.MTTO</v>
          </cell>
          <cell r="K1245">
            <v>1713315677</v>
          </cell>
          <cell r="L1245" t="str">
            <v>HOURLY</v>
          </cell>
          <cell r="M1245" t="str">
            <v>INDEFINIDO</v>
          </cell>
          <cell r="N1245" t="str">
            <v>INDIRECTA</v>
          </cell>
          <cell r="O1245" t="str">
            <v>1ERO</v>
          </cell>
          <cell r="P1245">
            <v>3</v>
          </cell>
          <cell r="Q1245">
            <v>4</v>
          </cell>
          <cell r="R1245">
            <v>1</v>
          </cell>
          <cell r="S1245">
            <v>12</v>
          </cell>
          <cell r="T1245" t="str">
            <v>MET</v>
          </cell>
          <cell r="U1245" t="str">
            <v>MANTEN. PINTURA</v>
          </cell>
        </row>
        <row r="1246">
          <cell r="A1246">
            <v>6068121</v>
          </cell>
          <cell r="B1246" t="str">
            <v>OBB</v>
          </cell>
          <cell r="C1246">
            <v>36000</v>
          </cell>
          <cell r="D1246">
            <v>36000300</v>
          </cell>
          <cell r="E1246" t="str">
            <v>TRIM COMERCIAL</v>
          </cell>
          <cell r="F1246">
            <v>6068121</v>
          </cell>
          <cell r="G1246" t="str">
            <v>06068121</v>
          </cell>
          <cell r="H1246">
            <v>421953006</v>
          </cell>
          <cell r="I1246" t="str">
            <v>LINCANGO GUALOTUNA LUIS OSWALDO</v>
          </cell>
          <cell r="J1246" t="str">
            <v>OPERARIO PRODUCCION</v>
          </cell>
          <cell r="K1246">
            <v>1713654844</v>
          </cell>
          <cell r="L1246" t="str">
            <v>HOURLY</v>
          </cell>
          <cell r="M1246" t="str">
            <v>INDEFINIDO</v>
          </cell>
          <cell r="N1246" t="str">
            <v>DIRECTA</v>
          </cell>
          <cell r="O1246" t="str">
            <v>1ERO</v>
          </cell>
          <cell r="P1246">
            <v>3</v>
          </cell>
          <cell r="Q1246">
            <v>4</v>
          </cell>
          <cell r="R1246">
            <v>2</v>
          </cell>
          <cell r="S1246">
            <v>9</v>
          </cell>
          <cell r="T1246" t="str">
            <v>MET</v>
          </cell>
          <cell r="U1246">
            <v>2</v>
          </cell>
        </row>
        <row r="1247">
          <cell r="A1247">
            <v>6068376</v>
          </cell>
          <cell r="B1247" t="str">
            <v>OBB</v>
          </cell>
          <cell r="C1247">
            <v>61000</v>
          </cell>
          <cell r="D1247">
            <v>61000200</v>
          </cell>
          <cell r="E1247" t="str">
            <v>ADMINIS. RR.HH.</v>
          </cell>
          <cell r="F1247">
            <v>6068376</v>
          </cell>
          <cell r="G1247" t="str">
            <v>06068376</v>
          </cell>
          <cell r="H1247">
            <v>817150772</v>
          </cell>
          <cell r="I1247" t="str">
            <v>CONSTANTE RUALES SONIA ELIZABETH</v>
          </cell>
          <cell r="J1247" t="str">
            <v>COOR.DO&amp;ME TALENT RE</v>
          </cell>
          <cell r="K1247">
            <v>1714544440</v>
          </cell>
          <cell r="L1247" t="str">
            <v>SALARY</v>
          </cell>
          <cell r="M1247" t="str">
            <v>INDEFINIDO</v>
          </cell>
          <cell r="N1247" t="str">
            <v>INDIRECTA</v>
          </cell>
          <cell r="O1247" t="str">
            <v>1ERO</v>
          </cell>
          <cell r="P1247">
            <v>1</v>
          </cell>
          <cell r="Q1247">
            <v>4</v>
          </cell>
          <cell r="R1247">
            <v>3</v>
          </cell>
          <cell r="S1247">
            <v>1</v>
          </cell>
          <cell r="T1247" t="str">
            <v>adm</v>
          </cell>
        </row>
        <row r="1248">
          <cell r="A1248">
            <v>6068949</v>
          </cell>
          <cell r="B1248" t="str">
            <v>OBB</v>
          </cell>
          <cell r="C1248">
            <v>31000</v>
          </cell>
          <cell r="D1248">
            <v>31000600</v>
          </cell>
          <cell r="E1248" t="str">
            <v>PROY.MATRICERIA</v>
          </cell>
          <cell r="F1248">
            <v>6068949</v>
          </cell>
          <cell r="G1248" t="str">
            <v>06068949</v>
          </cell>
          <cell r="H1248">
            <v>108830496</v>
          </cell>
          <cell r="I1248" t="str">
            <v>ESTRELLA BALDEON JOSE VICENTE</v>
          </cell>
          <cell r="J1248" t="str">
            <v>LIDER DE GRUPO</v>
          </cell>
          <cell r="K1248">
            <v>602458630</v>
          </cell>
          <cell r="L1248" t="str">
            <v>HOURLY</v>
          </cell>
          <cell r="M1248" t="str">
            <v>INDEFINIDO</v>
          </cell>
          <cell r="N1248" t="str">
            <v>INDIRECTA</v>
          </cell>
          <cell r="O1248" t="str">
            <v>1ERO</v>
          </cell>
          <cell r="P1248">
            <v>11</v>
          </cell>
          <cell r="Q1248">
            <v>4</v>
          </cell>
          <cell r="R1248">
            <v>3</v>
          </cell>
          <cell r="S1248">
            <v>15</v>
          </cell>
          <cell r="T1248" t="str">
            <v>adm</v>
          </cell>
        </row>
        <row r="1249">
          <cell r="A1249">
            <v>6068950</v>
          </cell>
          <cell r="B1249" t="str">
            <v>OBB</v>
          </cell>
          <cell r="C1249">
            <v>33000</v>
          </cell>
          <cell r="D1249">
            <v>33000300</v>
          </cell>
          <cell r="E1249" t="str">
            <v>WFG4</v>
          </cell>
          <cell r="F1249">
            <v>6068950</v>
          </cell>
          <cell r="G1249" t="str">
            <v>06068950</v>
          </cell>
          <cell r="H1249">
            <v>639459884</v>
          </cell>
          <cell r="I1249" t="str">
            <v>TARAPUES TARAPUES DIEGO ALEJANDRO</v>
          </cell>
          <cell r="J1249" t="str">
            <v>MIEMB.EQUIP.ESP.MTTO</v>
          </cell>
          <cell r="K1249">
            <v>1712785250</v>
          </cell>
          <cell r="L1249" t="str">
            <v>HOURLY</v>
          </cell>
          <cell r="M1249" t="str">
            <v>INDEFINIDO</v>
          </cell>
          <cell r="N1249" t="str">
            <v>INDIRECTA</v>
          </cell>
          <cell r="O1249" t="str">
            <v>1ERO</v>
          </cell>
          <cell r="P1249">
            <v>3</v>
          </cell>
          <cell r="Q1249">
            <v>4</v>
          </cell>
          <cell r="R1249">
            <v>3</v>
          </cell>
          <cell r="S1249">
            <v>22</v>
          </cell>
          <cell r="T1249" t="str">
            <v>adm</v>
          </cell>
        </row>
        <row r="1250">
          <cell r="A1250">
            <v>6069250</v>
          </cell>
          <cell r="B1250" t="str">
            <v>OBB</v>
          </cell>
          <cell r="C1250">
            <v>31000</v>
          </cell>
          <cell r="D1250">
            <v>31000310</v>
          </cell>
          <cell r="E1250" t="str">
            <v>PROC.PRODUCTIV.</v>
          </cell>
          <cell r="F1250">
            <v>6069250</v>
          </cell>
          <cell r="G1250" t="str">
            <v>06069250</v>
          </cell>
          <cell r="H1250">
            <v>420476003</v>
          </cell>
          <cell r="I1250" t="str">
            <v>MAILA CARRILLO LUIS ROLANDO</v>
          </cell>
          <cell r="J1250" t="str">
            <v>ESPECIALISTA ME</v>
          </cell>
          <cell r="K1250">
            <v>1714893441</v>
          </cell>
          <cell r="L1250" t="str">
            <v>SALARY</v>
          </cell>
          <cell r="M1250" t="str">
            <v>INDEFINIDO</v>
          </cell>
          <cell r="N1250" t="str">
            <v>INDIRECTA</v>
          </cell>
          <cell r="O1250" t="str">
            <v>1ERO</v>
          </cell>
          <cell r="P1250">
            <v>3</v>
          </cell>
          <cell r="Q1250">
            <v>4</v>
          </cell>
          <cell r="R1250">
            <v>4</v>
          </cell>
          <cell r="S1250">
            <v>1</v>
          </cell>
          <cell r="T1250" t="str">
            <v>adm</v>
          </cell>
        </row>
        <row r="1251">
          <cell r="A1251">
            <v>6072154</v>
          </cell>
          <cell r="B1251" t="str">
            <v>OBB</v>
          </cell>
          <cell r="C1251">
            <v>35000</v>
          </cell>
          <cell r="D1251">
            <v>35000300</v>
          </cell>
          <cell r="E1251" t="str">
            <v>PINTURA PRIMER</v>
          </cell>
          <cell r="F1251">
            <v>6072154</v>
          </cell>
          <cell r="G1251" t="str">
            <v>06072154</v>
          </cell>
          <cell r="H1251">
            <v>326283112</v>
          </cell>
          <cell r="I1251" t="str">
            <v>TOAPANTA TASINCHANO WASHINGTON JAVIER</v>
          </cell>
          <cell r="J1251" t="str">
            <v>PINTOR</v>
          </cell>
          <cell r="K1251">
            <v>1716909716</v>
          </cell>
          <cell r="L1251" t="str">
            <v>HOURLY</v>
          </cell>
          <cell r="M1251" t="str">
            <v>INDEFINIDO</v>
          </cell>
          <cell r="N1251" t="str">
            <v>DIRECTA</v>
          </cell>
          <cell r="O1251" t="str">
            <v>1ERO</v>
          </cell>
          <cell r="P1251">
            <v>2</v>
          </cell>
          <cell r="Q1251">
            <v>4</v>
          </cell>
          <cell r="R1251">
            <v>6</v>
          </cell>
          <cell r="S1251">
            <v>1</v>
          </cell>
          <cell r="T1251" t="str">
            <v>LET</v>
          </cell>
          <cell r="U1251" t="str">
            <v>PINTURA CABINAS 1T</v>
          </cell>
        </row>
        <row r="1252">
          <cell r="A1252">
            <v>6072155</v>
          </cell>
          <cell r="B1252" t="str">
            <v>OBB</v>
          </cell>
          <cell r="C1252">
            <v>36000</v>
          </cell>
          <cell r="D1252">
            <v>36000700</v>
          </cell>
          <cell r="E1252" t="str">
            <v>INSPECCION FIN.</v>
          </cell>
          <cell r="F1252">
            <v>6072155</v>
          </cell>
          <cell r="G1252" t="str">
            <v>06072155</v>
          </cell>
          <cell r="H1252">
            <v>641253903</v>
          </cell>
          <cell r="I1252" t="str">
            <v>TORRES ONTANEDA MILTON ANDRES</v>
          </cell>
          <cell r="J1252" t="str">
            <v>REPARADOR</v>
          </cell>
          <cell r="K1252">
            <v>1718540725</v>
          </cell>
          <cell r="L1252" t="str">
            <v>HOURLY</v>
          </cell>
          <cell r="M1252" t="str">
            <v>INDEFINIDO</v>
          </cell>
          <cell r="N1252" t="str">
            <v>DIRECTA</v>
          </cell>
          <cell r="O1252" t="str">
            <v>SALIO CIA</v>
          </cell>
          <cell r="P1252">
            <v>3</v>
          </cell>
          <cell r="Q1252">
            <v>4</v>
          </cell>
          <cell r="R1252">
            <v>6</v>
          </cell>
          <cell r="S1252">
            <v>1</v>
          </cell>
          <cell r="T1252" t="e">
            <v>#N/A</v>
          </cell>
          <cell r="U1252" t="e">
            <v>#N/A</v>
          </cell>
        </row>
        <row r="1253">
          <cell r="A1253">
            <v>6072156</v>
          </cell>
          <cell r="B1253" t="str">
            <v>OBB</v>
          </cell>
          <cell r="C1253">
            <v>36000</v>
          </cell>
          <cell r="D1253">
            <v>36000700</v>
          </cell>
          <cell r="E1253" t="str">
            <v>INSPECCION FIN.</v>
          </cell>
          <cell r="F1253">
            <v>6072156</v>
          </cell>
          <cell r="G1253" t="str">
            <v>06072156</v>
          </cell>
          <cell r="H1253">
            <v>459867879</v>
          </cell>
          <cell r="I1253" t="str">
            <v>JARA GONZALEZ GUILLERMO GLADIMIRO</v>
          </cell>
          <cell r="J1253" t="str">
            <v>REPARADOR</v>
          </cell>
          <cell r="K1253">
            <v>1712382959</v>
          </cell>
          <cell r="L1253" t="str">
            <v>HOURLY</v>
          </cell>
          <cell r="M1253" t="str">
            <v>INDEFINIDO</v>
          </cell>
          <cell r="N1253" t="str">
            <v>DIRECTA</v>
          </cell>
          <cell r="O1253" t="str">
            <v>1ERO</v>
          </cell>
          <cell r="P1253">
            <v>3</v>
          </cell>
          <cell r="Q1253">
            <v>4</v>
          </cell>
          <cell r="R1253">
            <v>6</v>
          </cell>
          <cell r="S1253">
            <v>1</v>
          </cell>
          <cell r="T1253" t="str">
            <v>MET</v>
          </cell>
          <cell r="U1253">
            <v>6</v>
          </cell>
        </row>
        <row r="1254">
          <cell r="A1254">
            <v>6072799</v>
          </cell>
          <cell r="B1254" t="str">
            <v>OBB</v>
          </cell>
          <cell r="C1254">
            <v>35000</v>
          </cell>
          <cell r="D1254">
            <v>35000500</v>
          </cell>
          <cell r="E1254" t="str">
            <v>PINTURA PLASTIC</v>
          </cell>
          <cell r="F1254">
            <v>6072799</v>
          </cell>
          <cell r="G1254" t="str">
            <v>06072799</v>
          </cell>
          <cell r="H1254">
            <v>835398736</v>
          </cell>
          <cell r="I1254" t="str">
            <v>URGILES VILLARREAL SEGUNDO VICTORIANO</v>
          </cell>
          <cell r="J1254" t="str">
            <v>PINTOR</v>
          </cell>
          <cell r="K1254">
            <v>401284237</v>
          </cell>
          <cell r="L1254" t="str">
            <v>HOURLY</v>
          </cell>
          <cell r="M1254" t="str">
            <v>INDEFINIDO</v>
          </cell>
          <cell r="N1254" t="str">
            <v>DIRECTA</v>
          </cell>
          <cell r="O1254" t="str">
            <v>1ERO</v>
          </cell>
          <cell r="P1254">
            <v>2</v>
          </cell>
          <cell r="Q1254">
            <v>4</v>
          </cell>
          <cell r="R1254">
            <v>6</v>
          </cell>
          <cell r="S1254">
            <v>16</v>
          </cell>
          <cell r="T1254" t="str">
            <v>MET</v>
          </cell>
          <cell r="U1254" t="str">
            <v>PINTURA CABINAS 1T</v>
          </cell>
        </row>
        <row r="1255">
          <cell r="A1255">
            <v>6072800</v>
          </cell>
          <cell r="B1255" t="str">
            <v>OBB</v>
          </cell>
          <cell r="C1255">
            <v>35010</v>
          </cell>
          <cell r="D1255">
            <v>35010500</v>
          </cell>
          <cell r="E1255" t="str">
            <v>PINTURA PLASTIC</v>
          </cell>
          <cell r="F1255">
            <v>6072800</v>
          </cell>
          <cell r="G1255" t="str">
            <v>06072800</v>
          </cell>
          <cell r="H1255">
            <v>202119526</v>
          </cell>
          <cell r="I1255" t="str">
            <v>ORTEGA RUANO HUGO VINICIO</v>
          </cell>
          <cell r="J1255" t="str">
            <v>PINTOR</v>
          </cell>
          <cell r="K1255">
            <v>1714779780</v>
          </cell>
          <cell r="L1255" t="str">
            <v>HOURLY</v>
          </cell>
          <cell r="M1255" t="str">
            <v>INDEFINIDO</v>
          </cell>
          <cell r="N1255" t="str">
            <v>DIRECTA</v>
          </cell>
          <cell r="O1255" t="str">
            <v>1ERO</v>
          </cell>
          <cell r="P1255">
            <v>2</v>
          </cell>
          <cell r="Q1255">
            <v>4</v>
          </cell>
          <cell r="R1255">
            <v>6</v>
          </cell>
          <cell r="S1255">
            <v>16</v>
          </cell>
          <cell r="T1255" t="str">
            <v>MET</v>
          </cell>
          <cell r="U1255" t="str">
            <v>PINTURA  PLASTICOS 1T</v>
          </cell>
        </row>
        <row r="1256">
          <cell r="A1256">
            <v>6073293</v>
          </cell>
          <cell r="B1256" t="str">
            <v>OBB</v>
          </cell>
          <cell r="C1256">
            <v>52000</v>
          </cell>
          <cell r="D1256">
            <v>52000500</v>
          </cell>
          <cell r="E1256" t="str">
            <v>OPERAC. CALIDAD</v>
          </cell>
          <cell r="F1256">
            <v>6073293</v>
          </cell>
          <cell r="G1256" t="str">
            <v>06073293</v>
          </cell>
          <cell r="H1256">
            <v>800995457</v>
          </cell>
          <cell r="I1256" t="str">
            <v>GONZALEZ VASCONEZ AMANDA DEL PILAR</v>
          </cell>
          <cell r="J1256" t="str">
            <v>MIEMBRO EQUIPO CALID</v>
          </cell>
          <cell r="K1256">
            <v>1716298839</v>
          </cell>
          <cell r="L1256" t="str">
            <v>HOURLY</v>
          </cell>
          <cell r="M1256" t="str">
            <v>INDEFINIDO</v>
          </cell>
          <cell r="N1256" t="str">
            <v>DIRECTA</v>
          </cell>
          <cell r="O1256" t="str">
            <v>SALIO CIA</v>
          </cell>
          <cell r="P1256">
            <v>3</v>
          </cell>
          <cell r="Q1256">
            <v>4</v>
          </cell>
          <cell r="R1256">
            <v>7</v>
          </cell>
          <cell r="S1256">
            <v>1</v>
          </cell>
          <cell r="T1256" t="e">
            <v>#N/A</v>
          </cell>
          <cell r="U1256" t="e">
            <v>#N/A</v>
          </cell>
        </row>
        <row r="1257">
          <cell r="A1257">
            <v>6073297</v>
          </cell>
          <cell r="B1257" t="str">
            <v>OBB</v>
          </cell>
          <cell r="C1257">
            <v>36000</v>
          </cell>
          <cell r="D1257">
            <v>36000600</v>
          </cell>
          <cell r="E1257" t="str">
            <v>FINAL AUTOMOVIL</v>
          </cell>
          <cell r="F1257">
            <v>6073297</v>
          </cell>
          <cell r="G1257" t="str">
            <v>06073297</v>
          </cell>
          <cell r="H1257">
            <v>651910916</v>
          </cell>
          <cell r="I1257" t="str">
            <v>TAMBO TAMBO JOSE CARLOS</v>
          </cell>
          <cell r="J1257" t="str">
            <v>OPERARIO PRODUCCION</v>
          </cell>
          <cell r="K1257">
            <v>603342718</v>
          </cell>
          <cell r="L1257" t="str">
            <v>HOURLY</v>
          </cell>
          <cell r="M1257" t="str">
            <v>INDEFINIDO</v>
          </cell>
          <cell r="N1257" t="str">
            <v>DIRECTA</v>
          </cell>
          <cell r="O1257" t="str">
            <v>1ERO</v>
          </cell>
          <cell r="P1257">
            <v>3</v>
          </cell>
          <cell r="Q1257">
            <v>4</v>
          </cell>
          <cell r="R1257">
            <v>7</v>
          </cell>
          <cell r="S1257">
            <v>1</v>
          </cell>
          <cell r="T1257" t="str">
            <v>LET</v>
          </cell>
          <cell r="U1257">
            <v>7</v>
          </cell>
        </row>
        <row r="1258">
          <cell r="A1258">
            <v>6073298</v>
          </cell>
          <cell r="B1258" t="str">
            <v>OBB</v>
          </cell>
          <cell r="C1258">
            <v>36000</v>
          </cell>
          <cell r="D1258">
            <v>36000600</v>
          </cell>
          <cell r="E1258" t="str">
            <v>FINAL AUTOMOVIL</v>
          </cell>
          <cell r="F1258">
            <v>6073298</v>
          </cell>
          <cell r="G1258" t="str">
            <v>06073298</v>
          </cell>
          <cell r="H1258">
            <v>693316931</v>
          </cell>
          <cell r="I1258" t="str">
            <v>TANDALLA ESPINOSA EDGAR MARCELO</v>
          </cell>
          <cell r="J1258" t="str">
            <v>OPERARIO PRODUCCION</v>
          </cell>
          <cell r="K1258">
            <v>1717720898</v>
          </cell>
          <cell r="L1258" t="str">
            <v>HOURLY</v>
          </cell>
          <cell r="M1258" t="str">
            <v>INDEFINIDO</v>
          </cell>
          <cell r="N1258" t="str">
            <v>DIRECTA</v>
          </cell>
          <cell r="O1258" t="str">
            <v>1ERO</v>
          </cell>
          <cell r="P1258">
            <v>3</v>
          </cell>
          <cell r="Q1258">
            <v>8</v>
          </cell>
          <cell r="R1258">
            <v>4</v>
          </cell>
          <cell r="S1258">
            <v>18</v>
          </cell>
          <cell r="T1258" t="str">
            <v>LET</v>
          </cell>
          <cell r="U1258">
            <v>4</v>
          </cell>
        </row>
        <row r="1259">
          <cell r="A1259">
            <v>6073302</v>
          </cell>
          <cell r="B1259" t="str">
            <v>OBB</v>
          </cell>
          <cell r="C1259">
            <v>36000</v>
          </cell>
          <cell r="D1259">
            <v>36000200</v>
          </cell>
          <cell r="E1259" t="str">
            <v>ENSAMBLE CHASIS</v>
          </cell>
          <cell r="F1259">
            <v>6073302</v>
          </cell>
          <cell r="G1259" t="str">
            <v>06073302</v>
          </cell>
          <cell r="H1259">
            <v>129624187</v>
          </cell>
          <cell r="I1259" t="str">
            <v>GUAMAN SAMUEZA JOSE MARIO</v>
          </cell>
          <cell r="J1259" t="str">
            <v>OPERARIO PRODUCCION</v>
          </cell>
          <cell r="K1259">
            <v>1713692711</v>
          </cell>
          <cell r="L1259" t="str">
            <v>HOURLY</v>
          </cell>
          <cell r="M1259" t="str">
            <v>INDEFINIDO</v>
          </cell>
          <cell r="N1259" t="str">
            <v>DIRECTA</v>
          </cell>
          <cell r="O1259" t="str">
            <v>1ERO</v>
          </cell>
          <cell r="P1259">
            <v>3</v>
          </cell>
          <cell r="Q1259">
            <v>9</v>
          </cell>
          <cell r="R1259">
            <v>9</v>
          </cell>
          <cell r="S1259">
            <v>30</v>
          </cell>
          <cell r="T1259" t="str">
            <v>MET</v>
          </cell>
          <cell r="U1259">
            <v>9</v>
          </cell>
        </row>
        <row r="1260">
          <cell r="A1260">
            <v>6073780</v>
          </cell>
          <cell r="B1260" t="str">
            <v>OBB</v>
          </cell>
          <cell r="C1260">
            <v>36000</v>
          </cell>
          <cell r="D1260">
            <v>36000300</v>
          </cell>
          <cell r="E1260" t="str">
            <v>TRIM COMERCIAL</v>
          </cell>
          <cell r="F1260">
            <v>6073780</v>
          </cell>
          <cell r="G1260" t="str">
            <v>06073780</v>
          </cell>
          <cell r="H1260">
            <v>553828135</v>
          </cell>
          <cell r="I1260" t="str">
            <v>INGA SANAY LUIS GEOVANNY</v>
          </cell>
          <cell r="J1260" t="str">
            <v>OPERARIO PRODUCCION</v>
          </cell>
          <cell r="K1260">
            <v>1717655326</v>
          </cell>
          <cell r="L1260" t="str">
            <v>HOURLY</v>
          </cell>
          <cell r="M1260" t="str">
            <v>INDEFINIDO</v>
          </cell>
          <cell r="N1260" t="str">
            <v>DIRECTA</v>
          </cell>
          <cell r="O1260" t="str">
            <v>1ERO</v>
          </cell>
          <cell r="P1260">
            <v>3</v>
          </cell>
          <cell r="Q1260">
            <v>4</v>
          </cell>
          <cell r="R1260">
            <v>7</v>
          </cell>
          <cell r="S1260">
            <v>16</v>
          </cell>
          <cell r="T1260" t="str">
            <v>MET</v>
          </cell>
          <cell r="U1260">
            <v>7</v>
          </cell>
        </row>
        <row r="1261">
          <cell r="A1261">
            <v>6073785</v>
          </cell>
          <cell r="B1261" t="str">
            <v>OBB</v>
          </cell>
          <cell r="C1261">
            <v>36000</v>
          </cell>
          <cell r="D1261">
            <v>36000700</v>
          </cell>
          <cell r="E1261" t="str">
            <v>INSPECCION FIN.</v>
          </cell>
          <cell r="F1261">
            <v>6073785</v>
          </cell>
          <cell r="G1261" t="str">
            <v>06073785</v>
          </cell>
          <cell r="H1261">
            <v>169715732</v>
          </cell>
          <cell r="I1261" t="str">
            <v>CALVA SARANGO ANGEL RODRIGO</v>
          </cell>
          <cell r="J1261" t="str">
            <v>OPERARIO PRODUCCION</v>
          </cell>
          <cell r="K1261">
            <v>1713911178</v>
          </cell>
          <cell r="L1261" t="str">
            <v>HOURLY</v>
          </cell>
          <cell r="M1261" t="str">
            <v>INDEFINIDO</v>
          </cell>
          <cell r="N1261" t="str">
            <v>DIRECTA</v>
          </cell>
          <cell r="O1261" t="str">
            <v>1ERO</v>
          </cell>
          <cell r="P1261">
            <v>3</v>
          </cell>
          <cell r="Q1261">
            <v>9</v>
          </cell>
          <cell r="R1261">
            <v>9</v>
          </cell>
          <cell r="S1261">
            <v>30</v>
          </cell>
          <cell r="T1261" t="str">
            <v>MET</v>
          </cell>
          <cell r="U1261">
            <v>9</v>
          </cell>
        </row>
        <row r="1262">
          <cell r="A1262">
            <v>6074482</v>
          </cell>
          <cell r="B1262" t="str">
            <v>OBB</v>
          </cell>
          <cell r="C1262">
            <v>35010</v>
          </cell>
          <cell r="D1262">
            <v>35010500</v>
          </cell>
          <cell r="E1262" t="str">
            <v>PINTURA PLASTIC</v>
          </cell>
          <cell r="F1262">
            <v>6074482</v>
          </cell>
          <cell r="G1262" t="str">
            <v>06074482</v>
          </cell>
          <cell r="H1262">
            <v>809604124</v>
          </cell>
          <cell r="I1262" t="str">
            <v>NARVAEZ RUIZ VICTOR HUGO</v>
          </cell>
          <cell r="J1262" t="str">
            <v>PINTOR</v>
          </cell>
          <cell r="K1262">
            <v>1711679686</v>
          </cell>
          <cell r="L1262" t="str">
            <v>HOURLY</v>
          </cell>
          <cell r="M1262" t="str">
            <v>INDEFINIDO</v>
          </cell>
          <cell r="N1262" t="str">
            <v>DIRECTA</v>
          </cell>
          <cell r="O1262" t="str">
            <v>1ERO</v>
          </cell>
          <cell r="P1262">
            <v>2</v>
          </cell>
          <cell r="Q1262">
            <v>4</v>
          </cell>
          <cell r="R1262">
            <v>8</v>
          </cell>
          <cell r="S1262">
            <v>2</v>
          </cell>
          <cell r="T1262" t="str">
            <v>MET</v>
          </cell>
          <cell r="U1262" t="str">
            <v>PINTURA  PLASTICOS 1T</v>
          </cell>
        </row>
        <row r="1263">
          <cell r="A1263">
            <v>6074485</v>
          </cell>
          <cell r="B1263" t="str">
            <v>OBB</v>
          </cell>
          <cell r="C1263">
            <v>36000</v>
          </cell>
          <cell r="D1263">
            <v>36000500</v>
          </cell>
          <cell r="E1263" t="str">
            <v>TRIM AUTOMOVIL</v>
          </cell>
          <cell r="F1263">
            <v>6074485</v>
          </cell>
          <cell r="G1263" t="str">
            <v>06074485</v>
          </cell>
          <cell r="H1263">
            <v>820263224</v>
          </cell>
          <cell r="I1263" t="str">
            <v>CAPA QUICHIMBO JOSE FERNANDO</v>
          </cell>
          <cell r="J1263" t="str">
            <v>OPERARIO PRODUCCION</v>
          </cell>
          <cell r="K1263">
            <v>1717361628</v>
          </cell>
          <cell r="L1263" t="str">
            <v>HOURLY</v>
          </cell>
          <cell r="M1263" t="str">
            <v>INDEFINIDO</v>
          </cell>
          <cell r="N1263" t="str">
            <v>DIRECTA</v>
          </cell>
          <cell r="O1263" t="str">
            <v>1ERO</v>
          </cell>
          <cell r="P1263">
            <v>3</v>
          </cell>
          <cell r="Q1263">
            <v>4</v>
          </cell>
          <cell r="R1263">
            <v>8</v>
          </cell>
          <cell r="S1263">
            <v>2</v>
          </cell>
          <cell r="T1263" t="str">
            <v>MET</v>
          </cell>
          <cell r="U1263">
            <v>8</v>
          </cell>
        </row>
        <row r="1264">
          <cell r="A1264">
            <v>6074976</v>
          </cell>
          <cell r="B1264" t="str">
            <v>OBB</v>
          </cell>
          <cell r="C1264">
            <v>34000</v>
          </cell>
          <cell r="D1264">
            <v>34000110</v>
          </cell>
          <cell r="E1264" t="str">
            <v>MANTEN. SUELDA</v>
          </cell>
          <cell r="F1264">
            <v>6074976</v>
          </cell>
          <cell r="G1264" t="str">
            <v>06074976</v>
          </cell>
          <cell r="H1264">
            <v>161458593</v>
          </cell>
          <cell r="I1264" t="str">
            <v>CHALA CUSIN LUIS EDUARDO</v>
          </cell>
          <cell r="J1264" t="str">
            <v>MIEMB.EQUIP.ESP.MTTO</v>
          </cell>
          <cell r="K1264">
            <v>1713243606</v>
          </cell>
          <cell r="L1264" t="str">
            <v>HOURLY</v>
          </cell>
          <cell r="M1264" t="str">
            <v>INDEFINIDO</v>
          </cell>
          <cell r="N1264" t="str">
            <v>INDIRECTA</v>
          </cell>
          <cell r="O1264" t="str">
            <v>1ERO</v>
          </cell>
          <cell r="P1264">
            <v>3</v>
          </cell>
          <cell r="Q1264">
            <v>4</v>
          </cell>
          <cell r="R1264">
            <v>8</v>
          </cell>
          <cell r="S1264">
            <v>16</v>
          </cell>
          <cell r="T1264" t="str">
            <v>MET</v>
          </cell>
          <cell r="U1264">
            <v>1713243606</v>
          </cell>
        </row>
        <row r="1265">
          <cell r="A1265">
            <v>6074997</v>
          </cell>
          <cell r="B1265" t="str">
            <v>OBB</v>
          </cell>
          <cell r="C1265">
            <v>50000</v>
          </cell>
          <cell r="D1265">
            <v>50000320</v>
          </cell>
          <cell r="E1265" t="str">
            <v>PRUEB/CARRETERA</v>
          </cell>
          <cell r="F1265">
            <v>6074997</v>
          </cell>
          <cell r="G1265" t="str">
            <v>06074997</v>
          </cell>
          <cell r="H1265">
            <v>714109174</v>
          </cell>
          <cell r="I1265" t="str">
            <v>MARTINEZ GARCIA GONZALO DAVID</v>
          </cell>
          <cell r="J1265" t="str">
            <v>TEC.PRUEBAS.CARRETER</v>
          </cell>
          <cell r="K1265">
            <v>1715573141</v>
          </cell>
          <cell r="L1265" t="str">
            <v>HOURLY</v>
          </cell>
          <cell r="M1265" t="str">
            <v>INDEFINIDO</v>
          </cell>
          <cell r="N1265" t="str">
            <v>INDIRECTA</v>
          </cell>
          <cell r="O1265" t="str">
            <v>1ERO</v>
          </cell>
          <cell r="P1265">
            <v>3</v>
          </cell>
          <cell r="Q1265">
            <v>4</v>
          </cell>
          <cell r="R1265">
            <v>8</v>
          </cell>
          <cell r="S1265">
            <v>16</v>
          </cell>
          <cell r="T1265" t="str">
            <v>adm</v>
          </cell>
        </row>
        <row r="1266">
          <cell r="A1266">
            <v>6075015</v>
          </cell>
          <cell r="B1266" t="str">
            <v>OBB</v>
          </cell>
          <cell r="C1266">
            <v>50000</v>
          </cell>
          <cell r="D1266">
            <v>50000320</v>
          </cell>
          <cell r="E1266" t="str">
            <v>PRUEB/CARRETERA</v>
          </cell>
          <cell r="F1266">
            <v>6075015</v>
          </cell>
          <cell r="G1266" t="str">
            <v>06075015</v>
          </cell>
          <cell r="H1266">
            <v>912030775</v>
          </cell>
          <cell r="I1266" t="str">
            <v>ANDRADE POSSO ROMEL ALFREDO</v>
          </cell>
          <cell r="J1266" t="str">
            <v>TEC.PRUEBAS.CARRETER</v>
          </cell>
          <cell r="K1266">
            <v>1708538028</v>
          </cell>
          <cell r="L1266" t="str">
            <v>HOURLY</v>
          </cell>
          <cell r="M1266" t="str">
            <v>INDEFINIDO</v>
          </cell>
          <cell r="N1266" t="str">
            <v>INDIRECTA</v>
          </cell>
          <cell r="O1266" t="str">
            <v>1ERO</v>
          </cell>
          <cell r="P1266">
            <v>3</v>
          </cell>
          <cell r="Q1266">
            <v>4</v>
          </cell>
          <cell r="R1266">
            <v>8</v>
          </cell>
          <cell r="S1266">
            <v>16</v>
          </cell>
          <cell r="T1266" t="str">
            <v>adm</v>
          </cell>
        </row>
        <row r="1267">
          <cell r="A1267">
            <v>6075022</v>
          </cell>
          <cell r="B1267" t="str">
            <v>OBB</v>
          </cell>
          <cell r="C1267">
            <v>35000</v>
          </cell>
          <cell r="D1267">
            <v>35000300</v>
          </cell>
          <cell r="E1267" t="str">
            <v>PINTURA PRIMER</v>
          </cell>
          <cell r="F1267">
            <v>6075022</v>
          </cell>
          <cell r="G1267" t="str">
            <v>06075022</v>
          </cell>
          <cell r="H1267">
            <v>934592569</v>
          </cell>
          <cell r="I1267" t="str">
            <v>DUENAS FALCONES DARWIN IVAN</v>
          </cell>
          <cell r="J1267" t="str">
            <v>OPERARIO DE PINTURA</v>
          </cell>
          <cell r="K1267">
            <v>1307438562</v>
          </cell>
          <cell r="L1267" t="str">
            <v>HOURLY</v>
          </cell>
          <cell r="M1267" t="str">
            <v>INDEFINIDO</v>
          </cell>
          <cell r="N1267" t="str">
            <v>DIRECTA</v>
          </cell>
          <cell r="O1267" t="str">
            <v>1ERO</v>
          </cell>
          <cell r="P1267">
            <v>2</v>
          </cell>
          <cell r="Q1267">
            <v>4</v>
          </cell>
          <cell r="R1267">
            <v>8</v>
          </cell>
          <cell r="S1267">
            <v>16</v>
          </cell>
          <cell r="T1267" t="str">
            <v>MET</v>
          </cell>
          <cell r="U1267" t="str">
            <v>PINTURA CABINAS 1T</v>
          </cell>
        </row>
        <row r="1268">
          <cell r="A1268">
            <v>6076860</v>
          </cell>
          <cell r="B1268" t="str">
            <v>OBB</v>
          </cell>
          <cell r="C1268">
            <v>34000</v>
          </cell>
          <cell r="D1268">
            <v>34000100</v>
          </cell>
          <cell r="E1268" t="str">
            <v>OP.SUELDA/CARR.</v>
          </cell>
          <cell r="F1268">
            <v>6076860</v>
          </cell>
          <cell r="G1268" t="str">
            <v>06076860</v>
          </cell>
          <cell r="H1268">
            <v>315149035</v>
          </cell>
          <cell r="I1268" t="str">
            <v>LARA JARA RENE SANDRO</v>
          </cell>
          <cell r="J1268" t="str">
            <v>SUPERINT. SUELDA</v>
          </cell>
          <cell r="K1268">
            <v>201553336</v>
          </cell>
          <cell r="L1268" t="str">
            <v>SALARY</v>
          </cell>
          <cell r="M1268" t="str">
            <v>INDEFINIDO</v>
          </cell>
          <cell r="N1268" t="str">
            <v>INDIRECTA</v>
          </cell>
          <cell r="O1268" t="str">
            <v>1ERO</v>
          </cell>
          <cell r="P1268">
            <v>3</v>
          </cell>
          <cell r="Q1268">
            <v>4</v>
          </cell>
          <cell r="R1268">
            <v>10</v>
          </cell>
          <cell r="S1268">
            <v>4</v>
          </cell>
          <cell r="T1268" t="str">
            <v>SUPER</v>
          </cell>
          <cell r="U1268">
            <v>201553336</v>
          </cell>
        </row>
        <row r="1269">
          <cell r="A1269">
            <v>6077331</v>
          </cell>
          <cell r="B1269" t="str">
            <v>OBB</v>
          </cell>
          <cell r="C1269">
            <v>35000</v>
          </cell>
          <cell r="D1269">
            <v>35000300</v>
          </cell>
          <cell r="E1269" t="str">
            <v>PINTURA PRIMER</v>
          </cell>
          <cell r="F1269">
            <v>6077331</v>
          </cell>
          <cell r="G1269" t="str">
            <v>06077331</v>
          </cell>
          <cell r="H1269">
            <v>503060364</v>
          </cell>
          <cell r="I1269" t="str">
            <v>PILAMUNGA ALARCON CESAR RENE</v>
          </cell>
          <cell r="J1269" t="str">
            <v>PINTOR</v>
          </cell>
          <cell r="K1269">
            <v>1715337711</v>
          </cell>
          <cell r="L1269" t="str">
            <v>HOURLY</v>
          </cell>
          <cell r="M1269" t="str">
            <v>INDEFINIDO</v>
          </cell>
          <cell r="N1269" t="str">
            <v>DIRECTA</v>
          </cell>
          <cell r="O1269" t="str">
            <v>1ERO</v>
          </cell>
          <cell r="P1269">
            <v>2</v>
          </cell>
          <cell r="Q1269">
            <v>4</v>
          </cell>
          <cell r="R1269">
            <v>10</v>
          </cell>
          <cell r="S1269">
            <v>18</v>
          </cell>
          <cell r="T1269" t="str">
            <v>MET</v>
          </cell>
          <cell r="U1269" t="str">
            <v>PINTURA CABINAS 1T</v>
          </cell>
        </row>
        <row r="1270">
          <cell r="A1270">
            <v>6077477</v>
          </cell>
          <cell r="B1270" t="str">
            <v>OBB</v>
          </cell>
          <cell r="C1270">
            <v>33000</v>
          </cell>
          <cell r="D1270">
            <v>33000100</v>
          </cell>
          <cell r="E1270" t="str">
            <v>WFG P&amp;A</v>
          </cell>
          <cell r="F1270">
            <v>6077477</v>
          </cell>
          <cell r="G1270" t="str">
            <v>06077477</v>
          </cell>
          <cell r="H1270">
            <v>612149072</v>
          </cell>
          <cell r="I1270" t="str">
            <v>ROMERO ROMERO CARLOS DANIEL</v>
          </cell>
          <cell r="J1270" t="str">
            <v>SUPERVISOR WFG</v>
          </cell>
          <cell r="K1270">
            <v>1714271291</v>
          </cell>
          <cell r="L1270" t="str">
            <v>SALARY</v>
          </cell>
          <cell r="M1270" t="str">
            <v>INDEFINIDO</v>
          </cell>
          <cell r="N1270" t="str">
            <v>INDIRECTA</v>
          </cell>
          <cell r="O1270" t="str">
            <v>1ERO</v>
          </cell>
          <cell r="P1270">
            <v>3</v>
          </cell>
          <cell r="Q1270">
            <v>4</v>
          </cell>
          <cell r="R1270">
            <v>10</v>
          </cell>
          <cell r="S1270">
            <v>18</v>
          </cell>
          <cell r="T1270" t="str">
            <v>adm</v>
          </cell>
        </row>
        <row r="1271">
          <cell r="A1271">
            <v>6077757</v>
          </cell>
          <cell r="B1271" t="str">
            <v>OBB</v>
          </cell>
          <cell r="C1271">
            <v>35000</v>
          </cell>
          <cell r="D1271">
            <v>35000400</v>
          </cell>
          <cell r="E1271" t="str">
            <v>PINTURA ESMALTE</v>
          </cell>
          <cell r="F1271">
            <v>6077757</v>
          </cell>
          <cell r="G1271" t="str">
            <v>06077757</v>
          </cell>
          <cell r="H1271">
            <v>225115086</v>
          </cell>
          <cell r="I1271" t="str">
            <v>PILATUNA BUSE EDIZON RODOLFO</v>
          </cell>
          <cell r="J1271" t="str">
            <v>OPERARIO DE PINTURA</v>
          </cell>
          <cell r="K1271">
            <v>1713797346</v>
          </cell>
          <cell r="L1271" t="str">
            <v>HOURLY</v>
          </cell>
          <cell r="M1271" t="str">
            <v>INDEFINIDO</v>
          </cell>
          <cell r="N1271" t="str">
            <v>DIRECTA</v>
          </cell>
          <cell r="O1271" t="str">
            <v>1ERO</v>
          </cell>
          <cell r="P1271">
            <v>2</v>
          </cell>
          <cell r="Q1271">
            <v>4</v>
          </cell>
          <cell r="R1271">
            <v>11</v>
          </cell>
          <cell r="S1271">
            <v>4</v>
          </cell>
          <cell r="T1271" t="str">
            <v>MET</v>
          </cell>
          <cell r="U1271" t="str">
            <v>PINTURA ESMALTE 1T</v>
          </cell>
        </row>
        <row r="1272">
          <cell r="A1272">
            <v>6077782</v>
          </cell>
          <cell r="B1272" t="str">
            <v>OBB</v>
          </cell>
          <cell r="C1272">
            <v>35000</v>
          </cell>
          <cell r="D1272">
            <v>35000100</v>
          </cell>
          <cell r="E1272" t="str">
            <v>OPERAC. PINTURA</v>
          </cell>
          <cell r="F1272">
            <v>6077782</v>
          </cell>
          <cell r="G1272" t="str">
            <v>06077782</v>
          </cell>
          <cell r="H1272">
            <v>279669719</v>
          </cell>
          <cell r="I1272" t="str">
            <v>QUINCHUELA TAFUR JORGE FERNANDO</v>
          </cell>
          <cell r="J1272" t="str">
            <v>CONTROLADOR PROCESOS</v>
          </cell>
          <cell r="K1272">
            <v>603051855</v>
          </cell>
          <cell r="L1272" t="str">
            <v>HOURLY</v>
          </cell>
          <cell r="M1272" t="str">
            <v>INDEFINIDO</v>
          </cell>
          <cell r="N1272" t="str">
            <v>INDIRECTA</v>
          </cell>
          <cell r="O1272" t="str">
            <v>2DO</v>
          </cell>
          <cell r="P1272">
            <v>4</v>
          </cell>
          <cell r="Q1272">
            <v>4</v>
          </cell>
          <cell r="R1272">
            <v>11</v>
          </cell>
          <cell r="S1272">
            <v>4</v>
          </cell>
          <cell r="T1272" t="str">
            <v>CP</v>
          </cell>
          <cell r="U1272" t="str">
            <v>OPERAC. PINTURA 1T</v>
          </cell>
        </row>
        <row r="1273">
          <cell r="A1273">
            <v>6078333</v>
          </cell>
          <cell r="B1273" t="str">
            <v>OBB</v>
          </cell>
          <cell r="C1273">
            <v>32000</v>
          </cell>
          <cell r="D1273">
            <v>32000130</v>
          </cell>
          <cell r="E1273" t="str">
            <v>SEG. INDUSTRIAL</v>
          </cell>
          <cell r="F1273">
            <v>6078333</v>
          </cell>
          <cell r="G1273" t="str">
            <v>06078333</v>
          </cell>
          <cell r="H1273">
            <v>317151082</v>
          </cell>
          <cell r="I1273" t="str">
            <v>MARINO ANDRADE HENRY GEOVANNY</v>
          </cell>
          <cell r="J1273" t="str">
            <v>SUP.SEG.HIG.IND&amp;P.A.</v>
          </cell>
          <cell r="K1273">
            <v>1713736294</v>
          </cell>
          <cell r="L1273" t="str">
            <v>SALARY</v>
          </cell>
          <cell r="M1273" t="str">
            <v>INDEFINIDO</v>
          </cell>
          <cell r="N1273" t="str">
            <v>INDIRECTA</v>
          </cell>
          <cell r="O1273" t="str">
            <v>1ERO</v>
          </cell>
          <cell r="P1273">
            <v>3</v>
          </cell>
          <cell r="Q1273">
            <v>4</v>
          </cell>
          <cell r="R1273">
            <v>12</v>
          </cell>
          <cell r="S1273">
            <v>1</v>
          </cell>
          <cell r="T1273" t="str">
            <v>adm</v>
          </cell>
        </row>
        <row r="1274">
          <cell r="A1274">
            <v>6004297</v>
          </cell>
          <cell r="B1274" t="str">
            <v>OBB</v>
          </cell>
          <cell r="C1274">
            <v>44000</v>
          </cell>
          <cell r="D1274">
            <v>44000100</v>
          </cell>
          <cell r="E1274" t="str">
            <v>ADMIN. MATERIAL</v>
          </cell>
          <cell r="F1274">
            <v>6004297</v>
          </cell>
          <cell r="G1274" t="str">
            <v>06004297</v>
          </cell>
          <cell r="H1274">
            <v>314149711</v>
          </cell>
          <cell r="I1274" t="str">
            <v>SANCHEZ PAZMINO MARIA ISABEL</v>
          </cell>
          <cell r="J1274" t="str">
            <v>SUPERV.ADM.SUMINISTR</v>
          </cell>
          <cell r="K1274">
            <v>1705021341</v>
          </cell>
          <cell r="L1274" t="str">
            <v>SALARY</v>
          </cell>
          <cell r="M1274" t="str">
            <v>INDEFINIDO</v>
          </cell>
          <cell r="N1274" t="str">
            <v>INDIRECTA</v>
          </cell>
          <cell r="O1274" t="str">
            <v>1ERO</v>
          </cell>
          <cell r="P1274">
            <v>1</v>
          </cell>
          <cell r="Q1274">
            <v>99</v>
          </cell>
          <cell r="R1274">
            <v>5</v>
          </cell>
          <cell r="S1274">
            <v>31</v>
          </cell>
          <cell r="T1274" t="str">
            <v>adm</v>
          </cell>
        </row>
        <row r="1275">
          <cell r="A1275">
            <v>6052966</v>
          </cell>
          <cell r="B1275" t="str">
            <v>OBB</v>
          </cell>
          <cell r="C1275">
            <v>71000</v>
          </cell>
          <cell r="D1275">
            <v>71000200</v>
          </cell>
          <cell r="E1275" t="str">
            <v>OPERAC. VENTAS</v>
          </cell>
          <cell r="F1275">
            <v>6052966</v>
          </cell>
          <cell r="G1275" t="str">
            <v>06052966</v>
          </cell>
          <cell r="H1275">
            <v>714150299</v>
          </cell>
          <cell r="I1275" t="str">
            <v>THURDEKOOS GARZON LUIS FELIPE</v>
          </cell>
          <cell r="J1275" t="str">
            <v>GERENTE DE VENTAS</v>
          </cell>
          <cell r="K1275">
            <v>1709122541</v>
          </cell>
          <cell r="L1275" t="str">
            <v>SALARY</v>
          </cell>
          <cell r="M1275" t="str">
            <v>INDEFINIDO</v>
          </cell>
          <cell r="N1275" t="str">
            <v>ADMINISTRATIVA</v>
          </cell>
          <cell r="O1275" t="str">
            <v>1ERO</v>
          </cell>
          <cell r="P1275">
            <v>1</v>
          </cell>
          <cell r="Q1275">
            <v>2</v>
          </cell>
          <cell r="R1275">
            <v>8</v>
          </cell>
          <cell r="S1275">
            <v>5</v>
          </cell>
          <cell r="T1275" t="str">
            <v>adm</v>
          </cell>
        </row>
        <row r="1276">
          <cell r="A1276">
            <v>6052972</v>
          </cell>
          <cell r="B1276" t="str">
            <v>OBB</v>
          </cell>
          <cell r="C1276">
            <v>71000</v>
          </cell>
          <cell r="D1276">
            <v>71000210</v>
          </cell>
          <cell r="E1276" t="str">
            <v>VENTAS DISTRIT.</v>
          </cell>
          <cell r="F1276">
            <v>6052972</v>
          </cell>
          <cell r="G1276" t="str">
            <v>06052972</v>
          </cell>
          <cell r="H1276">
            <v>817149705</v>
          </cell>
          <cell r="I1276" t="str">
            <v>ESTRELLA PROANO JAIME MARCELO</v>
          </cell>
          <cell r="J1276" t="str">
            <v>GERENTE DE DISTRITO</v>
          </cell>
          <cell r="K1276">
            <v>1710529288</v>
          </cell>
          <cell r="L1276" t="str">
            <v>SALARY</v>
          </cell>
          <cell r="M1276" t="str">
            <v>INDEFINIDO</v>
          </cell>
          <cell r="N1276" t="str">
            <v>ADMINISTRATIVA</v>
          </cell>
          <cell r="O1276" t="str">
            <v>1ERO</v>
          </cell>
          <cell r="P1276">
            <v>1</v>
          </cell>
          <cell r="Q1276">
            <v>2</v>
          </cell>
          <cell r="R1276">
            <v>7</v>
          </cell>
          <cell r="S1276">
            <v>22</v>
          </cell>
          <cell r="T1276" t="str">
            <v>adm</v>
          </cell>
        </row>
        <row r="1277">
          <cell r="A1277">
            <v>6053104</v>
          </cell>
          <cell r="B1277" t="str">
            <v>OBB</v>
          </cell>
          <cell r="C1277">
            <v>52010</v>
          </cell>
          <cell r="D1277">
            <v>52010450</v>
          </cell>
          <cell r="E1277" t="str">
            <v>SOP.AUDIT.CALID</v>
          </cell>
          <cell r="F1277">
            <v>6053104</v>
          </cell>
          <cell r="G1277" t="str">
            <v>06053104</v>
          </cell>
          <cell r="H1277">
            <v>306991255</v>
          </cell>
          <cell r="I1277" t="str">
            <v>VALVERDE NUNEZ ANGEL ANTONIO</v>
          </cell>
          <cell r="J1277" t="str">
            <v>COORD. ISO &amp; BIQ</v>
          </cell>
          <cell r="K1277">
            <v>1709406019</v>
          </cell>
          <cell r="L1277" t="str">
            <v>SALARY</v>
          </cell>
          <cell r="M1277" t="str">
            <v>INDEFINIDO</v>
          </cell>
          <cell r="N1277" t="str">
            <v>INDIRECTA</v>
          </cell>
          <cell r="O1277" t="str">
            <v>SALIO CIA</v>
          </cell>
          <cell r="P1277">
            <v>3</v>
          </cell>
          <cell r="Q1277">
            <v>2</v>
          </cell>
          <cell r="R1277">
            <v>8</v>
          </cell>
          <cell r="S1277">
            <v>12</v>
          </cell>
          <cell r="T1277" t="e">
            <v>#N/A</v>
          </cell>
          <cell r="U1277" t="e">
            <v>#N/A</v>
          </cell>
        </row>
        <row r="1278">
          <cell r="A1278">
            <v>6053108</v>
          </cell>
          <cell r="B1278" t="str">
            <v>OBB</v>
          </cell>
          <cell r="C1278">
            <v>52000</v>
          </cell>
          <cell r="D1278">
            <v>52000520</v>
          </cell>
          <cell r="E1278" t="str">
            <v>EST.VERIFICAC.</v>
          </cell>
          <cell r="F1278">
            <v>6053108</v>
          </cell>
          <cell r="G1278" t="str">
            <v>06053108</v>
          </cell>
          <cell r="H1278">
            <v>776546098</v>
          </cell>
          <cell r="I1278" t="str">
            <v>PAREDES ECHEVERRIA FRANCISCO XAVIER</v>
          </cell>
          <cell r="J1278" t="str">
            <v>MIEMBRO EQUIPO CALID</v>
          </cell>
          <cell r="K1278">
            <v>1713340402</v>
          </cell>
          <cell r="L1278" t="str">
            <v>HOURLY</v>
          </cell>
          <cell r="M1278" t="str">
            <v>INDEFINIDO</v>
          </cell>
          <cell r="N1278" t="str">
            <v>DIRECTA</v>
          </cell>
          <cell r="O1278" t="str">
            <v>1ERO</v>
          </cell>
          <cell r="P1278">
            <v>3</v>
          </cell>
          <cell r="Q1278">
            <v>2</v>
          </cell>
          <cell r="R1278">
            <v>8</v>
          </cell>
          <cell r="S1278">
            <v>12</v>
          </cell>
          <cell r="T1278" t="str">
            <v>MET</v>
          </cell>
          <cell r="U1278" t="e">
            <v>#REF!</v>
          </cell>
        </row>
        <row r="1279">
          <cell r="A1279">
            <v>6053130</v>
          </cell>
          <cell r="B1279" t="str">
            <v>OBB</v>
          </cell>
          <cell r="C1279">
            <v>52010</v>
          </cell>
          <cell r="D1279">
            <v>52010430</v>
          </cell>
          <cell r="E1279" t="str">
            <v>CONFIABIL. CKD</v>
          </cell>
          <cell r="F1279">
            <v>6053130</v>
          </cell>
          <cell r="G1279" t="str">
            <v>06053130</v>
          </cell>
          <cell r="H1279">
            <v>946713928</v>
          </cell>
          <cell r="I1279" t="str">
            <v>MALDONADO MARTINEZ DIEGO MARCELO</v>
          </cell>
          <cell r="J1279" t="str">
            <v>AUDITOR CKD</v>
          </cell>
          <cell r="K1279">
            <v>1716288491</v>
          </cell>
          <cell r="L1279" t="str">
            <v>HOURLY</v>
          </cell>
          <cell r="M1279" t="str">
            <v>INDEFINIDO</v>
          </cell>
          <cell r="N1279" t="str">
            <v>INDIRECTA</v>
          </cell>
          <cell r="O1279" t="str">
            <v>1ERO</v>
          </cell>
          <cell r="P1279">
            <v>3</v>
          </cell>
          <cell r="Q1279">
            <v>2</v>
          </cell>
          <cell r="R1279">
            <v>8</v>
          </cell>
          <cell r="S1279">
            <v>12</v>
          </cell>
          <cell r="T1279" t="str">
            <v>ASISTENTE</v>
          </cell>
          <cell r="U1279" t="e">
            <v>#REF!</v>
          </cell>
        </row>
        <row r="1280">
          <cell r="A1280">
            <v>6053258</v>
          </cell>
          <cell r="B1280" t="str">
            <v>OBB</v>
          </cell>
          <cell r="C1280">
            <v>52010</v>
          </cell>
          <cell r="D1280">
            <v>52010450</v>
          </cell>
          <cell r="E1280" t="str">
            <v>SOP.AUDIT.CALID</v>
          </cell>
          <cell r="F1280">
            <v>6053258</v>
          </cell>
          <cell r="G1280" t="str">
            <v>06053258</v>
          </cell>
          <cell r="H1280">
            <v>288732412</v>
          </cell>
          <cell r="I1280" t="str">
            <v>AGAMA VASQUEZ OSCAR MAURICIO</v>
          </cell>
          <cell r="J1280" t="str">
            <v>AUDITOR LIDER GCA</v>
          </cell>
          <cell r="K1280">
            <v>1709895195</v>
          </cell>
          <cell r="L1280" t="str">
            <v>HOURLY</v>
          </cell>
          <cell r="M1280" t="str">
            <v>INDEFINIDO</v>
          </cell>
          <cell r="N1280" t="str">
            <v>INDIRECTA</v>
          </cell>
          <cell r="O1280" t="str">
            <v>1ERO</v>
          </cell>
          <cell r="P1280">
            <v>3</v>
          </cell>
          <cell r="Q1280">
            <v>2</v>
          </cell>
          <cell r="R1280">
            <v>8</v>
          </cell>
          <cell r="S1280">
            <v>19</v>
          </cell>
          <cell r="T1280" t="str">
            <v>ASISTENTE</v>
          </cell>
          <cell r="U1280" t="e">
            <v>#REF!</v>
          </cell>
        </row>
        <row r="1281">
          <cell r="A1281">
            <v>6053259</v>
          </cell>
          <cell r="B1281" t="str">
            <v>OBB</v>
          </cell>
          <cell r="C1281">
            <v>33000</v>
          </cell>
          <cell r="D1281">
            <v>33000100</v>
          </cell>
          <cell r="E1281" t="str">
            <v>WFG P&amp;A</v>
          </cell>
          <cell r="F1281">
            <v>6053259</v>
          </cell>
          <cell r="G1281" t="str">
            <v>06053259</v>
          </cell>
          <cell r="H1281">
            <v>945483539</v>
          </cell>
          <cell r="I1281" t="str">
            <v>SARAVIA VARGAS RICARDO PATRICIO</v>
          </cell>
          <cell r="J1281" t="str">
            <v>ANAL.MTTO.WFG</v>
          </cell>
          <cell r="K1281">
            <v>1712876075</v>
          </cell>
          <cell r="L1281" t="str">
            <v>HOURLY</v>
          </cell>
          <cell r="M1281" t="str">
            <v>INDEFINIDO</v>
          </cell>
          <cell r="N1281" t="str">
            <v>INDIRECTA</v>
          </cell>
          <cell r="O1281" t="str">
            <v>1ERO</v>
          </cell>
          <cell r="P1281">
            <v>3</v>
          </cell>
          <cell r="Q1281">
            <v>2</v>
          </cell>
          <cell r="R1281">
            <v>8</v>
          </cell>
          <cell r="S1281">
            <v>19</v>
          </cell>
          <cell r="T1281" t="str">
            <v>adm</v>
          </cell>
        </row>
        <row r="1282">
          <cell r="A1282">
            <v>6053939</v>
          </cell>
          <cell r="B1282" t="str">
            <v>OBB</v>
          </cell>
          <cell r="C1282">
            <v>37000</v>
          </cell>
          <cell r="D1282">
            <v>37000100</v>
          </cell>
          <cell r="E1282" t="str">
            <v>ADM.MANJ.MAT.</v>
          </cell>
          <cell r="F1282">
            <v>6053939</v>
          </cell>
          <cell r="G1282" t="str">
            <v>06053939</v>
          </cell>
          <cell r="H1282">
            <v>715149680</v>
          </cell>
          <cell r="I1282" t="str">
            <v>GUARDERAS ROJAS ANDRES EDUARDO</v>
          </cell>
          <cell r="J1282" t="str">
            <v>SUPERINT. MAN. MAT.</v>
          </cell>
          <cell r="K1282">
            <v>1713448197</v>
          </cell>
          <cell r="L1282" t="str">
            <v>SALARY</v>
          </cell>
          <cell r="M1282" t="str">
            <v>INDEFINIDO</v>
          </cell>
          <cell r="N1282" t="str">
            <v>INDIRECTA</v>
          </cell>
          <cell r="O1282" t="e">
            <v>#N/A</v>
          </cell>
          <cell r="P1282">
            <v>3</v>
          </cell>
          <cell r="Q1282">
            <v>2</v>
          </cell>
          <cell r="R1282">
            <v>9</v>
          </cell>
          <cell r="S1282">
            <v>23</v>
          </cell>
          <cell r="T1282" t="e">
            <v>#N/A</v>
          </cell>
          <cell r="U1282" t="e">
            <v>#N/A</v>
          </cell>
        </row>
        <row r="1283">
          <cell r="A1283">
            <v>6054194</v>
          </cell>
          <cell r="B1283" t="str">
            <v>OBB</v>
          </cell>
          <cell r="C1283">
            <v>42000</v>
          </cell>
          <cell r="D1283">
            <v>42000120</v>
          </cell>
          <cell r="E1283" t="str">
            <v>IMPORTA/LOGIST</v>
          </cell>
          <cell r="F1283">
            <v>6054194</v>
          </cell>
          <cell r="G1283" t="str">
            <v>06054194</v>
          </cell>
          <cell r="H1283">
            <v>715149679</v>
          </cell>
          <cell r="I1283" t="str">
            <v>VILLAFUERTE PENAHERR MARIA CRISTINA</v>
          </cell>
          <cell r="J1283" t="str">
            <v>SUPER.READ.&amp;SEG.MATE</v>
          </cell>
          <cell r="K1283">
            <v>1711226546</v>
          </cell>
          <cell r="L1283" t="str">
            <v>SALARY</v>
          </cell>
          <cell r="M1283" t="str">
            <v>INDEFINIDO</v>
          </cell>
          <cell r="N1283" t="str">
            <v>INDIRECTA</v>
          </cell>
          <cell r="O1283" t="str">
            <v>1ERO</v>
          </cell>
          <cell r="P1283">
            <v>1</v>
          </cell>
          <cell r="Q1283">
            <v>2</v>
          </cell>
          <cell r="R1283">
            <v>10</v>
          </cell>
          <cell r="S1283">
            <v>7</v>
          </cell>
          <cell r="T1283" t="str">
            <v>adm</v>
          </cell>
        </row>
        <row r="1284">
          <cell r="A1284">
            <v>3600667</v>
          </cell>
          <cell r="B1284" t="str">
            <v>OBB</v>
          </cell>
          <cell r="C1284">
            <v>37000</v>
          </cell>
          <cell r="D1284">
            <v>37000600</v>
          </cell>
          <cell r="E1284" t="str">
            <v>PATIOS CKD</v>
          </cell>
          <cell r="F1284">
            <v>3600667</v>
          </cell>
          <cell r="G1284" t="str">
            <v>03600667</v>
          </cell>
          <cell r="H1284">
            <v>538083956</v>
          </cell>
          <cell r="I1284" t="str">
            <v>VELEZ ACEVO RAFAEL GONZALO</v>
          </cell>
          <cell r="J1284" t="str">
            <v>OPERARIO MAQ. PESADA</v>
          </cell>
          <cell r="K1284">
            <v>800882631</v>
          </cell>
          <cell r="L1284" t="str">
            <v>HOURLY</v>
          </cell>
          <cell r="M1284" t="str">
            <v>INDEFINIDO</v>
          </cell>
          <cell r="N1284" t="str">
            <v>INDIRECTA</v>
          </cell>
          <cell r="O1284" t="e">
            <v>#N/A</v>
          </cell>
          <cell r="P1284">
            <v>28</v>
          </cell>
          <cell r="Q1284">
            <v>0</v>
          </cell>
          <cell r="R1284">
            <v>10</v>
          </cell>
          <cell r="S1284">
            <v>9</v>
          </cell>
          <cell r="T1284" t="e">
            <v>#N/A</v>
          </cell>
          <cell r="U1284" t="e">
            <v>#N/A</v>
          </cell>
        </row>
        <row r="1285">
          <cell r="A1285">
            <v>3600669</v>
          </cell>
          <cell r="B1285" t="str">
            <v>OBB</v>
          </cell>
          <cell r="C1285">
            <v>35000</v>
          </cell>
          <cell r="D1285">
            <v>35000300</v>
          </cell>
          <cell r="E1285" t="str">
            <v>PINTURA PRIMER</v>
          </cell>
          <cell r="F1285">
            <v>3600669</v>
          </cell>
          <cell r="G1285" t="str">
            <v>03600669</v>
          </cell>
          <cell r="H1285">
            <v>590754042</v>
          </cell>
          <cell r="I1285" t="str">
            <v>ARIAS DIAZ EDISON RIGOBERTO</v>
          </cell>
          <cell r="J1285" t="str">
            <v>PINTOR</v>
          </cell>
          <cell r="K1285">
            <v>1708800253</v>
          </cell>
          <cell r="L1285" t="str">
            <v>HOURLY</v>
          </cell>
          <cell r="M1285" t="str">
            <v>INDEFINIDO</v>
          </cell>
          <cell r="N1285" t="str">
            <v>DIRECTA</v>
          </cell>
          <cell r="O1285" t="str">
            <v>3ERO</v>
          </cell>
          <cell r="P1285">
            <v>22</v>
          </cell>
          <cell r="Q1285">
            <v>10</v>
          </cell>
          <cell r="R1285">
            <v>4</v>
          </cell>
          <cell r="S1285">
            <v>15</v>
          </cell>
          <cell r="T1285" t="str">
            <v>MET</v>
          </cell>
          <cell r="U1285" t="str">
            <v>PINTURA CABINAS 2T</v>
          </cell>
        </row>
        <row r="1286">
          <cell r="A1286">
            <v>3600670</v>
          </cell>
          <cell r="B1286" t="str">
            <v>OBB</v>
          </cell>
          <cell r="C1286">
            <v>37000</v>
          </cell>
          <cell r="D1286">
            <v>37000700</v>
          </cell>
          <cell r="E1286" t="str">
            <v>PATIOS PROVEED.</v>
          </cell>
          <cell r="F1286">
            <v>3600670</v>
          </cell>
          <cell r="G1286" t="str">
            <v>03600670</v>
          </cell>
          <cell r="H1286">
            <v>351093133</v>
          </cell>
          <cell r="I1286" t="str">
            <v>BUSTAMANTE VILLALTA DANIEL RICARDO</v>
          </cell>
          <cell r="J1286" t="str">
            <v>LIDER DE GRUPO</v>
          </cell>
          <cell r="K1286">
            <v>1713752358</v>
          </cell>
          <cell r="L1286" t="str">
            <v>HOURLY</v>
          </cell>
          <cell r="M1286" t="str">
            <v>INDEFINIDO</v>
          </cell>
          <cell r="N1286" t="str">
            <v>INDIRECTA</v>
          </cell>
          <cell r="O1286" t="e">
            <v>#REF!</v>
          </cell>
          <cell r="P1286">
            <v>5</v>
          </cell>
          <cell r="Q1286">
            <v>7</v>
          </cell>
          <cell r="R1286">
            <v>1</v>
          </cell>
          <cell r="S1286">
            <v>16</v>
          </cell>
          <cell r="T1286" t="str">
            <v>LIDER DE GRUPO</v>
          </cell>
          <cell r="U1286" t="e">
            <v>#REF!</v>
          </cell>
        </row>
        <row r="1287">
          <cell r="A1287">
            <v>3600671</v>
          </cell>
          <cell r="B1287" t="str">
            <v>OBB</v>
          </cell>
          <cell r="C1287">
            <v>35000</v>
          </cell>
          <cell r="D1287">
            <v>35000300</v>
          </cell>
          <cell r="E1287" t="str">
            <v>PINTURA PRIMER</v>
          </cell>
          <cell r="F1287">
            <v>3600671</v>
          </cell>
          <cell r="G1287" t="str">
            <v>03600671</v>
          </cell>
          <cell r="H1287">
            <v>897710827</v>
          </cell>
          <cell r="I1287" t="str">
            <v>BEDON MATABAY EDISON JAVIER</v>
          </cell>
          <cell r="J1287" t="str">
            <v>PINTOR</v>
          </cell>
          <cell r="K1287">
            <v>1712863685</v>
          </cell>
          <cell r="L1287" t="str">
            <v>HOURLY</v>
          </cell>
          <cell r="M1287" t="str">
            <v>INDEFINIDO</v>
          </cell>
          <cell r="N1287" t="str">
            <v>DIRECTA</v>
          </cell>
          <cell r="O1287" t="str">
            <v>1ERO</v>
          </cell>
          <cell r="P1287">
            <v>2</v>
          </cell>
          <cell r="Q1287">
            <v>0</v>
          </cell>
          <cell r="R1287">
            <v>10</v>
          </cell>
          <cell r="S1287">
            <v>9</v>
          </cell>
          <cell r="T1287" t="str">
            <v>MET</v>
          </cell>
          <cell r="U1287" t="str">
            <v>PINTURA CABINAS 1T</v>
          </cell>
        </row>
        <row r="1288">
          <cell r="A1288">
            <v>3600677</v>
          </cell>
          <cell r="B1288" t="str">
            <v>OBB</v>
          </cell>
          <cell r="C1288">
            <v>35000</v>
          </cell>
          <cell r="D1288">
            <v>35000400</v>
          </cell>
          <cell r="E1288" t="str">
            <v>PINTURA ESMALTE</v>
          </cell>
          <cell r="F1288">
            <v>3600677</v>
          </cell>
          <cell r="G1288" t="str">
            <v>03600677</v>
          </cell>
          <cell r="H1288">
            <v>779156405</v>
          </cell>
          <cell r="I1288" t="str">
            <v>JATIVA PEREZ LIZANDRO DANIEL</v>
          </cell>
          <cell r="J1288" t="str">
            <v>LIDER DE GRUPO</v>
          </cell>
          <cell r="K1288">
            <v>1716298581</v>
          </cell>
          <cell r="L1288" t="str">
            <v>HOURLY</v>
          </cell>
          <cell r="M1288" t="str">
            <v>INDEFINIDO</v>
          </cell>
          <cell r="N1288" t="str">
            <v>INDIRECTA</v>
          </cell>
          <cell r="O1288" t="str">
            <v>3ERO</v>
          </cell>
          <cell r="P1288">
            <v>22</v>
          </cell>
          <cell r="Q1288">
            <v>0</v>
          </cell>
          <cell r="R1288">
            <v>10</v>
          </cell>
          <cell r="S1288">
            <v>9</v>
          </cell>
          <cell r="T1288" t="str">
            <v>LG</v>
          </cell>
          <cell r="U1288" t="str">
            <v>PINTURA ELPO 2T</v>
          </cell>
        </row>
        <row r="1289">
          <cell r="A1289">
            <v>682</v>
          </cell>
          <cell r="B1289" t="str">
            <v>OBB</v>
          </cell>
          <cell r="C1289">
            <v>35010</v>
          </cell>
          <cell r="D1289">
            <v>35010500</v>
          </cell>
          <cell r="E1289" t="str">
            <v>PINTURA PLASTIC</v>
          </cell>
          <cell r="F1289">
            <v>3600682</v>
          </cell>
          <cell r="G1289" t="str">
            <v>03600682</v>
          </cell>
          <cell r="H1289">
            <v>537362327</v>
          </cell>
          <cell r="I1289" t="str">
            <v>GILCES VERA JHONNY RENATO</v>
          </cell>
          <cell r="J1289" t="str">
            <v>PINTOR</v>
          </cell>
          <cell r="K1289">
            <v>917219297</v>
          </cell>
          <cell r="L1289" t="str">
            <v>HOURLY</v>
          </cell>
          <cell r="M1289" t="str">
            <v>INDEFINIDO</v>
          </cell>
          <cell r="N1289" t="str">
            <v>DIRECTA</v>
          </cell>
          <cell r="O1289" t="str">
            <v>SALIO CIA</v>
          </cell>
          <cell r="P1289">
            <v>2</v>
          </cell>
          <cell r="Q1289">
            <v>0</v>
          </cell>
          <cell r="R1289">
            <v>10</v>
          </cell>
          <cell r="S1289">
            <v>9</v>
          </cell>
          <cell r="T1289" t="e">
            <v>#N/A</v>
          </cell>
        </row>
        <row r="1290">
          <cell r="A1290">
            <v>3600684</v>
          </cell>
          <cell r="B1290" t="str">
            <v>OBB</v>
          </cell>
          <cell r="C1290">
            <v>35000</v>
          </cell>
          <cell r="D1290">
            <v>35000300</v>
          </cell>
          <cell r="E1290" t="str">
            <v>PINTURA PRIMER</v>
          </cell>
          <cell r="F1290">
            <v>3600684</v>
          </cell>
          <cell r="G1290" t="str">
            <v>03600684</v>
          </cell>
          <cell r="H1290">
            <v>487344211</v>
          </cell>
          <cell r="I1290" t="str">
            <v>REMACHI COFRE HUGO RODRIGO</v>
          </cell>
          <cell r="J1290" t="str">
            <v>OPERARIO DE PINTURA</v>
          </cell>
          <cell r="K1290">
            <v>502312721</v>
          </cell>
          <cell r="L1290" t="str">
            <v>HOURLY</v>
          </cell>
          <cell r="M1290" t="str">
            <v>INDEFINIDO</v>
          </cell>
          <cell r="N1290" t="str">
            <v>DIRECTA</v>
          </cell>
          <cell r="O1290" t="str">
            <v>1ERO</v>
          </cell>
          <cell r="P1290">
            <v>2</v>
          </cell>
          <cell r="Q1290">
            <v>4</v>
          </cell>
          <cell r="R1290">
            <v>11</v>
          </cell>
          <cell r="S1290">
            <v>4</v>
          </cell>
          <cell r="T1290" t="str">
            <v>CP</v>
          </cell>
          <cell r="U1290" t="str">
            <v>OPERAC. PINTURA 1T</v>
          </cell>
        </row>
        <row r="1291">
          <cell r="A1291">
            <v>3600689</v>
          </cell>
          <cell r="B1291" t="str">
            <v>OBB</v>
          </cell>
          <cell r="C1291">
            <v>37000</v>
          </cell>
          <cell r="D1291">
            <v>37000500</v>
          </cell>
          <cell r="E1291" t="str">
            <v>PASAJEROS</v>
          </cell>
          <cell r="F1291">
            <v>3600689</v>
          </cell>
          <cell r="G1291" t="str">
            <v>03600689</v>
          </cell>
          <cell r="H1291">
            <v>785210399</v>
          </cell>
          <cell r="I1291" t="str">
            <v>LOZA AYALA JULIO RENE</v>
          </cell>
          <cell r="J1291" t="str">
            <v>LIDER DE GRUPO</v>
          </cell>
          <cell r="K1291">
            <v>1713821450</v>
          </cell>
          <cell r="L1291" t="str">
            <v>HOURLY</v>
          </cell>
          <cell r="M1291" t="str">
            <v>INDEFINIDO</v>
          </cell>
          <cell r="N1291" t="str">
            <v>INDIRECTA</v>
          </cell>
          <cell r="O1291" t="e">
            <v>#REF!</v>
          </cell>
          <cell r="P1291">
            <v>3</v>
          </cell>
          <cell r="Q1291">
            <v>0</v>
          </cell>
          <cell r="R1291">
            <v>10</v>
          </cell>
          <cell r="S1291">
            <v>9</v>
          </cell>
          <cell r="T1291" t="str">
            <v>LIDER DE GRUPO</v>
          </cell>
          <cell r="U1291" t="e">
            <v>#REF!</v>
          </cell>
        </row>
        <row r="1292">
          <cell r="A1292">
            <v>3600690</v>
          </cell>
          <cell r="B1292" t="str">
            <v>OBB</v>
          </cell>
          <cell r="C1292">
            <v>37000</v>
          </cell>
          <cell r="D1292">
            <v>37000300</v>
          </cell>
          <cell r="E1292" t="str">
            <v>CTROL MAT NOCKD</v>
          </cell>
          <cell r="F1292">
            <v>3600690</v>
          </cell>
          <cell r="G1292" t="str">
            <v>03600690</v>
          </cell>
          <cell r="H1292">
            <v>184951947</v>
          </cell>
          <cell r="I1292" t="str">
            <v>QUINTE HEREDIA WILSON FERNANDO</v>
          </cell>
          <cell r="J1292" t="str">
            <v>ASISTENTE MATERIALES</v>
          </cell>
          <cell r="K1292">
            <v>1713982443</v>
          </cell>
          <cell r="L1292" t="str">
            <v>HOURLY</v>
          </cell>
          <cell r="M1292" t="str">
            <v>INDEFINIDO</v>
          </cell>
          <cell r="N1292" t="str">
            <v>INDIRECTA</v>
          </cell>
          <cell r="O1292" t="e">
            <v>#REF!</v>
          </cell>
          <cell r="P1292">
            <v>3</v>
          </cell>
          <cell r="Q1292">
            <v>0</v>
          </cell>
          <cell r="R1292">
            <v>10</v>
          </cell>
          <cell r="S1292">
            <v>9</v>
          </cell>
          <cell r="T1292" t="str">
            <v>ASISTENTE MATERIALES</v>
          </cell>
          <cell r="U1292" t="e">
            <v>#REF!</v>
          </cell>
        </row>
        <row r="1293">
          <cell r="A1293">
            <v>3600694</v>
          </cell>
          <cell r="B1293" t="str">
            <v>OBB</v>
          </cell>
          <cell r="C1293">
            <v>36000</v>
          </cell>
          <cell r="D1293">
            <v>36000300</v>
          </cell>
          <cell r="E1293" t="str">
            <v>TRIM COMERCIAL</v>
          </cell>
          <cell r="F1293">
            <v>3600694</v>
          </cell>
          <cell r="G1293" t="str">
            <v>03600694</v>
          </cell>
          <cell r="H1293">
            <v>825169543</v>
          </cell>
          <cell r="I1293" t="str">
            <v>CHANCUSIG YUGSI LUIS FERNANDO</v>
          </cell>
          <cell r="J1293" t="str">
            <v>OPERARIO PRODUCCION</v>
          </cell>
          <cell r="K1293">
            <v>1712592862</v>
          </cell>
          <cell r="L1293" t="str">
            <v>HOURLY</v>
          </cell>
          <cell r="M1293" t="str">
            <v>INDEFINIDO</v>
          </cell>
          <cell r="N1293" t="str">
            <v>DIRECTA</v>
          </cell>
          <cell r="O1293" t="str">
            <v>1ERO</v>
          </cell>
          <cell r="P1293">
            <v>3</v>
          </cell>
          <cell r="Q1293">
            <v>0</v>
          </cell>
          <cell r="R1293">
            <v>10</v>
          </cell>
          <cell r="S1293">
            <v>9</v>
          </cell>
          <cell r="T1293" t="str">
            <v>LET</v>
          </cell>
          <cell r="U1293">
            <v>10</v>
          </cell>
        </row>
        <row r="1294">
          <cell r="A1294">
            <v>3600701</v>
          </cell>
          <cell r="B1294" t="str">
            <v>OBB</v>
          </cell>
          <cell r="C1294">
            <v>36000</v>
          </cell>
          <cell r="D1294">
            <v>36000300</v>
          </cell>
          <cell r="E1294" t="str">
            <v>TRIM COMERCIAL</v>
          </cell>
          <cell r="F1294">
            <v>3600701</v>
          </cell>
          <cell r="G1294" t="str">
            <v>03600701</v>
          </cell>
          <cell r="H1294">
            <v>238302074</v>
          </cell>
          <cell r="I1294" t="str">
            <v>RUEDA JACOME BORIS ROBERTO</v>
          </cell>
          <cell r="J1294" t="str">
            <v>LIDER DE GRUPO</v>
          </cell>
          <cell r="K1294">
            <v>1711979078</v>
          </cell>
          <cell r="L1294" t="str">
            <v>HOURLY</v>
          </cell>
          <cell r="M1294" t="str">
            <v>INDEFINIDO</v>
          </cell>
          <cell r="N1294" t="str">
            <v>INDIRECTA</v>
          </cell>
          <cell r="O1294" t="str">
            <v>1ERO</v>
          </cell>
          <cell r="P1294">
            <v>3</v>
          </cell>
          <cell r="Q1294">
            <v>0</v>
          </cell>
          <cell r="R1294">
            <v>10</v>
          </cell>
          <cell r="S1294">
            <v>9</v>
          </cell>
          <cell r="T1294" t="str">
            <v>LG TRIM COMERCIAL</v>
          </cell>
          <cell r="U1294">
            <v>10</v>
          </cell>
        </row>
        <row r="1295">
          <cell r="A1295">
            <v>3600774</v>
          </cell>
          <cell r="B1295" t="str">
            <v>OBB</v>
          </cell>
          <cell r="C1295">
            <v>78000</v>
          </cell>
          <cell r="D1295">
            <v>78000200</v>
          </cell>
          <cell r="E1295" t="str">
            <v>SERVICIO PVTA.</v>
          </cell>
          <cell r="F1295">
            <v>3600774</v>
          </cell>
          <cell r="G1295" t="str">
            <v>03600774</v>
          </cell>
          <cell r="H1295">
            <v>615150165</v>
          </cell>
          <cell r="I1295" t="str">
            <v>ORDONEZ VIZCAINO CARLOS ANTONIO</v>
          </cell>
          <cell r="J1295" t="str">
            <v>GTE. DIST. INTEGRAL</v>
          </cell>
          <cell r="K1295">
            <v>1709894677</v>
          </cell>
          <cell r="L1295" t="str">
            <v>SALARY</v>
          </cell>
          <cell r="M1295" t="str">
            <v>INDEFINIDO</v>
          </cell>
          <cell r="N1295" t="str">
            <v>INDIRECTA</v>
          </cell>
          <cell r="O1295" t="str">
            <v>1ERO</v>
          </cell>
          <cell r="P1295">
            <v>1</v>
          </cell>
          <cell r="Q1295">
            <v>0</v>
          </cell>
          <cell r="R1295">
            <v>10</v>
          </cell>
          <cell r="S1295">
            <v>23</v>
          </cell>
          <cell r="T1295" t="str">
            <v>adm</v>
          </cell>
        </row>
        <row r="1296">
          <cell r="A1296">
            <v>3600927</v>
          </cell>
          <cell r="B1296" t="str">
            <v>OBB</v>
          </cell>
          <cell r="C1296">
            <v>71000</v>
          </cell>
          <cell r="D1296">
            <v>71000200</v>
          </cell>
          <cell r="E1296" t="str">
            <v>OPERAC. VENTAS</v>
          </cell>
          <cell r="F1296">
            <v>3600927</v>
          </cell>
          <cell r="G1296" t="str">
            <v>03600927</v>
          </cell>
          <cell r="H1296">
            <v>814149830</v>
          </cell>
          <cell r="I1296" t="str">
            <v>MONTALVO CEPEDA JAIME ANDRES</v>
          </cell>
          <cell r="J1296" t="str">
            <v>COORD.PLANEA DEMANDA</v>
          </cell>
          <cell r="K1296">
            <v>1707276463</v>
          </cell>
          <cell r="L1296" t="str">
            <v>SALARY</v>
          </cell>
          <cell r="M1296" t="str">
            <v>INDEFINIDO</v>
          </cell>
          <cell r="N1296" t="str">
            <v>INDIRECTA</v>
          </cell>
          <cell r="O1296" t="str">
            <v>1ERO</v>
          </cell>
          <cell r="P1296">
            <v>1</v>
          </cell>
          <cell r="Q1296">
            <v>0</v>
          </cell>
          <cell r="R1296">
            <v>12</v>
          </cell>
          <cell r="S1296">
            <v>4</v>
          </cell>
          <cell r="T1296" t="str">
            <v>adm</v>
          </cell>
        </row>
        <row r="1297">
          <cell r="A1297">
            <v>3407061</v>
          </cell>
          <cell r="B1297" t="str">
            <v>OBB</v>
          </cell>
          <cell r="C1297">
            <v>61000</v>
          </cell>
          <cell r="D1297">
            <v>61000200</v>
          </cell>
          <cell r="E1297" t="str">
            <v>ADMINIS. RR.HH.</v>
          </cell>
          <cell r="F1297">
            <v>3407061</v>
          </cell>
          <cell r="G1297" t="str">
            <v>03407061</v>
          </cell>
          <cell r="H1297">
            <v>413150767</v>
          </cell>
          <cell r="I1297" t="str">
            <v>RIVADENEIRA RAMOS MILICENTH CLEMENCIA</v>
          </cell>
          <cell r="J1297" t="str">
            <v>GERENTE DE RR.HH.</v>
          </cell>
          <cell r="K1297">
            <v>1709334740</v>
          </cell>
          <cell r="L1297" t="str">
            <v>SALARY</v>
          </cell>
          <cell r="M1297" t="str">
            <v>EJECUTIVO</v>
          </cell>
          <cell r="N1297" t="str">
            <v>EJECUTIVO</v>
          </cell>
          <cell r="O1297" t="str">
            <v>1ERO</v>
          </cell>
          <cell r="P1297">
            <v>1</v>
          </cell>
          <cell r="Q1297">
            <v>1</v>
          </cell>
          <cell r="R1297">
            <v>4</v>
          </cell>
          <cell r="S1297">
            <v>2</v>
          </cell>
          <cell r="T1297" t="str">
            <v>adm</v>
          </cell>
        </row>
        <row r="1298">
          <cell r="A1298">
            <v>3407066</v>
          </cell>
          <cell r="B1298" t="str">
            <v>OBB</v>
          </cell>
          <cell r="C1298">
            <v>44000</v>
          </cell>
          <cell r="D1298">
            <v>44000100</v>
          </cell>
          <cell r="E1298" t="str">
            <v>ADMIN. MATERIAL</v>
          </cell>
          <cell r="F1298">
            <v>3407066</v>
          </cell>
          <cell r="G1298" t="str">
            <v>03407066</v>
          </cell>
          <cell r="H1298">
            <v>317150695</v>
          </cell>
          <cell r="I1298" t="str">
            <v>COLLAGUAZO QUERO LUIS OSWALDO</v>
          </cell>
          <cell r="J1298" t="str">
            <v>COORD.MATERIAL FLOW</v>
          </cell>
          <cell r="K1298">
            <v>1712247160</v>
          </cell>
          <cell r="L1298" t="str">
            <v>SALARY</v>
          </cell>
          <cell r="M1298" t="str">
            <v>INDEFINIDO</v>
          </cell>
          <cell r="N1298" t="str">
            <v>INDIRECTA</v>
          </cell>
          <cell r="O1298" t="str">
            <v>1ERO</v>
          </cell>
          <cell r="P1298">
            <v>3</v>
          </cell>
          <cell r="Q1298">
            <v>0</v>
          </cell>
          <cell r="R1298">
            <v>10</v>
          </cell>
          <cell r="S1298">
            <v>9</v>
          </cell>
          <cell r="T1298" t="str">
            <v>adm</v>
          </cell>
        </row>
        <row r="1299">
          <cell r="A1299">
            <v>3407076</v>
          </cell>
          <cell r="B1299" t="str">
            <v>OBB</v>
          </cell>
          <cell r="C1299">
            <v>73000</v>
          </cell>
          <cell r="D1299">
            <v>73000100</v>
          </cell>
          <cell r="E1299" t="str">
            <v>MERCADEO</v>
          </cell>
          <cell r="F1299">
            <v>3407076</v>
          </cell>
          <cell r="G1299" t="str">
            <v>03407076</v>
          </cell>
          <cell r="H1299">
            <v>173280716</v>
          </cell>
          <cell r="I1299" t="str">
            <v>SANCHEZ MANTILLA EDUARDO XAVIER</v>
          </cell>
          <cell r="J1299" t="str">
            <v>COORDINADOR CRM</v>
          </cell>
          <cell r="K1299">
            <v>1709557308</v>
          </cell>
          <cell r="L1299" t="str">
            <v>SALARY</v>
          </cell>
          <cell r="M1299" t="str">
            <v>INDEFINIDO</v>
          </cell>
          <cell r="N1299" t="str">
            <v>INDIRECTA</v>
          </cell>
          <cell r="O1299" t="str">
            <v>1ERO</v>
          </cell>
          <cell r="P1299">
            <v>3</v>
          </cell>
          <cell r="Q1299">
            <v>1</v>
          </cell>
          <cell r="R1299">
            <v>1</v>
          </cell>
          <cell r="S1299">
            <v>8</v>
          </cell>
          <cell r="T1299" t="str">
            <v>adm</v>
          </cell>
        </row>
        <row r="1300">
          <cell r="A1300">
            <v>3407086</v>
          </cell>
          <cell r="B1300" t="str">
            <v>OBB</v>
          </cell>
          <cell r="C1300">
            <v>36000</v>
          </cell>
          <cell r="D1300">
            <v>36000200</v>
          </cell>
          <cell r="E1300" t="str">
            <v>ENSAMBLE CHASIS</v>
          </cell>
          <cell r="F1300">
            <v>3407086</v>
          </cell>
          <cell r="G1300" t="str">
            <v>03407086</v>
          </cell>
          <cell r="H1300">
            <v>551080769</v>
          </cell>
          <cell r="I1300" t="str">
            <v>SANDOVAL ASIMBAYA DANNY JAVIER</v>
          </cell>
          <cell r="J1300" t="str">
            <v>LIDER DE GRUPO</v>
          </cell>
          <cell r="K1300">
            <v>1715584502</v>
          </cell>
          <cell r="L1300" t="str">
            <v>HOURLY</v>
          </cell>
          <cell r="M1300" t="str">
            <v>INDEFINIDO</v>
          </cell>
          <cell r="N1300" t="str">
            <v>INDIRECTA</v>
          </cell>
          <cell r="O1300" t="str">
            <v>1ERO</v>
          </cell>
          <cell r="P1300">
            <v>3</v>
          </cell>
          <cell r="Q1300">
            <v>0</v>
          </cell>
          <cell r="R1300">
            <v>10</v>
          </cell>
          <cell r="S1300">
            <v>9</v>
          </cell>
          <cell r="T1300" t="str">
            <v>LG CHASIS</v>
          </cell>
          <cell r="U1300">
            <v>10</v>
          </cell>
        </row>
        <row r="1301">
          <cell r="A1301">
            <v>1246</v>
          </cell>
          <cell r="B1301" t="str">
            <v>OBB</v>
          </cell>
          <cell r="C1301">
            <v>35000</v>
          </cell>
          <cell r="D1301">
            <v>35000100</v>
          </cell>
          <cell r="E1301" t="str">
            <v>OPERAC. PINTURA</v>
          </cell>
          <cell r="F1301">
            <v>3401246</v>
          </cell>
          <cell r="G1301" t="str">
            <v>03401246</v>
          </cell>
          <cell r="H1301">
            <v>937232395</v>
          </cell>
          <cell r="I1301" t="str">
            <v>IZA ANDRANGO LUIS XAVIER</v>
          </cell>
          <cell r="J1301" t="str">
            <v>PINTOR</v>
          </cell>
          <cell r="K1301">
            <v>1713826053</v>
          </cell>
          <cell r="L1301" t="str">
            <v>HOURLY</v>
          </cell>
          <cell r="M1301" t="str">
            <v>INDEFINIDO</v>
          </cell>
          <cell r="N1301" t="str">
            <v>DIRECTA</v>
          </cell>
          <cell r="O1301" t="str">
            <v>2DO</v>
          </cell>
          <cell r="P1301">
            <v>4</v>
          </cell>
          <cell r="Q1301">
            <v>97</v>
          </cell>
          <cell r="R1301">
            <v>12</v>
          </cell>
          <cell r="S1301">
            <v>8</v>
          </cell>
          <cell r="T1301" t="str">
            <v>CP</v>
          </cell>
          <cell r="U1301" t="str">
            <v>OPERAC. PINTURA 2T</v>
          </cell>
        </row>
        <row r="1302">
          <cell r="A1302">
            <v>3401359</v>
          </cell>
          <cell r="B1302" t="str">
            <v>OBB</v>
          </cell>
          <cell r="C1302">
            <v>52020</v>
          </cell>
          <cell r="D1302">
            <v>52020200</v>
          </cell>
          <cell r="E1302" t="str">
            <v>CONFIABILIDAD</v>
          </cell>
          <cell r="F1302">
            <v>3401359</v>
          </cell>
          <cell r="G1302" t="str">
            <v>03401359</v>
          </cell>
          <cell r="H1302">
            <v>923894529</v>
          </cell>
          <cell r="I1302" t="str">
            <v>BEDOYA MOLINA MARCO VINICIO</v>
          </cell>
          <cell r="J1302" t="str">
            <v>ESP. CALIDAD PDQ</v>
          </cell>
          <cell r="K1302">
            <v>1711249936</v>
          </cell>
          <cell r="L1302" t="str">
            <v>SALARY</v>
          </cell>
          <cell r="M1302" t="str">
            <v>INDEFINIDO</v>
          </cell>
          <cell r="N1302" t="str">
            <v>INDIRECTA</v>
          </cell>
          <cell r="O1302" t="str">
            <v>1ERO</v>
          </cell>
          <cell r="P1302">
            <v>3</v>
          </cell>
          <cell r="Q1302">
            <v>98</v>
          </cell>
          <cell r="R1302">
            <v>5</v>
          </cell>
          <cell r="S1302">
            <v>25</v>
          </cell>
          <cell r="T1302" t="str">
            <v>adm</v>
          </cell>
        </row>
        <row r="1303">
          <cell r="A1303">
            <v>85</v>
          </cell>
          <cell r="B1303" t="str">
            <v>OBB</v>
          </cell>
          <cell r="C1303">
            <v>52000</v>
          </cell>
          <cell r="D1303">
            <v>52000500</v>
          </cell>
          <cell r="E1303" t="str">
            <v>OPERAC. CALIDAD</v>
          </cell>
          <cell r="F1303">
            <v>3400085</v>
          </cell>
          <cell r="G1303" t="str">
            <v>03400085</v>
          </cell>
          <cell r="H1303">
            <v>320826452</v>
          </cell>
          <cell r="I1303" t="str">
            <v>MORALES ARIAS SAUL GUILLERMO</v>
          </cell>
          <cell r="J1303" t="str">
            <v>ANALISTA DE GMS</v>
          </cell>
          <cell r="K1303">
            <v>1001008364</v>
          </cell>
          <cell r="L1303" t="str">
            <v>HOURLY</v>
          </cell>
          <cell r="M1303" t="str">
            <v>INDEFINIDO</v>
          </cell>
          <cell r="N1303" t="str">
            <v>INDIRECTA</v>
          </cell>
          <cell r="O1303" t="str">
            <v>1ERO</v>
          </cell>
          <cell r="P1303">
            <v>3</v>
          </cell>
          <cell r="Q1303">
            <v>76</v>
          </cell>
          <cell r="R1303">
            <v>5</v>
          </cell>
          <cell r="S1303">
            <v>21</v>
          </cell>
          <cell r="T1303" t="str">
            <v>ANALISTA</v>
          </cell>
          <cell r="U1303" t="e">
            <v>#REF!</v>
          </cell>
        </row>
        <row r="1304">
          <cell r="A1304">
            <v>3400115</v>
          </cell>
          <cell r="B1304" t="str">
            <v>OBB</v>
          </cell>
          <cell r="C1304">
            <v>36000</v>
          </cell>
          <cell r="D1304">
            <v>36000100</v>
          </cell>
          <cell r="E1304" t="str">
            <v>OPER.ENSAMB.GEN</v>
          </cell>
          <cell r="F1304">
            <v>3400115</v>
          </cell>
          <cell r="G1304" t="str">
            <v>03400115</v>
          </cell>
          <cell r="H1304">
            <v>297676031</v>
          </cell>
          <cell r="I1304" t="str">
            <v>LOPEZ BENAVIDES MIGUEL ANGEL</v>
          </cell>
          <cell r="J1304" t="str">
            <v>OPERARIO PRODUCCION</v>
          </cell>
          <cell r="K1304">
            <v>1704382322</v>
          </cell>
          <cell r="L1304" t="str">
            <v>HOURLY</v>
          </cell>
          <cell r="M1304" t="str">
            <v>INDEFINIDO</v>
          </cell>
          <cell r="N1304" t="str">
            <v>DIRECTA</v>
          </cell>
          <cell r="O1304" t="str">
            <v>1ERO</v>
          </cell>
          <cell r="P1304">
            <v>3</v>
          </cell>
          <cell r="Q1304">
            <v>77</v>
          </cell>
          <cell r="R1304">
            <v>3</v>
          </cell>
          <cell r="S1304">
            <v>7</v>
          </cell>
          <cell r="T1304" t="str">
            <v>MET</v>
          </cell>
          <cell r="U1304">
            <v>3</v>
          </cell>
        </row>
        <row r="1305">
          <cell r="A1305">
            <v>3400173</v>
          </cell>
          <cell r="B1305" t="str">
            <v>OBB</v>
          </cell>
          <cell r="C1305">
            <v>31000</v>
          </cell>
          <cell r="D1305">
            <v>31000600</v>
          </cell>
          <cell r="E1305" t="str">
            <v>PROY.MATRICERIA</v>
          </cell>
          <cell r="F1305">
            <v>3400173</v>
          </cell>
          <cell r="G1305" t="str">
            <v>03400173</v>
          </cell>
          <cell r="H1305">
            <v>564598878</v>
          </cell>
          <cell r="I1305" t="str">
            <v>SIMBANA TIPAN LUIS ALFREDO</v>
          </cell>
          <cell r="J1305" t="str">
            <v>OPER.TALLER MECANICO</v>
          </cell>
          <cell r="K1305">
            <v>1705918199</v>
          </cell>
          <cell r="L1305" t="str">
            <v>HOURLY</v>
          </cell>
          <cell r="M1305" t="str">
            <v>INDEFINIDO</v>
          </cell>
          <cell r="N1305" t="str">
            <v>INDIRECTA</v>
          </cell>
          <cell r="O1305" t="str">
            <v>1ERO</v>
          </cell>
          <cell r="P1305">
            <v>3</v>
          </cell>
          <cell r="Q1305">
            <v>79</v>
          </cell>
          <cell r="R1305">
            <v>5</v>
          </cell>
          <cell r="S1305">
            <v>21</v>
          </cell>
          <cell r="T1305" t="str">
            <v>LET</v>
          </cell>
        </row>
        <row r="1306">
          <cell r="A1306">
            <v>3400230</v>
          </cell>
          <cell r="B1306" t="str">
            <v>OBB</v>
          </cell>
          <cell r="C1306">
            <v>36000</v>
          </cell>
          <cell r="D1306">
            <v>36000700</v>
          </cell>
          <cell r="E1306" t="str">
            <v>INSPECCION FIN.</v>
          </cell>
          <cell r="F1306">
            <v>3400230</v>
          </cell>
          <cell r="G1306" t="str">
            <v>03400230</v>
          </cell>
          <cell r="H1306">
            <v>105353504</v>
          </cell>
          <cell r="I1306" t="str">
            <v>TORRES LANDETA ANGEL CRISTOBAL</v>
          </cell>
          <cell r="J1306" t="str">
            <v>ENDEREZADOR</v>
          </cell>
          <cell r="K1306">
            <v>1705093977</v>
          </cell>
          <cell r="L1306" t="str">
            <v>HOURLY</v>
          </cell>
          <cell r="M1306" t="str">
            <v>INDEFINIDO</v>
          </cell>
          <cell r="N1306" t="str">
            <v>DIRECTA</v>
          </cell>
          <cell r="O1306" t="str">
            <v>1ERO</v>
          </cell>
          <cell r="P1306">
            <v>3</v>
          </cell>
          <cell r="Q1306">
            <v>81</v>
          </cell>
          <cell r="R1306">
            <v>9</v>
          </cell>
          <cell r="S1306">
            <v>2</v>
          </cell>
          <cell r="T1306" t="str">
            <v>MET</v>
          </cell>
          <cell r="U1306">
            <v>9</v>
          </cell>
        </row>
        <row r="1307">
          <cell r="A1307">
            <v>3600197</v>
          </cell>
          <cell r="B1307" t="str">
            <v>OBB</v>
          </cell>
          <cell r="C1307">
            <v>71000</v>
          </cell>
          <cell r="D1307">
            <v>71000220</v>
          </cell>
          <cell r="E1307" t="str">
            <v>DISTRIB.VENTAS</v>
          </cell>
          <cell r="F1307">
            <v>3600197</v>
          </cell>
          <cell r="G1307" t="str">
            <v>03600197</v>
          </cell>
          <cell r="H1307">
            <v>614150342</v>
          </cell>
          <cell r="I1307" t="str">
            <v>CONDE CHAVEZ EDUARDO MODESTO</v>
          </cell>
          <cell r="J1307" t="str">
            <v>COORD.VTAS Y DISTRIB</v>
          </cell>
          <cell r="K1307">
            <v>602459208</v>
          </cell>
          <cell r="L1307" t="str">
            <v>SALARY</v>
          </cell>
          <cell r="M1307" t="str">
            <v>INDEFINIDO</v>
          </cell>
          <cell r="N1307" t="str">
            <v>INDIRECTA</v>
          </cell>
          <cell r="O1307" t="str">
            <v>1ERO</v>
          </cell>
          <cell r="P1307">
            <v>1</v>
          </cell>
          <cell r="Q1307">
            <v>1</v>
          </cell>
          <cell r="R1307">
            <v>4</v>
          </cell>
          <cell r="S1307">
            <v>23</v>
          </cell>
          <cell r="T1307" t="str">
            <v>adm</v>
          </cell>
        </row>
        <row r="1308">
          <cell r="A1308">
            <v>3600198</v>
          </cell>
          <cell r="B1308" t="str">
            <v>OBB</v>
          </cell>
          <cell r="C1308">
            <v>78000</v>
          </cell>
          <cell r="D1308">
            <v>78000200</v>
          </cell>
          <cell r="E1308" t="str">
            <v>SERVICIO PVTA.</v>
          </cell>
          <cell r="F1308">
            <v>3600198</v>
          </cell>
          <cell r="G1308" t="str">
            <v>03600198</v>
          </cell>
          <cell r="H1308">
            <v>815149638</v>
          </cell>
          <cell r="I1308" t="str">
            <v>CORONEL GUERRERO BYRON GUSTAVO</v>
          </cell>
          <cell r="J1308" t="str">
            <v>ING.SERVICIOS POSVTA</v>
          </cell>
          <cell r="K1308">
            <v>102594710</v>
          </cell>
          <cell r="L1308" t="str">
            <v>SALARY</v>
          </cell>
          <cell r="M1308" t="str">
            <v>INDEFINIDO</v>
          </cell>
          <cell r="N1308" t="str">
            <v>ADMINISTRATIVA</v>
          </cell>
          <cell r="O1308" t="str">
            <v>1ERO</v>
          </cell>
          <cell r="P1308">
            <v>1</v>
          </cell>
          <cell r="Q1308">
            <v>1</v>
          </cell>
          <cell r="R1308">
            <v>4</v>
          </cell>
          <cell r="S1308">
            <v>23</v>
          </cell>
          <cell r="T1308" t="str">
            <v>adm</v>
          </cell>
        </row>
        <row r="1309">
          <cell r="A1309">
            <v>3600253</v>
          </cell>
          <cell r="B1309" t="str">
            <v>OBB</v>
          </cell>
          <cell r="C1309">
            <v>37000</v>
          </cell>
          <cell r="D1309">
            <v>37000600</v>
          </cell>
          <cell r="E1309" t="str">
            <v>PATIOS CKD</v>
          </cell>
          <cell r="F1309">
            <v>3600253</v>
          </cell>
          <cell r="G1309" t="str">
            <v>03600253</v>
          </cell>
          <cell r="H1309">
            <v>942639726</v>
          </cell>
          <cell r="I1309" t="str">
            <v>CAIZA COLLAGUAZO LUIS MAURICIO</v>
          </cell>
          <cell r="J1309" t="str">
            <v>OPERARIO MAQ. PESADA</v>
          </cell>
          <cell r="K1309">
            <v>1715490593</v>
          </cell>
          <cell r="L1309" t="str">
            <v>HOURLY</v>
          </cell>
          <cell r="M1309" t="str">
            <v>INDEFINIDO</v>
          </cell>
          <cell r="N1309" t="str">
            <v>INDIRECTA</v>
          </cell>
          <cell r="O1309" t="e">
            <v>#REF!</v>
          </cell>
          <cell r="P1309">
            <v>3</v>
          </cell>
          <cell r="Q1309">
            <v>0</v>
          </cell>
          <cell r="R1309">
            <v>7</v>
          </cell>
          <cell r="S1309">
            <v>31</v>
          </cell>
          <cell r="T1309" t="str">
            <v>MET</v>
          </cell>
          <cell r="U1309" t="e">
            <v>#REF!</v>
          </cell>
        </row>
        <row r="1310">
          <cell r="A1310">
            <v>3600258</v>
          </cell>
          <cell r="B1310" t="str">
            <v>OBB</v>
          </cell>
          <cell r="C1310">
            <v>37000</v>
          </cell>
          <cell r="D1310">
            <v>37000600</v>
          </cell>
          <cell r="E1310" t="str">
            <v>PATIOS CKD</v>
          </cell>
          <cell r="F1310">
            <v>3600258</v>
          </cell>
          <cell r="G1310" t="str">
            <v>03600258</v>
          </cell>
          <cell r="H1310">
            <v>414626149</v>
          </cell>
          <cell r="I1310" t="str">
            <v>CORTES ORDONEZ GERSON GEOVANNY</v>
          </cell>
          <cell r="J1310" t="str">
            <v>OPERARIO MAQ. PESADA</v>
          </cell>
          <cell r="K1310">
            <v>1712596111</v>
          </cell>
          <cell r="L1310" t="str">
            <v>HOURLY</v>
          </cell>
          <cell r="M1310" t="str">
            <v>INDEFINIDO</v>
          </cell>
          <cell r="N1310" t="str">
            <v>INDIRECTA</v>
          </cell>
          <cell r="O1310" t="e">
            <v>#REF!</v>
          </cell>
          <cell r="P1310">
            <v>3</v>
          </cell>
          <cell r="Q1310">
            <v>0</v>
          </cell>
          <cell r="R1310">
            <v>7</v>
          </cell>
          <cell r="S1310">
            <v>31</v>
          </cell>
          <cell r="T1310" t="str">
            <v>MET</v>
          </cell>
          <cell r="U1310" t="e">
            <v>#REF!</v>
          </cell>
        </row>
        <row r="1311">
          <cell r="A1311">
            <v>3600259</v>
          </cell>
          <cell r="B1311" t="str">
            <v>OBB</v>
          </cell>
          <cell r="C1311">
            <v>34000</v>
          </cell>
          <cell r="D1311">
            <v>34000100</v>
          </cell>
          <cell r="E1311" t="str">
            <v>OP.SUELDA/CARR.</v>
          </cell>
          <cell r="F1311">
            <v>3600259</v>
          </cell>
          <cell r="G1311" t="str">
            <v>03600259</v>
          </cell>
          <cell r="H1311">
            <v>540591090</v>
          </cell>
          <cell r="I1311" t="str">
            <v>CEVALLOS ERAZO NELSON PATRICIO</v>
          </cell>
          <cell r="J1311" t="str">
            <v>CONTROLADOR PROCESOS</v>
          </cell>
          <cell r="K1311">
            <v>1715593198</v>
          </cell>
          <cell r="L1311" t="str">
            <v>HOURLY</v>
          </cell>
          <cell r="M1311" t="str">
            <v>INDEFINIDO</v>
          </cell>
          <cell r="N1311" t="str">
            <v>INDIRECTA</v>
          </cell>
          <cell r="O1311" t="str">
            <v>1ERO</v>
          </cell>
          <cell r="P1311">
            <v>3</v>
          </cell>
          <cell r="Q1311">
            <v>0</v>
          </cell>
          <cell r="R1311">
            <v>7</v>
          </cell>
          <cell r="S1311">
            <v>31</v>
          </cell>
          <cell r="T1311" t="str">
            <v>CONTR</v>
          </cell>
          <cell r="U1311">
            <v>1715593198</v>
          </cell>
        </row>
        <row r="1312">
          <cell r="A1312">
            <v>3600272</v>
          </cell>
          <cell r="B1312" t="str">
            <v>OBB</v>
          </cell>
          <cell r="C1312">
            <v>35000</v>
          </cell>
          <cell r="D1312">
            <v>35000100</v>
          </cell>
          <cell r="E1312" t="str">
            <v>OPERAC. PINTURA</v>
          </cell>
          <cell r="F1312">
            <v>3600272</v>
          </cell>
          <cell r="G1312" t="str">
            <v>03600272</v>
          </cell>
          <cell r="H1312">
            <v>915149309</v>
          </cell>
          <cell r="I1312" t="str">
            <v>SAENZ OROZCO DIEGO GONZALO</v>
          </cell>
          <cell r="J1312" t="str">
            <v>COORD.PRODUCCION</v>
          </cell>
          <cell r="K1312">
            <v>1709767402</v>
          </cell>
          <cell r="L1312" t="str">
            <v>SALARY</v>
          </cell>
          <cell r="M1312" t="str">
            <v>INDEFINIDO</v>
          </cell>
          <cell r="N1312" t="str">
            <v>INDIRECTA</v>
          </cell>
          <cell r="O1312" t="str">
            <v>1ERO</v>
          </cell>
          <cell r="P1312">
            <v>3</v>
          </cell>
          <cell r="Q1312">
            <v>0</v>
          </cell>
          <cell r="R1312">
            <v>7</v>
          </cell>
          <cell r="S1312">
            <v>31</v>
          </cell>
          <cell r="T1312" t="str">
            <v>ING</v>
          </cell>
          <cell r="U1312" t="str">
            <v>OPERAC. PINTURA 2T</v>
          </cell>
        </row>
        <row r="1313">
          <cell r="A1313">
            <v>3600273</v>
          </cell>
          <cell r="B1313" t="str">
            <v>OBB</v>
          </cell>
          <cell r="C1313">
            <v>35000</v>
          </cell>
          <cell r="D1313">
            <v>35000300</v>
          </cell>
          <cell r="E1313" t="str">
            <v>PINTURA PRIMER</v>
          </cell>
          <cell r="F1313">
            <v>3600273</v>
          </cell>
          <cell r="G1313" t="str">
            <v>03600273</v>
          </cell>
          <cell r="H1313">
            <v>551967034</v>
          </cell>
          <cell r="I1313" t="str">
            <v>TONATO TENORIO JUAN VINICIO</v>
          </cell>
          <cell r="J1313" t="str">
            <v>PINTOR</v>
          </cell>
          <cell r="K1313">
            <v>1714919246</v>
          </cell>
          <cell r="L1313" t="str">
            <v>HOURLY</v>
          </cell>
          <cell r="M1313" t="str">
            <v>INDEFINIDO</v>
          </cell>
          <cell r="N1313" t="str">
            <v>DIRECTA</v>
          </cell>
          <cell r="O1313" t="str">
            <v>1ERO</v>
          </cell>
          <cell r="P1313">
            <v>2</v>
          </cell>
          <cell r="Q1313">
            <v>0</v>
          </cell>
          <cell r="R1313">
            <v>7</v>
          </cell>
          <cell r="S1313">
            <v>31</v>
          </cell>
          <cell r="T1313" t="str">
            <v>MET</v>
          </cell>
          <cell r="U1313" t="str">
            <v>PINTURA CABINAS 1T</v>
          </cell>
        </row>
        <row r="1314">
          <cell r="A1314">
            <v>3600275</v>
          </cell>
          <cell r="B1314" t="str">
            <v>OBB</v>
          </cell>
          <cell r="C1314">
            <v>37000</v>
          </cell>
          <cell r="D1314">
            <v>37000400</v>
          </cell>
          <cell r="E1314" t="str">
            <v>COMERCIALES</v>
          </cell>
          <cell r="F1314">
            <v>3600275</v>
          </cell>
          <cell r="G1314" t="str">
            <v>03600275</v>
          </cell>
          <cell r="H1314">
            <v>101864915</v>
          </cell>
          <cell r="I1314" t="str">
            <v>TAMAYO TAPA SEGUNDO JAVIER</v>
          </cell>
          <cell r="J1314" t="str">
            <v>OPERARIO MATERIALES</v>
          </cell>
          <cell r="K1314">
            <v>1715206502</v>
          </cell>
          <cell r="L1314" t="str">
            <v>HOURLY</v>
          </cell>
          <cell r="M1314" t="str">
            <v>INDEFINIDO</v>
          </cell>
          <cell r="N1314" t="str">
            <v>INDIRECTA</v>
          </cell>
          <cell r="O1314" t="e">
            <v>#REF!</v>
          </cell>
          <cell r="P1314">
            <v>3</v>
          </cell>
          <cell r="Q1314">
            <v>0</v>
          </cell>
          <cell r="R1314">
            <v>7</v>
          </cell>
          <cell r="S1314">
            <v>31</v>
          </cell>
          <cell r="T1314" t="str">
            <v>MET</v>
          </cell>
          <cell r="U1314" t="e">
            <v>#REF!</v>
          </cell>
        </row>
        <row r="1315">
          <cell r="A1315">
            <v>3600278</v>
          </cell>
          <cell r="B1315" t="str">
            <v>OBB</v>
          </cell>
          <cell r="C1315">
            <v>34000</v>
          </cell>
          <cell r="D1315">
            <v>34000500</v>
          </cell>
          <cell r="E1315" t="str">
            <v>ACABADO METAL.</v>
          </cell>
          <cell r="F1315">
            <v>3600278</v>
          </cell>
          <cell r="G1315" t="str">
            <v>03600278</v>
          </cell>
          <cell r="H1315">
            <v>284434877</v>
          </cell>
          <cell r="I1315" t="str">
            <v>LOPEZ SHUGULI CARLOS ENRIQUE</v>
          </cell>
          <cell r="J1315" t="str">
            <v>ENDEREZADOR</v>
          </cell>
          <cell r="K1315">
            <v>1709291601</v>
          </cell>
          <cell r="L1315" t="str">
            <v>HOURLY</v>
          </cell>
          <cell r="M1315" t="str">
            <v>INDEFINIDO</v>
          </cell>
          <cell r="N1315" t="str">
            <v>DIRECTA</v>
          </cell>
          <cell r="O1315" t="str">
            <v>2DO</v>
          </cell>
          <cell r="P1315">
            <v>28</v>
          </cell>
          <cell r="Q1315">
            <v>0</v>
          </cell>
          <cell r="R1315">
            <v>7</v>
          </cell>
          <cell r="S1315">
            <v>31</v>
          </cell>
          <cell r="T1315" t="str">
            <v>MET</v>
          </cell>
          <cell r="U1315">
            <v>1709291601</v>
          </cell>
        </row>
        <row r="1316">
          <cell r="A1316">
            <v>3600287</v>
          </cell>
          <cell r="B1316" t="str">
            <v>OBB</v>
          </cell>
          <cell r="C1316">
            <v>32000</v>
          </cell>
          <cell r="D1316">
            <v>32000100</v>
          </cell>
          <cell r="E1316" t="str">
            <v>OPER.GER.MANUF.</v>
          </cell>
          <cell r="F1316">
            <v>3600287</v>
          </cell>
          <cell r="G1316" t="str">
            <v>03600287</v>
          </cell>
          <cell r="H1316">
            <v>780881263</v>
          </cell>
          <cell r="I1316" t="str">
            <v>PILLAJO ARMAS ANGEL MAURICIO</v>
          </cell>
          <cell r="J1316" t="str">
            <v>ESP.PLANIFIC.PRODUCC</v>
          </cell>
          <cell r="K1316">
            <v>1714415732</v>
          </cell>
          <cell r="L1316" t="str">
            <v>SALARY</v>
          </cell>
          <cell r="M1316" t="str">
            <v>INDEFINIDO</v>
          </cell>
          <cell r="N1316" t="str">
            <v>INDIRECTA</v>
          </cell>
          <cell r="O1316" t="str">
            <v>1ERO</v>
          </cell>
          <cell r="P1316">
            <v>3</v>
          </cell>
          <cell r="Q1316">
            <v>0</v>
          </cell>
          <cell r="R1316">
            <v>7</v>
          </cell>
          <cell r="S1316">
            <v>31</v>
          </cell>
          <cell r="T1316" t="str">
            <v>adm</v>
          </cell>
        </row>
        <row r="1317">
          <cell r="A1317">
            <v>3600289</v>
          </cell>
          <cell r="B1317" t="str">
            <v>OBB</v>
          </cell>
          <cell r="C1317">
            <v>36000</v>
          </cell>
          <cell r="D1317">
            <v>36000600</v>
          </cell>
          <cell r="E1317" t="str">
            <v>FINAL AUTOMOVIL</v>
          </cell>
          <cell r="F1317">
            <v>3600289</v>
          </cell>
          <cell r="G1317" t="str">
            <v>03600289</v>
          </cell>
          <cell r="H1317">
            <v>154718588</v>
          </cell>
          <cell r="I1317" t="str">
            <v>PACHACAMA MOROCHO DARIO JAVIER</v>
          </cell>
          <cell r="J1317" t="str">
            <v>OPERARIO PRODUCCION</v>
          </cell>
          <cell r="K1317">
            <v>1713629507</v>
          </cell>
          <cell r="L1317" t="str">
            <v>HOURLY</v>
          </cell>
          <cell r="M1317" t="str">
            <v>INDEFINIDO</v>
          </cell>
          <cell r="N1317" t="str">
            <v>DIRECTA</v>
          </cell>
          <cell r="O1317" t="str">
            <v>1ERO</v>
          </cell>
          <cell r="P1317">
            <v>3</v>
          </cell>
          <cell r="Q1317">
            <v>0</v>
          </cell>
          <cell r="R1317">
            <v>7</v>
          </cell>
          <cell r="S1317">
            <v>31</v>
          </cell>
          <cell r="T1317" t="str">
            <v>LET</v>
          </cell>
          <cell r="U1317">
            <v>7</v>
          </cell>
        </row>
        <row r="1318">
          <cell r="A1318">
            <v>3600293</v>
          </cell>
          <cell r="B1318" t="str">
            <v>OBB</v>
          </cell>
          <cell r="C1318">
            <v>34000</v>
          </cell>
          <cell r="D1318">
            <v>34000500</v>
          </cell>
          <cell r="E1318" t="str">
            <v>ACABADO METAL.</v>
          </cell>
          <cell r="F1318">
            <v>3600293</v>
          </cell>
          <cell r="G1318" t="str">
            <v>03600293</v>
          </cell>
          <cell r="H1318">
            <v>128124255</v>
          </cell>
          <cell r="I1318" t="str">
            <v>PILATUNA CHUSIG RAMIRO</v>
          </cell>
          <cell r="J1318" t="str">
            <v>OPERARIO DE SUELDA</v>
          </cell>
          <cell r="K1318">
            <v>1712680006</v>
          </cell>
          <cell r="L1318" t="str">
            <v>HOURLY</v>
          </cell>
          <cell r="M1318" t="str">
            <v>INDEFINIDO</v>
          </cell>
          <cell r="N1318" t="str">
            <v>DIRECTA</v>
          </cell>
          <cell r="O1318" t="str">
            <v>1ERO</v>
          </cell>
          <cell r="P1318">
            <v>3</v>
          </cell>
          <cell r="Q1318">
            <v>0</v>
          </cell>
          <cell r="R1318">
            <v>7</v>
          </cell>
          <cell r="S1318">
            <v>31</v>
          </cell>
          <cell r="T1318" t="str">
            <v>MET</v>
          </cell>
          <cell r="U1318">
            <v>1712680006</v>
          </cell>
        </row>
        <row r="1319">
          <cell r="A1319">
            <v>3600294</v>
          </cell>
          <cell r="B1319" t="str">
            <v>OBB</v>
          </cell>
          <cell r="C1319">
            <v>37000</v>
          </cell>
          <cell r="D1319">
            <v>37000200</v>
          </cell>
          <cell r="E1319" t="str">
            <v>CTROL MAT NOCKD</v>
          </cell>
          <cell r="F1319">
            <v>3600294</v>
          </cell>
          <cell r="G1319" t="str">
            <v>03600294</v>
          </cell>
          <cell r="H1319">
            <v>251659926</v>
          </cell>
          <cell r="I1319" t="str">
            <v>GUZMAN RIVERA SIXTO RIGOBERTO</v>
          </cell>
          <cell r="J1319" t="str">
            <v>BODEGUERO MATERIALES</v>
          </cell>
          <cell r="K1319">
            <v>1714740345</v>
          </cell>
          <cell r="L1319" t="str">
            <v>HOURLY</v>
          </cell>
          <cell r="M1319" t="str">
            <v>INDEFINIDO</v>
          </cell>
          <cell r="N1319" t="str">
            <v>INDIRECTA</v>
          </cell>
          <cell r="O1319" t="e">
            <v>#REF!</v>
          </cell>
          <cell r="P1319">
            <v>3</v>
          </cell>
          <cell r="Q1319">
            <v>0</v>
          </cell>
          <cell r="R1319">
            <v>7</v>
          </cell>
          <cell r="S1319">
            <v>31</v>
          </cell>
          <cell r="T1319" t="str">
            <v>BODEGUERO MATERIALES</v>
          </cell>
          <cell r="U1319" t="e">
            <v>#REF!</v>
          </cell>
        </row>
        <row r="1320">
          <cell r="A1320">
            <v>3600298</v>
          </cell>
          <cell r="B1320" t="str">
            <v>OBB</v>
          </cell>
          <cell r="C1320">
            <v>36000</v>
          </cell>
          <cell r="D1320">
            <v>36000500</v>
          </cell>
          <cell r="E1320" t="str">
            <v>TRIM AUTOMOVIL</v>
          </cell>
          <cell r="F1320">
            <v>3600298</v>
          </cell>
          <cell r="G1320" t="str">
            <v>03600298</v>
          </cell>
          <cell r="H1320">
            <v>964859718</v>
          </cell>
          <cell r="I1320" t="str">
            <v>JIMENEZ MIGUEZ EDISON ORLANDO</v>
          </cell>
          <cell r="J1320" t="str">
            <v>OPERARIO PRODUCCION</v>
          </cell>
          <cell r="K1320">
            <v>1716915838</v>
          </cell>
          <cell r="L1320" t="str">
            <v>HOURLY</v>
          </cell>
          <cell r="M1320" t="str">
            <v>INDEFINIDO</v>
          </cell>
          <cell r="N1320" t="str">
            <v>DIRECTA</v>
          </cell>
          <cell r="O1320" t="str">
            <v>1ERO</v>
          </cell>
          <cell r="P1320">
            <v>3</v>
          </cell>
          <cell r="Q1320">
            <v>0</v>
          </cell>
          <cell r="R1320">
            <v>7</v>
          </cell>
          <cell r="S1320">
            <v>31</v>
          </cell>
          <cell r="T1320" t="str">
            <v>MET</v>
          </cell>
          <cell r="U1320">
            <v>7</v>
          </cell>
        </row>
        <row r="1321">
          <cell r="A1321">
            <v>3600299</v>
          </cell>
          <cell r="B1321" t="str">
            <v>OBB</v>
          </cell>
          <cell r="C1321">
            <v>35000</v>
          </cell>
          <cell r="D1321">
            <v>35000110</v>
          </cell>
          <cell r="E1321" t="str">
            <v>MANTEN. PINTURA</v>
          </cell>
          <cell r="F1321">
            <v>3600299</v>
          </cell>
          <cell r="G1321" t="str">
            <v>03600299</v>
          </cell>
          <cell r="H1321">
            <v>582029320</v>
          </cell>
          <cell r="I1321" t="str">
            <v>TITUANA TOAPANTA GUIDO HERNAN</v>
          </cell>
          <cell r="J1321" t="str">
            <v>MIEMB.EQUIP.ESP.MTTO</v>
          </cell>
          <cell r="K1321">
            <v>1713078440</v>
          </cell>
          <cell r="L1321" t="str">
            <v>HOURLY</v>
          </cell>
          <cell r="M1321" t="str">
            <v>INDEFINIDO</v>
          </cell>
          <cell r="N1321" t="str">
            <v>INDIRECTA</v>
          </cell>
          <cell r="O1321" t="str">
            <v>3ERO</v>
          </cell>
          <cell r="P1321">
            <v>6</v>
          </cell>
          <cell r="Q1321">
            <v>9</v>
          </cell>
          <cell r="R1321">
            <v>9</v>
          </cell>
          <cell r="S1321">
            <v>16</v>
          </cell>
          <cell r="T1321" t="str">
            <v>MET</v>
          </cell>
          <cell r="U1321" t="str">
            <v>MANTEN. PINTURA</v>
          </cell>
        </row>
        <row r="1322">
          <cell r="A1322">
            <v>3600301</v>
          </cell>
          <cell r="B1322" t="str">
            <v>OBB</v>
          </cell>
          <cell r="C1322">
            <v>34000</v>
          </cell>
          <cell r="D1322">
            <v>34000200</v>
          </cell>
          <cell r="E1322" t="str">
            <v>SUELDA COMERCI.</v>
          </cell>
          <cell r="F1322">
            <v>3600301</v>
          </cell>
          <cell r="G1322" t="str">
            <v>03600301</v>
          </cell>
          <cell r="H1322">
            <v>519683455</v>
          </cell>
          <cell r="I1322" t="str">
            <v>FARINANGO SIERRA LUIS ENRIQUE</v>
          </cell>
          <cell r="J1322" t="str">
            <v>OPERARIO DE SUELDA</v>
          </cell>
          <cell r="K1322">
            <v>1712568672</v>
          </cell>
          <cell r="L1322" t="str">
            <v>HOURLY</v>
          </cell>
          <cell r="M1322" t="str">
            <v>INDEFINIDO</v>
          </cell>
          <cell r="N1322" t="str">
            <v>DIRECTA</v>
          </cell>
          <cell r="O1322" t="str">
            <v>1ERO</v>
          </cell>
          <cell r="P1322">
            <v>3</v>
          </cell>
          <cell r="Q1322">
            <v>0</v>
          </cell>
          <cell r="R1322">
            <v>7</v>
          </cell>
          <cell r="S1322">
            <v>31</v>
          </cell>
          <cell r="T1322" t="str">
            <v>MET</v>
          </cell>
          <cell r="U1322">
            <v>1712568672</v>
          </cell>
        </row>
        <row r="1323">
          <cell r="A1323">
            <v>3600305</v>
          </cell>
          <cell r="B1323" t="str">
            <v>OBB</v>
          </cell>
          <cell r="C1323">
            <v>35000</v>
          </cell>
          <cell r="D1323">
            <v>35000110</v>
          </cell>
          <cell r="E1323" t="str">
            <v>MANTEN. PINTURA</v>
          </cell>
          <cell r="F1323">
            <v>3600305</v>
          </cell>
          <cell r="G1323" t="str">
            <v>03600305</v>
          </cell>
          <cell r="H1323">
            <v>941848510</v>
          </cell>
          <cell r="I1323" t="str">
            <v>SANDOVAL LEON JAIME BOLIVAR</v>
          </cell>
          <cell r="J1323" t="str">
            <v>ASIST.DE PLANIF.MTTO</v>
          </cell>
          <cell r="K1323">
            <v>1802774784</v>
          </cell>
          <cell r="L1323" t="str">
            <v>HOURLY</v>
          </cell>
          <cell r="M1323" t="str">
            <v>INDEFINIDO</v>
          </cell>
          <cell r="N1323" t="str">
            <v>INDIRECTA</v>
          </cell>
          <cell r="O1323" t="str">
            <v>1ERO</v>
          </cell>
          <cell r="P1323">
            <v>3</v>
          </cell>
          <cell r="Q1323">
            <v>0</v>
          </cell>
          <cell r="R1323">
            <v>7</v>
          </cell>
          <cell r="S1323">
            <v>31</v>
          </cell>
          <cell r="T1323" t="str">
            <v>LG (ENC)</v>
          </cell>
          <cell r="U1323" t="str">
            <v>MANTEN. PINTURA</v>
          </cell>
        </row>
        <row r="1324">
          <cell r="A1324">
            <v>360</v>
          </cell>
          <cell r="B1324" t="str">
            <v>OBB</v>
          </cell>
          <cell r="C1324">
            <v>35000</v>
          </cell>
          <cell r="D1324">
            <v>35000100</v>
          </cell>
          <cell r="E1324" t="str">
            <v>OPERAC. PINTURA</v>
          </cell>
          <cell r="F1324">
            <v>3600360</v>
          </cell>
          <cell r="G1324" t="str">
            <v>03600360</v>
          </cell>
          <cell r="H1324">
            <v>640534930</v>
          </cell>
          <cell r="I1324" t="str">
            <v>ALIAGA GRANJA LUIS ARTURO</v>
          </cell>
          <cell r="J1324" t="str">
            <v>ESP. DE SHOP</v>
          </cell>
          <cell r="K1324">
            <v>1714363262</v>
          </cell>
          <cell r="L1324" t="str">
            <v>SALARY</v>
          </cell>
          <cell r="M1324" t="str">
            <v>INDEFINIDO</v>
          </cell>
          <cell r="N1324" t="str">
            <v>INDIRECTA</v>
          </cell>
          <cell r="O1324" t="str">
            <v>SALIO CIA</v>
          </cell>
          <cell r="P1324">
            <v>3</v>
          </cell>
          <cell r="Q1324">
            <v>0</v>
          </cell>
          <cell r="R1324">
            <v>9</v>
          </cell>
          <cell r="S1324">
            <v>11</v>
          </cell>
          <cell r="T1324" t="e">
            <v>#N/A</v>
          </cell>
        </row>
        <row r="1325">
          <cell r="A1325">
            <v>3600364</v>
          </cell>
          <cell r="B1325" t="str">
            <v>OBB</v>
          </cell>
          <cell r="C1325">
            <v>32000</v>
          </cell>
          <cell r="D1325">
            <v>32000200</v>
          </cell>
          <cell r="E1325" t="str">
            <v>MEJOR. CONTINUO</v>
          </cell>
          <cell r="F1325">
            <v>3600364</v>
          </cell>
          <cell r="G1325" t="str">
            <v>03600364</v>
          </cell>
          <cell r="H1325">
            <v>106167901</v>
          </cell>
          <cell r="I1325" t="str">
            <v>VARGAS VELASQUEZ MILTON XAVIER</v>
          </cell>
          <cell r="J1325" t="str">
            <v>ASIS.MEJORA CONTINUA</v>
          </cell>
          <cell r="K1325">
            <v>1713508875</v>
          </cell>
          <cell r="L1325" t="str">
            <v>HOURLY</v>
          </cell>
          <cell r="M1325" t="str">
            <v>INDEFINIDO</v>
          </cell>
          <cell r="N1325" t="str">
            <v>INDIRECTA</v>
          </cell>
          <cell r="O1325" t="str">
            <v>1ERO</v>
          </cell>
          <cell r="P1325">
            <v>3</v>
          </cell>
          <cell r="Q1325">
            <v>0</v>
          </cell>
          <cell r="R1325">
            <v>8</v>
          </cell>
          <cell r="S1325">
            <v>14</v>
          </cell>
          <cell r="T1325" t="str">
            <v>adm</v>
          </cell>
        </row>
        <row r="1326">
          <cell r="A1326">
            <v>3600366</v>
          </cell>
          <cell r="B1326" t="str">
            <v>OBB</v>
          </cell>
          <cell r="C1326">
            <v>52010</v>
          </cell>
          <cell r="D1326">
            <v>52010310</v>
          </cell>
          <cell r="E1326" t="str">
            <v>ING.PLANF.CALID</v>
          </cell>
          <cell r="F1326">
            <v>3600366</v>
          </cell>
          <cell r="G1326" t="str">
            <v>03600366</v>
          </cell>
          <cell r="H1326">
            <v>629268294</v>
          </cell>
          <cell r="I1326" t="str">
            <v>SALAZAR MASSON JOSE FRANKLIN</v>
          </cell>
          <cell r="J1326" t="str">
            <v>ESP.ING.CALIDAD</v>
          </cell>
          <cell r="K1326">
            <v>201668233</v>
          </cell>
          <cell r="L1326" t="str">
            <v>SALARY</v>
          </cell>
          <cell r="M1326" t="str">
            <v>INDEFINIDO</v>
          </cell>
          <cell r="N1326" t="str">
            <v>INDIRECTA</v>
          </cell>
          <cell r="O1326" t="str">
            <v>SALIO CIA</v>
          </cell>
          <cell r="P1326">
            <v>3</v>
          </cell>
          <cell r="Q1326">
            <v>0</v>
          </cell>
          <cell r="R1326">
            <v>8</v>
          </cell>
          <cell r="S1326">
            <v>14</v>
          </cell>
          <cell r="T1326" t="e">
            <v>#N/A</v>
          </cell>
          <cell r="U1326" t="e">
            <v>#N/A</v>
          </cell>
        </row>
        <row r="1327">
          <cell r="A1327">
            <v>3600368</v>
          </cell>
          <cell r="B1327" t="str">
            <v>OBB</v>
          </cell>
          <cell r="C1327">
            <v>52000</v>
          </cell>
          <cell r="D1327">
            <v>52000520</v>
          </cell>
          <cell r="E1327" t="str">
            <v>EST.VERIFICAC.</v>
          </cell>
          <cell r="F1327">
            <v>3600368</v>
          </cell>
          <cell r="G1327" t="str">
            <v>03600368</v>
          </cell>
          <cell r="H1327">
            <v>595146119</v>
          </cell>
          <cell r="I1327" t="str">
            <v>SANCHEZ CHIPANTASI PABLO SANTIAGO</v>
          </cell>
          <cell r="J1327" t="str">
            <v>LIDER DE GRUPO</v>
          </cell>
          <cell r="K1327">
            <v>1712455334</v>
          </cell>
          <cell r="L1327" t="str">
            <v>HOURLY</v>
          </cell>
          <cell r="M1327" t="str">
            <v>INDEFINIDO</v>
          </cell>
          <cell r="N1327" t="str">
            <v>INDIRECTA</v>
          </cell>
          <cell r="O1327" t="str">
            <v>1ERO</v>
          </cell>
          <cell r="P1327">
            <v>3</v>
          </cell>
          <cell r="Q1327">
            <v>0</v>
          </cell>
          <cell r="R1327">
            <v>8</v>
          </cell>
          <cell r="S1327">
            <v>14</v>
          </cell>
          <cell r="T1327" t="str">
            <v>LG</v>
          </cell>
          <cell r="U1327" t="e">
            <v>#REF!</v>
          </cell>
        </row>
        <row r="1328">
          <cell r="A1328">
            <v>3600369</v>
          </cell>
          <cell r="B1328" t="str">
            <v>OBB</v>
          </cell>
          <cell r="C1328">
            <v>36000</v>
          </cell>
          <cell r="D1328">
            <v>36000200</v>
          </cell>
          <cell r="E1328" t="str">
            <v>ENSAMBLE CHASIS</v>
          </cell>
          <cell r="F1328">
            <v>3600369</v>
          </cell>
          <cell r="G1328" t="str">
            <v>03600369</v>
          </cell>
          <cell r="H1328">
            <v>710712910</v>
          </cell>
          <cell r="I1328" t="str">
            <v>LEMA LEMA JUAN CARLOS</v>
          </cell>
          <cell r="J1328" t="str">
            <v>OPERARIO PRODUCCION</v>
          </cell>
          <cell r="K1328">
            <v>1715900062</v>
          </cell>
          <cell r="L1328" t="str">
            <v>HOURLY</v>
          </cell>
          <cell r="M1328" t="str">
            <v>INDEFINIDO</v>
          </cell>
          <cell r="N1328" t="str">
            <v>DIRECTA</v>
          </cell>
          <cell r="O1328" t="str">
            <v>1ERO</v>
          </cell>
          <cell r="P1328">
            <v>3</v>
          </cell>
          <cell r="Q1328">
            <v>6</v>
          </cell>
          <cell r="R1328">
            <v>7</v>
          </cell>
          <cell r="S1328">
            <v>17</v>
          </cell>
          <cell r="T1328" t="str">
            <v>LET</v>
          </cell>
          <cell r="U1328">
            <v>7</v>
          </cell>
        </row>
        <row r="1329">
          <cell r="A1329">
            <v>3600371</v>
          </cell>
          <cell r="B1329" t="str">
            <v>OBB</v>
          </cell>
          <cell r="C1329">
            <v>36000</v>
          </cell>
          <cell r="D1329">
            <v>36000100</v>
          </cell>
          <cell r="E1329" t="str">
            <v>OPER.ENSAMB.GEN</v>
          </cell>
          <cell r="F1329">
            <v>3600371</v>
          </cell>
          <cell r="G1329" t="str">
            <v>03600371</v>
          </cell>
          <cell r="H1329">
            <v>370966164</v>
          </cell>
          <cell r="I1329" t="str">
            <v>PACHECO LOZADA GEOVANNY FRANCISCO</v>
          </cell>
          <cell r="J1329" t="str">
            <v>ESP. DE SHOP</v>
          </cell>
          <cell r="K1329">
            <v>1713935292</v>
          </cell>
          <cell r="L1329" t="str">
            <v>SALARY</v>
          </cell>
          <cell r="M1329" t="str">
            <v>INDEFINIDO</v>
          </cell>
          <cell r="N1329" t="str">
            <v>INDIRECTA</v>
          </cell>
          <cell r="O1329" t="str">
            <v>1ERO</v>
          </cell>
          <cell r="P1329">
            <v>3</v>
          </cell>
          <cell r="Q1329">
            <v>0</v>
          </cell>
          <cell r="R1329">
            <v>8</v>
          </cell>
          <cell r="S1329">
            <v>14</v>
          </cell>
          <cell r="T1329" t="str">
            <v>ESPECIALISTA GMS</v>
          </cell>
          <cell r="U1329">
            <v>8</v>
          </cell>
        </row>
        <row r="1330">
          <cell r="A1330">
            <v>3600373</v>
          </cell>
          <cell r="B1330" t="str">
            <v>OBB</v>
          </cell>
          <cell r="C1330">
            <v>36000</v>
          </cell>
          <cell r="D1330">
            <v>36000500</v>
          </cell>
          <cell r="E1330" t="str">
            <v>TRIM AUTOMOVIL</v>
          </cell>
          <cell r="F1330">
            <v>3600373</v>
          </cell>
          <cell r="G1330" t="str">
            <v>03600373</v>
          </cell>
          <cell r="H1330">
            <v>284480602</v>
          </cell>
          <cell r="I1330" t="str">
            <v>MORALES CUNALATA JUAN</v>
          </cell>
          <cell r="J1330" t="str">
            <v>OPERARIO PRODUCCION</v>
          </cell>
          <cell r="K1330">
            <v>1712675832</v>
          </cell>
          <cell r="L1330" t="str">
            <v>HOURLY</v>
          </cell>
          <cell r="M1330" t="str">
            <v>INDEFINIDO</v>
          </cell>
          <cell r="N1330" t="str">
            <v>DIRECTA</v>
          </cell>
          <cell r="O1330" t="str">
            <v>SALIO CIA</v>
          </cell>
          <cell r="P1330">
            <v>3</v>
          </cell>
          <cell r="Q1330">
            <v>5</v>
          </cell>
          <cell r="R1330">
            <v>5</v>
          </cell>
          <cell r="S1330">
            <v>2</v>
          </cell>
          <cell r="T1330" t="e">
            <v>#N/A</v>
          </cell>
          <cell r="U1330" t="e">
            <v>#N/A</v>
          </cell>
        </row>
        <row r="1331">
          <cell r="A1331">
            <v>3600375</v>
          </cell>
          <cell r="B1331" t="str">
            <v>OBB</v>
          </cell>
          <cell r="C1331">
            <v>36000</v>
          </cell>
          <cell r="D1331">
            <v>36000110</v>
          </cell>
          <cell r="E1331" t="str">
            <v>MANTEN ENSAMBLE</v>
          </cell>
          <cell r="F1331">
            <v>3600375</v>
          </cell>
          <cell r="G1331" t="str">
            <v>03600375</v>
          </cell>
          <cell r="H1331">
            <v>725181899</v>
          </cell>
          <cell r="I1331" t="str">
            <v>CORDOVA MANAY EDISON RODRIGO</v>
          </cell>
          <cell r="J1331" t="str">
            <v>MIEMB.EQUIP.ESP.MTTO</v>
          </cell>
          <cell r="K1331">
            <v>1714484811</v>
          </cell>
          <cell r="L1331" t="str">
            <v>HOURLY</v>
          </cell>
          <cell r="M1331" t="str">
            <v>INDEFINIDO</v>
          </cell>
          <cell r="N1331" t="str">
            <v>INDIRECTA</v>
          </cell>
          <cell r="O1331" t="str">
            <v>1ERO</v>
          </cell>
          <cell r="P1331">
            <v>3</v>
          </cell>
          <cell r="Q1331">
            <v>0</v>
          </cell>
          <cell r="R1331">
            <v>8</v>
          </cell>
          <cell r="S1331">
            <v>14</v>
          </cell>
          <cell r="T1331" t="str">
            <v>MET</v>
          </cell>
          <cell r="U1331">
            <v>8</v>
          </cell>
        </row>
        <row r="1332">
          <cell r="A1332">
            <v>3600381</v>
          </cell>
          <cell r="B1332" t="str">
            <v>OBB</v>
          </cell>
          <cell r="C1332">
            <v>37000</v>
          </cell>
          <cell r="D1332">
            <v>37000800</v>
          </cell>
          <cell r="E1332" t="str">
            <v>BODEGA</v>
          </cell>
          <cell r="F1332">
            <v>3600381</v>
          </cell>
          <cell r="G1332" t="str">
            <v>03600381</v>
          </cell>
          <cell r="H1332">
            <v>260452325</v>
          </cell>
          <cell r="I1332" t="str">
            <v>ANDRADE TANDALLA JORGE MAURICIO</v>
          </cell>
          <cell r="J1332" t="str">
            <v>BODEGUERO MATERIALES</v>
          </cell>
          <cell r="K1332">
            <v>1711616290</v>
          </cell>
          <cell r="L1332" t="str">
            <v>HOURLY</v>
          </cell>
          <cell r="M1332" t="str">
            <v>INDEFINIDO</v>
          </cell>
          <cell r="N1332" t="str">
            <v>INDIRECTA</v>
          </cell>
          <cell r="O1332" t="e">
            <v>#REF!</v>
          </cell>
          <cell r="P1332">
            <v>3</v>
          </cell>
          <cell r="Q1332">
            <v>3</v>
          </cell>
          <cell r="R1332">
            <v>2</v>
          </cell>
          <cell r="S1332">
            <v>10</v>
          </cell>
          <cell r="T1332" t="str">
            <v>BODEGUERO</v>
          </cell>
          <cell r="U1332" t="e">
            <v>#REF!</v>
          </cell>
        </row>
        <row r="1333">
          <cell r="A1333">
            <v>3600416</v>
          </cell>
          <cell r="B1333" t="str">
            <v>OBB</v>
          </cell>
          <cell r="C1333">
            <v>36000</v>
          </cell>
          <cell r="D1333">
            <v>36000100</v>
          </cell>
          <cell r="E1333" t="str">
            <v>OPER.ENSAMB.GEN</v>
          </cell>
          <cell r="F1333">
            <v>3600416</v>
          </cell>
          <cell r="G1333" t="str">
            <v>03600416</v>
          </cell>
          <cell r="H1333">
            <v>543986176</v>
          </cell>
          <cell r="I1333" t="str">
            <v>CHANGO GUAYGUA LUIS ALBERTO</v>
          </cell>
          <cell r="J1333" t="str">
            <v>COORD.PRODUCCION</v>
          </cell>
          <cell r="K1333">
            <v>1708326697</v>
          </cell>
          <cell r="L1333" t="str">
            <v>SALARY</v>
          </cell>
          <cell r="M1333" t="str">
            <v>INDEFINIDO</v>
          </cell>
          <cell r="N1333" t="str">
            <v>INDIRECTA</v>
          </cell>
          <cell r="O1333" t="str">
            <v>1ERO</v>
          </cell>
          <cell r="P1333">
            <v>3</v>
          </cell>
          <cell r="Q1333">
            <v>0</v>
          </cell>
          <cell r="R1333">
            <v>8</v>
          </cell>
          <cell r="S1333">
            <v>14</v>
          </cell>
          <cell r="T1333" t="str">
            <v>COORDINADOR PRODUCCIÓN</v>
          </cell>
          <cell r="U1333">
            <v>8</v>
          </cell>
        </row>
        <row r="1334">
          <cell r="A1334">
            <v>3600420</v>
          </cell>
          <cell r="B1334" t="str">
            <v>OBB</v>
          </cell>
          <cell r="C1334">
            <v>77000</v>
          </cell>
          <cell r="D1334">
            <v>77000110</v>
          </cell>
          <cell r="E1334" t="str">
            <v>OPERACION PVTA.</v>
          </cell>
          <cell r="F1334">
            <v>3600420</v>
          </cell>
          <cell r="G1334" t="str">
            <v>03600420</v>
          </cell>
          <cell r="H1334">
            <v>918149311</v>
          </cell>
          <cell r="I1334" t="str">
            <v>VARGAS ESTRELLA PAUL ESTUARDO</v>
          </cell>
          <cell r="J1334" t="str">
            <v>GERENTE POST-VENTA</v>
          </cell>
          <cell r="K1334">
            <v>1713214060</v>
          </cell>
          <cell r="L1334" t="str">
            <v>SALARY</v>
          </cell>
          <cell r="M1334" t="str">
            <v>EJECUTIVO</v>
          </cell>
          <cell r="N1334" t="str">
            <v>EJECUTIVO</v>
          </cell>
          <cell r="O1334" t="str">
            <v>1ERO</v>
          </cell>
          <cell r="P1334">
            <v>1</v>
          </cell>
          <cell r="Q1334">
            <v>0</v>
          </cell>
          <cell r="R1334">
            <v>8</v>
          </cell>
          <cell r="S1334">
            <v>14</v>
          </cell>
          <cell r="T1334" t="str">
            <v>adm</v>
          </cell>
        </row>
        <row r="1335">
          <cell r="A1335">
            <v>3600449</v>
          </cell>
          <cell r="B1335" t="str">
            <v>OBB</v>
          </cell>
          <cell r="C1335">
            <v>42000</v>
          </cell>
          <cell r="D1335">
            <v>42000120</v>
          </cell>
          <cell r="E1335" t="str">
            <v>IMPORTA/LOGIST</v>
          </cell>
          <cell r="F1335">
            <v>3600449</v>
          </cell>
          <cell r="G1335" t="str">
            <v>03600449</v>
          </cell>
          <cell r="H1335">
            <v>816150218</v>
          </cell>
          <cell r="I1335" t="str">
            <v>AGUILAR FUSTILLOS EDGAR MARCELO</v>
          </cell>
          <cell r="J1335" t="str">
            <v>SUPERV.CTRL.PROD</v>
          </cell>
          <cell r="K1335">
            <v>1711244358</v>
          </cell>
          <cell r="L1335" t="str">
            <v>SALARY</v>
          </cell>
          <cell r="M1335" t="str">
            <v>INDEFINIDO</v>
          </cell>
          <cell r="N1335" t="str">
            <v>INDIRECTA</v>
          </cell>
          <cell r="O1335" t="str">
            <v>1ERO</v>
          </cell>
          <cell r="P1335">
            <v>1</v>
          </cell>
          <cell r="Q1335">
            <v>1</v>
          </cell>
          <cell r="R1335">
            <v>6</v>
          </cell>
          <cell r="S1335">
            <v>4</v>
          </cell>
          <cell r="T1335" t="str">
            <v>adm</v>
          </cell>
        </row>
        <row r="1336">
          <cell r="A1336">
            <v>3600453</v>
          </cell>
          <cell r="B1336" t="str">
            <v>OBB</v>
          </cell>
          <cell r="C1336">
            <v>77000</v>
          </cell>
          <cell r="D1336">
            <v>77000110</v>
          </cell>
          <cell r="E1336" t="str">
            <v>OPERACION PVTA.</v>
          </cell>
          <cell r="F1336">
            <v>3600453</v>
          </cell>
          <cell r="G1336" t="str">
            <v>03600453</v>
          </cell>
          <cell r="H1336">
            <v>315149290</v>
          </cell>
          <cell r="I1336" t="str">
            <v>OCANA TACO DIEGO XAVIER</v>
          </cell>
          <cell r="J1336" t="str">
            <v>SUPER.SUPPLY C&amp;L</v>
          </cell>
          <cell r="K1336">
            <v>1712759412</v>
          </cell>
          <cell r="L1336" t="str">
            <v>SALARY</v>
          </cell>
          <cell r="M1336" t="str">
            <v>INDEFINIDO</v>
          </cell>
          <cell r="N1336" t="str">
            <v>INDIRECTA</v>
          </cell>
          <cell r="O1336" t="str">
            <v>1ERO</v>
          </cell>
          <cell r="P1336">
            <v>1</v>
          </cell>
          <cell r="Q1336">
            <v>1</v>
          </cell>
          <cell r="R1336">
            <v>3</v>
          </cell>
          <cell r="S1336">
            <v>12</v>
          </cell>
          <cell r="T1336" t="str">
            <v>adm</v>
          </cell>
        </row>
        <row r="1337">
          <cell r="A1337">
            <v>3600546</v>
          </cell>
          <cell r="B1337" t="str">
            <v>OBB</v>
          </cell>
          <cell r="C1337">
            <v>36000</v>
          </cell>
          <cell r="D1337">
            <v>36000700</v>
          </cell>
          <cell r="E1337" t="str">
            <v>INSPECCION FIN.</v>
          </cell>
          <cell r="F1337">
            <v>3600546</v>
          </cell>
          <cell r="G1337" t="str">
            <v>03600546</v>
          </cell>
          <cell r="H1337">
            <v>495326889</v>
          </cell>
          <cell r="I1337" t="str">
            <v>FLORES PACA HOMERO VINICIO</v>
          </cell>
          <cell r="J1337" t="str">
            <v>LIDER DE GRUPO</v>
          </cell>
          <cell r="K1337">
            <v>602357667</v>
          </cell>
          <cell r="L1337" t="str">
            <v>HOURLY</v>
          </cell>
          <cell r="M1337" t="str">
            <v>INDEFINIDO</v>
          </cell>
          <cell r="N1337" t="str">
            <v>INDIRECTA</v>
          </cell>
          <cell r="O1337" t="str">
            <v>2DO</v>
          </cell>
          <cell r="P1337">
            <v>28</v>
          </cell>
          <cell r="Q1337">
            <v>0</v>
          </cell>
          <cell r="R1337">
            <v>9</v>
          </cell>
          <cell r="S1337">
            <v>4</v>
          </cell>
          <cell r="T1337" t="str">
            <v>LG INSP. FINAL</v>
          </cell>
          <cell r="U1337">
            <v>9</v>
          </cell>
        </row>
        <row r="1338">
          <cell r="A1338">
            <v>3600548</v>
          </cell>
          <cell r="B1338" t="str">
            <v>OBB</v>
          </cell>
          <cell r="C1338">
            <v>52000</v>
          </cell>
          <cell r="D1338">
            <v>52000500</v>
          </cell>
          <cell r="E1338" t="str">
            <v>OPERAC. CALIDAD</v>
          </cell>
          <cell r="F1338">
            <v>3600548</v>
          </cell>
          <cell r="G1338" t="str">
            <v>03600548</v>
          </cell>
          <cell r="H1338">
            <v>184226676</v>
          </cell>
          <cell r="I1338" t="str">
            <v>VINAN VALENCIA FAUSTO RODOLFO</v>
          </cell>
          <cell r="J1338" t="str">
            <v>ASIST.OPER.CALIDAD</v>
          </cell>
          <cell r="K1338">
            <v>602931487</v>
          </cell>
          <cell r="L1338" t="str">
            <v>HOURLY</v>
          </cell>
          <cell r="M1338" t="str">
            <v>INDEFINIDO</v>
          </cell>
          <cell r="N1338" t="str">
            <v>INDIRECTA</v>
          </cell>
          <cell r="O1338" t="str">
            <v>1ERO</v>
          </cell>
          <cell r="P1338">
            <v>3</v>
          </cell>
          <cell r="Q1338">
            <v>0</v>
          </cell>
          <cell r="R1338">
            <v>9</v>
          </cell>
          <cell r="S1338">
            <v>4</v>
          </cell>
          <cell r="T1338" t="str">
            <v>ASISTENTE</v>
          </cell>
          <cell r="U1338" t="e">
            <v>#REF!</v>
          </cell>
        </row>
        <row r="1339">
          <cell r="A1339">
            <v>3600549</v>
          </cell>
          <cell r="B1339" t="str">
            <v>OBB</v>
          </cell>
          <cell r="C1339">
            <v>32000</v>
          </cell>
          <cell r="D1339">
            <v>32000100</v>
          </cell>
          <cell r="E1339" t="str">
            <v>OPER.GER.MANUF.</v>
          </cell>
          <cell r="F1339">
            <v>3600549</v>
          </cell>
          <cell r="G1339" t="str">
            <v>03600549</v>
          </cell>
          <cell r="H1339">
            <v>815149291</v>
          </cell>
          <cell r="I1339" t="str">
            <v>ESCOBAR SANCHEZ RICARDO XAVIER</v>
          </cell>
          <cell r="J1339" t="str">
            <v>SUPERINTENDENTE 2T</v>
          </cell>
          <cell r="K1339">
            <v>1711583441</v>
          </cell>
          <cell r="L1339" t="str">
            <v>SALARY</v>
          </cell>
          <cell r="M1339" t="str">
            <v>INDEFINIDO</v>
          </cell>
          <cell r="N1339" t="str">
            <v>INDIRECTA</v>
          </cell>
          <cell r="O1339" t="str">
            <v>2DO</v>
          </cell>
          <cell r="P1339">
            <v>5</v>
          </cell>
          <cell r="Q1339">
            <v>0</v>
          </cell>
          <cell r="R1339">
            <v>9</v>
          </cell>
          <cell r="S1339">
            <v>4</v>
          </cell>
          <cell r="T1339" t="str">
            <v>adm</v>
          </cell>
        </row>
        <row r="1340">
          <cell r="A1340">
            <v>3600563</v>
          </cell>
          <cell r="B1340" t="str">
            <v>OBB</v>
          </cell>
          <cell r="C1340">
            <v>37000</v>
          </cell>
          <cell r="D1340">
            <v>37000600</v>
          </cell>
          <cell r="E1340" t="str">
            <v>PATIOS CKD</v>
          </cell>
          <cell r="F1340">
            <v>3600563</v>
          </cell>
          <cell r="G1340" t="str">
            <v>03600563</v>
          </cell>
          <cell r="H1340">
            <v>612737053</v>
          </cell>
          <cell r="I1340" t="str">
            <v>PAGUAY LOMAS DIEGO FERNANDO</v>
          </cell>
          <cell r="J1340" t="str">
            <v>OPERARIO MAQ. PESADA</v>
          </cell>
          <cell r="K1340">
            <v>1713957288</v>
          </cell>
          <cell r="L1340" t="str">
            <v>HOURLY</v>
          </cell>
          <cell r="M1340" t="str">
            <v>INDEFINIDO</v>
          </cell>
          <cell r="N1340" t="str">
            <v>INDIRECTA</v>
          </cell>
          <cell r="O1340" t="e">
            <v>#REF!</v>
          </cell>
          <cell r="P1340">
            <v>3</v>
          </cell>
          <cell r="Q1340">
            <v>0</v>
          </cell>
          <cell r="R1340">
            <v>9</v>
          </cell>
          <cell r="S1340">
            <v>11</v>
          </cell>
          <cell r="T1340" t="str">
            <v>MET</v>
          </cell>
          <cell r="U1340" t="e">
            <v>#REF!</v>
          </cell>
        </row>
        <row r="1341">
          <cell r="A1341">
            <v>3600571</v>
          </cell>
          <cell r="B1341" t="str">
            <v>OBB</v>
          </cell>
          <cell r="C1341">
            <v>35000</v>
          </cell>
          <cell r="D1341">
            <v>35000200</v>
          </cell>
          <cell r="E1341" t="str">
            <v>PINTURA ELPO</v>
          </cell>
          <cell r="F1341">
            <v>3600571</v>
          </cell>
          <cell r="G1341" t="str">
            <v>03600571</v>
          </cell>
          <cell r="H1341">
            <v>934573936</v>
          </cell>
          <cell r="I1341" t="str">
            <v>AYALA CADENA CARLOS DANILO</v>
          </cell>
          <cell r="J1341" t="str">
            <v>OPERARIO DE PINTURA</v>
          </cell>
          <cell r="K1341">
            <v>1713655015</v>
          </cell>
          <cell r="L1341" t="str">
            <v>HOURLY</v>
          </cell>
          <cell r="M1341" t="str">
            <v>INDEFINIDO</v>
          </cell>
          <cell r="N1341" t="str">
            <v>DIRECTA</v>
          </cell>
          <cell r="O1341" t="str">
            <v>1ERO</v>
          </cell>
          <cell r="P1341">
            <v>2</v>
          </cell>
          <cell r="Q1341">
            <v>0</v>
          </cell>
          <cell r="R1341">
            <v>9</v>
          </cell>
          <cell r="S1341">
            <v>11</v>
          </cell>
          <cell r="T1341" t="str">
            <v>CP ENCARGADO</v>
          </cell>
          <cell r="U1341" t="str">
            <v>OPERAC. PINTURA 2T</v>
          </cell>
        </row>
        <row r="1342">
          <cell r="A1342">
            <v>3600573</v>
          </cell>
          <cell r="B1342" t="str">
            <v>OBB</v>
          </cell>
          <cell r="C1342">
            <v>36000</v>
          </cell>
          <cell r="D1342">
            <v>36000200</v>
          </cell>
          <cell r="E1342" t="str">
            <v>ENSAMBLE CHASIS</v>
          </cell>
          <cell r="F1342">
            <v>3600573</v>
          </cell>
          <cell r="G1342" t="str">
            <v>03600573</v>
          </cell>
          <cell r="H1342">
            <v>650718398</v>
          </cell>
          <cell r="I1342" t="str">
            <v>CASTILLO QUISHPE GUILLERMO FRANCISCO</v>
          </cell>
          <cell r="J1342" t="str">
            <v>OPERARIO PRODUCCION</v>
          </cell>
          <cell r="K1342">
            <v>1713462305</v>
          </cell>
          <cell r="L1342" t="str">
            <v>HOURLY</v>
          </cell>
          <cell r="M1342" t="str">
            <v>INDEFINIDO</v>
          </cell>
          <cell r="N1342" t="str">
            <v>DIRECTA</v>
          </cell>
          <cell r="O1342" t="str">
            <v>1ERO</v>
          </cell>
          <cell r="P1342">
            <v>3</v>
          </cell>
          <cell r="Q1342">
            <v>0</v>
          </cell>
          <cell r="R1342">
            <v>9</v>
          </cell>
          <cell r="S1342">
            <v>11</v>
          </cell>
          <cell r="T1342" t="str">
            <v>LET</v>
          </cell>
          <cell r="U1342">
            <v>9</v>
          </cell>
        </row>
        <row r="1343">
          <cell r="A1343">
            <v>3600575</v>
          </cell>
          <cell r="B1343" t="str">
            <v>OBB</v>
          </cell>
          <cell r="C1343">
            <v>52000</v>
          </cell>
          <cell r="D1343">
            <v>52000520</v>
          </cell>
          <cell r="E1343" t="str">
            <v>EST.VERIFICAC.</v>
          </cell>
          <cell r="F1343">
            <v>3600575</v>
          </cell>
          <cell r="G1343" t="str">
            <v>03600575</v>
          </cell>
          <cell r="H1343">
            <v>661720216</v>
          </cell>
          <cell r="I1343" t="str">
            <v>LARCO VENEGAS JOSE MAURICIO</v>
          </cell>
          <cell r="J1343" t="str">
            <v>MIEMBRO EQUIPO CALID</v>
          </cell>
          <cell r="K1343">
            <v>1714213459</v>
          </cell>
          <cell r="L1343" t="str">
            <v>HOURLY</v>
          </cell>
          <cell r="M1343" t="str">
            <v>INDEFINIDO</v>
          </cell>
          <cell r="N1343" t="str">
            <v>DIRECTA</v>
          </cell>
          <cell r="O1343" t="str">
            <v>1ERO</v>
          </cell>
          <cell r="P1343">
            <v>3</v>
          </cell>
          <cell r="Q1343">
            <v>0</v>
          </cell>
          <cell r="R1343">
            <v>9</v>
          </cell>
          <cell r="S1343">
            <v>11</v>
          </cell>
          <cell r="T1343" t="str">
            <v>MET</v>
          </cell>
          <cell r="U1343" t="e">
            <v>#REF!</v>
          </cell>
        </row>
        <row r="1344">
          <cell r="A1344">
            <v>3600576</v>
          </cell>
          <cell r="B1344" t="str">
            <v>OBB</v>
          </cell>
          <cell r="C1344">
            <v>37000</v>
          </cell>
          <cell r="D1344">
            <v>37000110</v>
          </cell>
          <cell r="E1344" t="str">
            <v>LEAN MATERIAL</v>
          </cell>
          <cell r="F1344">
            <v>3600576</v>
          </cell>
          <cell r="G1344" t="str">
            <v>03600576</v>
          </cell>
          <cell r="H1344">
            <v>372825821</v>
          </cell>
          <cell r="I1344" t="str">
            <v>FONSECA LEMA EDWIN PATRICIO</v>
          </cell>
          <cell r="J1344" t="str">
            <v>SOLDADOR</v>
          </cell>
          <cell r="K1344">
            <v>1714290440</v>
          </cell>
          <cell r="L1344" t="str">
            <v>HOURLY</v>
          </cell>
          <cell r="M1344" t="str">
            <v>INDEFINIDO</v>
          </cell>
          <cell r="N1344" t="str">
            <v>INDIRECTA</v>
          </cell>
          <cell r="O1344" t="e">
            <v>#REF!</v>
          </cell>
          <cell r="P1344">
            <v>3</v>
          </cell>
          <cell r="Q1344">
            <v>0</v>
          </cell>
          <cell r="R1344">
            <v>9</v>
          </cell>
          <cell r="S1344">
            <v>11</v>
          </cell>
          <cell r="T1344" t="str">
            <v>MET</v>
          </cell>
          <cell r="U1344" t="e">
            <v>#REF!</v>
          </cell>
        </row>
        <row r="1345">
          <cell r="A1345">
            <v>3600579</v>
          </cell>
          <cell r="B1345" t="str">
            <v>OBB</v>
          </cell>
          <cell r="C1345">
            <v>31000</v>
          </cell>
          <cell r="D1345">
            <v>31000600</v>
          </cell>
          <cell r="E1345" t="str">
            <v>PROY.MATRICERIA</v>
          </cell>
          <cell r="F1345">
            <v>3600579</v>
          </cell>
          <cell r="G1345" t="str">
            <v>03600579</v>
          </cell>
          <cell r="H1345">
            <v>113912603</v>
          </cell>
          <cell r="I1345" t="str">
            <v>ASQUI CARRAZCO ALEX FERNANDO</v>
          </cell>
          <cell r="J1345" t="str">
            <v>OPER.TALLER MECANICO</v>
          </cell>
          <cell r="K1345">
            <v>1711437101</v>
          </cell>
          <cell r="L1345" t="str">
            <v>HOURLY</v>
          </cell>
          <cell r="M1345" t="str">
            <v>INDEFINIDO</v>
          </cell>
          <cell r="N1345" t="str">
            <v>INDIRECTA</v>
          </cell>
          <cell r="O1345" t="str">
            <v>1ERO</v>
          </cell>
          <cell r="P1345">
            <v>3</v>
          </cell>
          <cell r="Q1345">
            <v>0</v>
          </cell>
          <cell r="R1345">
            <v>9</v>
          </cell>
          <cell r="S1345">
            <v>11</v>
          </cell>
          <cell r="T1345" t="str">
            <v>adm</v>
          </cell>
        </row>
        <row r="1346">
          <cell r="A1346">
            <v>1419</v>
          </cell>
          <cell r="B1346" t="str">
            <v>OBB</v>
          </cell>
          <cell r="C1346">
            <v>35000</v>
          </cell>
          <cell r="D1346">
            <v>35000200</v>
          </cell>
          <cell r="E1346" t="str">
            <v>PINTURA ELPO</v>
          </cell>
          <cell r="F1346">
            <v>3401419</v>
          </cell>
          <cell r="G1346" t="str">
            <v>03401419</v>
          </cell>
          <cell r="H1346">
            <v>686904949</v>
          </cell>
          <cell r="I1346" t="str">
            <v>PAVON CRUZ EDGAR VINICIO</v>
          </cell>
          <cell r="J1346" t="str">
            <v>OPERARIO DE PINTURA</v>
          </cell>
          <cell r="K1346">
            <v>1714648621</v>
          </cell>
          <cell r="L1346" t="str">
            <v>HOURLY</v>
          </cell>
          <cell r="M1346" t="str">
            <v>INDEFINIDO</v>
          </cell>
          <cell r="N1346" t="str">
            <v>DIRECTA</v>
          </cell>
          <cell r="O1346" t="str">
            <v>SALIO CIA</v>
          </cell>
          <cell r="P1346">
            <v>4</v>
          </cell>
          <cell r="Q1346">
            <v>8</v>
          </cell>
          <cell r="R1346">
            <v>5</v>
          </cell>
          <cell r="S1346">
            <v>1</v>
          </cell>
          <cell r="T1346" t="e">
            <v>#N/A</v>
          </cell>
        </row>
        <row r="1347">
          <cell r="A1347">
            <v>3401432</v>
          </cell>
          <cell r="B1347" t="str">
            <v>OBB</v>
          </cell>
          <cell r="C1347">
            <v>34000</v>
          </cell>
          <cell r="D1347">
            <v>34000100</v>
          </cell>
          <cell r="E1347" t="str">
            <v>OP.SUELDA/CARR.</v>
          </cell>
          <cell r="F1347">
            <v>3401432</v>
          </cell>
          <cell r="G1347" t="str">
            <v>03401432</v>
          </cell>
          <cell r="H1347">
            <v>776672750</v>
          </cell>
          <cell r="I1347" t="str">
            <v>FONSECA SILVA ANGEL GUILLERMO</v>
          </cell>
          <cell r="J1347" t="str">
            <v>ESP. DE SHOP</v>
          </cell>
          <cell r="K1347">
            <v>1802298982</v>
          </cell>
          <cell r="L1347" t="str">
            <v>SALARY</v>
          </cell>
          <cell r="M1347" t="str">
            <v>INDEFINIDO</v>
          </cell>
          <cell r="N1347" t="str">
            <v>INDIRECTA</v>
          </cell>
          <cell r="O1347" t="str">
            <v>1ERO</v>
          </cell>
          <cell r="P1347">
            <v>3</v>
          </cell>
          <cell r="Q1347">
            <v>99</v>
          </cell>
          <cell r="R1347">
            <v>3</v>
          </cell>
          <cell r="S1347">
            <v>29</v>
          </cell>
          <cell r="T1347" t="str">
            <v>ING. PLAN</v>
          </cell>
          <cell r="U1347">
            <v>1802298982</v>
          </cell>
        </row>
        <row r="1348">
          <cell r="A1348">
            <v>1433</v>
          </cell>
          <cell r="B1348" t="str">
            <v>OBB</v>
          </cell>
          <cell r="C1348">
            <v>37000</v>
          </cell>
          <cell r="D1348">
            <v>37000600</v>
          </cell>
          <cell r="E1348" t="str">
            <v>PATIOS CKD</v>
          </cell>
          <cell r="F1348">
            <v>3401433</v>
          </cell>
          <cell r="G1348" t="str">
            <v>03401433</v>
          </cell>
          <cell r="H1348">
            <v>281476014</v>
          </cell>
          <cell r="I1348" t="str">
            <v>MONTENEGRO PUETATE JUAN SILVIO</v>
          </cell>
          <cell r="J1348" t="str">
            <v>OPERARIO MAQ. PESADA</v>
          </cell>
          <cell r="K1348">
            <v>1711427938</v>
          </cell>
          <cell r="L1348" t="str">
            <v>HOURLY</v>
          </cell>
          <cell r="M1348" t="str">
            <v>INDEFINIDO</v>
          </cell>
          <cell r="N1348" t="str">
            <v>INDIRECTA</v>
          </cell>
          <cell r="O1348" t="e">
            <v>#REF!</v>
          </cell>
          <cell r="P1348">
            <v>28</v>
          </cell>
          <cell r="Q1348">
            <v>8</v>
          </cell>
          <cell r="R1348">
            <v>5</v>
          </cell>
          <cell r="S1348">
            <v>1</v>
          </cell>
          <cell r="T1348" t="str">
            <v>MET</v>
          </cell>
          <cell r="U1348" t="e">
            <v>#REF!</v>
          </cell>
        </row>
        <row r="1349">
          <cell r="A1349">
            <v>3401437</v>
          </cell>
          <cell r="B1349" t="str">
            <v>OBB</v>
          </cell>
          <cell r="C1349">
            <v>31000</v>
          </cell>
          <cell r="D1349">
            <v>31000400</v>
          </cell>
          <cell r="E1349" t="str">
            <v>INGEN.PROYECTOS</v>
          </cell>
          <cell r="F1349">
            <v>3401437</v>
          </cell>
          <cell r="G1349" t="str">
            <v>03401437</v>
          </cell>
          <cell r="H1349">
            <v>617149848</v>
          </cell>
          <cell r="I1349" t="str">
            <v>VALLEJO PENAHERRERA LUCIA TATIANA</v>
          </cell>
          <cell r="J1349" t="str">
            <v>GRTE. INGENIERIA MFG</v>
          </cell>
          <cell r="K1349">
            <v>1708393440</v>
          </cell>
          <cell r="L1349" t="str">
            <v>SALARY</v>
          </cell>
          <cell r="M1349" t="str">
            <v>EJECUTIVO</v>
          </cell>
          <cell r="N1349" t="str">
            <v>EJECUTIVO</v>
          </cell>
          <cell r="O1349" t="str">
            <v>1ERO</v>
          </cell>
          <cell r="P1349">
            <v>3</v>
          </cell>
          <cell r="Q1349">
            <v>99</v>
          </cell>
          <cell r="R1349">
            <v>4</v>
          </cell>
          <cell r="S1349">
            <v>12</v>
          </cell>
          <cell r="T1349" t="str">
            <v>adm</v>
          </cell>
        </row>
        <row r="1350">
          <cell r="A1350">
            <v>3401450</v>
          </cell>
          <cell r="B1350" t="str">
            <v>OBB</v>
          </cell>
          <cell r="C1350">
            <v>52020</v>
          </cell>
          <cell r="D1350">
            <v>52020200</v>
          </cell>
          <cell r="E1350" t="str">
            <v>CONFIABILIDAD</v>
          </cell>
          <cell r="F1350">
            <v>3401450</v>
          </cell>
          <cell r="G1350" t="str">
            <v>03401450</v>
          </cell>
          <cell r="H1350">
            <v>719150128</v>
          </cell>
          <cell r="I1350" t="str">
            <v>BONILLA RODRIGUEZ ISAAC JAVIER</v>
          </cell>
          <cell r="J1350" t="str">
            <v>SUPERV.ASEG.CALIDAD</v>
          </cell>
          <cell r="K1350">
            <v>1704106366</v>
          </cell>
          <cell r="L1350" t="str">
            <v>SALARY</v>
          </cell>
          <cell r="M1350" t="str">
            <v>INDEFINIDO</v>
          </cell>
          <cell r="N1350" t="str">
            <v>INDIRECTA</v>
          </cell>
          <cell r="O1350" t="str">
            <v>1ERO</v>
          </cell>
          <cell r="P1350">
            <v>3</v>
          </cell>
          <cell r="Q1350">
            <v>99</v>
          </cell>
          <cell r="R1350">
            <v>6</v>
          </cell>
          <cell r="S1350">
            <v>21</v>
          </cell>
          <cell r="T1350" t="str">
            <v>adm</v>
          </cell>
        </row>
        <row r="1351">
          <cell r="A1351">
            <v>3401452</v>
          </cell>
          <cell r="B1351" t="str">
            <v>OBB</v>
          </cell>
          <cell r="C1351">
            <v>34000</v>
          </cell>
          <cell r="D1351">
            <v>34000300</v>
          </cell>
          <cell r="E1351" t="str">
            <v>SUELDA AUTOMOV.</v>
          </cell>
          <cell r="F1351">
            <v>3401452</v>
          </cell>
          <cell r="G1351" t="str">
            <v>03401452</v>
          </cell>
          <cell r="H1351">
            <v>104792378</v>
          </cell>
          <cell r="I1351" t="str">
            <v>GARZON ROMERO RAMIRO FERNANDO</v>
          </cell>
          <cell r="J1351" t="str">
            <v>OPERARIO DE SUELDA</v>
          </cell>
          <cell r="K1351">
            <v>1712386851</v>
          </cell>
          <cell r="L1351" t="str">
            <v>HOURLY</v>
          </cell>
          <cell r="M1351" t="str">
            <v>INDEFINIDO</v>
          </cell>
          <cell r="N1351" t="str">
            <v>DIRECTA</v>
          </cell>
          <cell r="O1351" t="str">
            <v>SALIO CIA</v>
          </cell>
          <cell r="P1351">
            <v>3</v>
          </cell>
          <cell r="Q1351">
            <v>7</v>
          </cell>
          <cell r="R1351">
            <v>1</v>
          </cell>
          <cell r="S1351">
            <v>2</v>
          </cell>
          <cell r="T1351" t="e">
            <v>#N/A</v>
          </cell>
        </row>
        <row r="1352">
          <cell r="A1352">
            <v>3401453</v>
          </cell>
          <cell r="B1352" t="str">
            <v>OBB</v>
          </cell>
          <cell r="C1352">
            <v>34000</v>
          </cell>
          <cell r="D1352">
            <v>34000400</v>
          </cell>
          <cell r="E1352" t="str">
            <v>LINEA REMATE</v>
          </cell>
          <cell r="F1352">
            <v>3401453</v>
          </cell>
          <cell r="G1352" t="str">
            <v>03401453</v>
          </cell>
          <cell r="H1352">
            <v>592878532</v>
          </cell>
          <cell r="I1352" t="str">
            <v>ALMACHI GUANOLUISA JUAN CARLOS</v>
          </cell>
          <cell r="J1352" t="str">
            <v>OPERARIO DE SUELDA</v>
          </cell>
          <cell r="K1352">
            <v>1713617031</v>
          </cell>
          <cell r="L1352" t="str">
            <v>HOURLY</v>
          </cell>
          <cell r="M1352" t="str">
            <v>INDEFINIDO</v>
          </cell>
          <cell r="N1352" t="str">
            <v>DIRECTA</v>
          </cell>
          <cell r="O1352" t="str">
            <v>1ERO</v>
          </cell>
          <cell r="P1352">
            <v>3</v>
          </cell>
          <cell r="Q1352">
            <v>99</v>
          </cell>
          <cell r="R1352">
            <v>8</v>
          </cell>
          <cell r="S1352">
            <v>2</v>
          </cell>
          <cell r="T1352" t="str">
            <v>MET</v>
          </cell>
          <cell r="U1352">
            <v>1713617031</v>
          </cell>
        </row>
        <row r="1353">
          <cell r="A1353">
            <v>3401463</v>
          </cell>
          <cell r="B1353" t="str">
            <v>OBB</v>
          </cell>
          <cell r="C1353">
            <v>52000</v>
          </cell>
          <cell r="D1353">
            <v>52000520</v>
          </cell>
          <cell r="E1353" t="str">
            <v>EST.VERIFICAC.</v>
          </cell>
          <cell r="F1353">
            <v>3401463</v>
          </cell>
          <cell r="G1353" t="str">
            <v>03401463</v>
          </cell>
          <cell r="H1353">
            <v>607225979</v>
          </cell>
          <cell r="I1353" t="str">
            <v>GARZON GONZALEZ JAIME GUSTAVO</v>
          </cell>
          <cell r="J1353" t="str">
            <v>MIEMBRO EQUIPO CALID</v>
          </cell>
          <cell r="K1353">
            <v>1711734226</v>
          </cell>
          <cell r="L1353" t="str">
            <v>HOURLY</v>
          </cell>
          <cell r="M1353" t="str">
            <v>INDEFINIDO</v>
          </cell>
          <cell r="N1353" t="str">
            <v>DIRECTA</v>
          </cell>
          <cell r="O1353" t="str">
            <v>1ERO</v>
          </cell>
          <cell r="P1353">
            <v>3</v>
          </cell>
          <cell r="Q1353">
            <v>99</v>
          </cell>
          <cell r="R1353">
            <v>8</v>
          </cell>
          <cell r="S1353">
            <v>30</v>
          </cell>
          <cell r="T1353" t="str">
            <v>MET</v>
          </cell>
          <cell r="U1353" t="e">
            <v>#REF!</v>
          </cell>
        </row>
        <row r="1354">
          <cell r="A1354">
            <v>3401468</v>
          </cell>
          <cell r="B1354" t="str">
            <v>OBB</v>
          </cell>
          <cell r="C1354">
            <v>34000</v>
          </cell>
          <cell r="D1354">
            <v>34000500</v>
          </cell>
          <cell r="E1354" t="str">
            <v>ACABADO METAL.</v>
          </cell>
          <cell r="F1354">
            <v>3401468</v>
          </cell>
          <cell r="G1354" t="str">
            <v>03401468</v>
          </cell>
          <cell r="H1354">
            <v>636036131</v>
          </cell>
          <cell r="I1354" t="str">
            <v>QUINATOA MURIEL JOSE EDUARDO</v>
          </cell>
          <cell r="J1354" t="str">
            <v>ENDEREZADOR</v>
          </cell>
          <cell r="K1354">
            <v>1711407633</v>
          </cell>
          <cell r="L1354" t="str">
            <v>HOURLY</v>
          </cell>
          <cell r="M1354" t="str">
            <v>INDEFINIDO</v>
          </cell>
          <cell r="N1354" t="str">
            <v>DIRECTA</v>
          </cell>
          <cell r="O1354" t="str">
            <v>2DO</v>
          </cell>
          <cell r="P1354">
            <v>28</v>
          </cell>
          <cell r="Q1354">
            <v>99</v>
          </cell>
          <cell r="R1354">
            <v>9</v>
          </cell>
          <cell r="S1354">
            <v>13</v>
          </cell>
          <cell r="T1354" t="str">
            <v>MET</v>
          </cell>
          <cell r="U1354">
            <v>1711407633</v>
          </cell>
        </row>
        <row r="1355">
          <cell r="A1355">
            <v>1474</v>
          </cell>
          <cell r="B1355" t="str">
            <v>OBB</v>
          </cell>
          <cell r="C1355">
            <v>37000</v>
          </cell>
          <cell r="D1355">
            <v>37000600</v>
          </cell>
          <cell r="E1355" t="str">
            <v>PATIOS CKD</v>
          </cell>
          <cell r="F1355">
            <v>3401474</v>
          </cell>
          <cell r="G1355" t="str">
            <v>03401474</v>
          </cell>
          <cell r="H1355">
            <v>781552515</v>
          </cell>
          <cell r="I1355" t="str">
            <v>MARTINEZ FREILE LUIS FRANCISCO</v>
          </cell>
          <cell r="J1355" t="str">
            <v>ANALISTA MATERIALES</v>
          </cell>
          <cell r="K1355">
            <v>1711418382</v>
          </cell>
          <cell r="L1355" t="str">
            <v>HOURLY</v>
          </cell>
          <cell r="M1355" t="str">
            <v>INDEFINIDO</v>
          </cell>
          <cell r="N1355" t="str">
            <v>INDIRECTA</v>
          </cell>
          <cell r="O1355" t="e">
            <v>#REF!</v>
          </cell>
          <cell r="P1355">
            <v>3</v>
          </cell>
          <cell r="Q1355">
            <v>99</v>
          </cell>
          <cell r="R1355">
            <v>12</v>
          </cell>
          <cell r="S1355">
            <v>7</v>
          </cell>
          <cell r="T1355" t="str">
            <v>ANALISTA MATERIALES</v>
          </cell>
          <cell r="U1355" t="e">
            <v>#REF!</v>
          </cell>
        </row>
        <row r="1356">
          <cell r="A1356">
            <v>1475</v>
          </cell>
          <cell r="B1356" t="str">
            <v>OBB</v>
          </cell>
          <cell r="C1356">
            <v>35000</v>
          </cell>
          <cell r="D1356">
            <v>35000200</v>
          </cell>
          <cell r="E1356" t="str">
            <v>PINTURA ELPO</v>
          </cell>
          <cell r="F1356">
            <v>3401475</v>
          </cell>
          <cell r="G1356" t="str">
            <v>03401475</v>
          </cell>
          <cell r="H1356">
            <v>277310983</v>
          </cell>
          <cell r="I1356" t="str">
            <v>VALDIVIEZO DIAZ ANGEL PATRICIO</v>
          </cell>
          <cell r="J1356" t="str">
            <v>OPERARIO DE PINTURA</v>
          </cell>
          <cell r="K1356">
            <v>1713691176</v>
          </cell>
          <cell r="L1356" t="str">
            <v>HOURLY</v>
          </cell>
          <cell r="M1356" t="str">
            <v>INDEFINIDO</v>
          </cell>
          <cell r="N1356" t="str">
            <v>DIRECTA</v>
          </cell>
          <cell r="O1356" t="str">
            <v>1ERO</v>
          </cell>
          <cell r="P1356">
            <v>2</v>
          </cell>
          <cell r="Q1356">
            <v>0</v>
          </cell>
          <cell r="R1356">
            <v>1</v>
          </cell>
          <cell r="S1356">
            <v>5</v>
          </cell>
          <cell r="T1356" t="str">
            <v>MET</v>
          </cell>
          <cell r="U1356" t="str">
            <v>PINTURA ELPO 1T</v>
          </cell>
        </row>
        <row r="1357">
          <cell r="A1357">
            <v>3401478</v>
          </cell>
          <cell r="B1357" t="str">
            <v>OBB</v>
          </cell>
          <cell r="C1357">
            <v>23000</v>
          </cell>
          <cell r="D1357">
            <v>23000100</v>
          </cell>
          <cell r="E1357" t="str">
            <v>ADUANAS</v>
          </cell>
          <cell r="F1357">
            <v>3401478</v>
          </cell>
          <cell r="G1357" t="str">
            <v>03401478</v>
          </cell>
          <cell r="H1357">
            <v>914149850</v>
          </cell>
          <cell r="I1357" t="str">
            <v>RAMIREZ JOUVE KATIA LIZBETH</v>
          </cell>
          <cell r="J1357" t="str">
            <v>GERENTE DE ADUANAS</v>
          </cell>
          <cell r="K1357">
            <v>1708609258</v>
          </cell>
          <cell r="L1357" t="str">
            <v>SALARY</v>
          </cell>
          <cell r="M1357" t="str">
            <v>INDEFINIDO</v>
          </cell>
          <cell r="N1357" t="str">
            <v>INDIRECTA</v>
          </cell>
          <cell r="O1357" t="str">
            <v>1ERO</v>
          </cell>
          <cell r="P1357">
            <v>1</v>
          </cell>
          <cell r="Q1357">
            <v>0</v>
          </cell>
          <cell r="R1357">
            <v>1</v>
          </cell>
          <cell r="S1357">
            <v>17</v>
          </cell>
          <cell r="T1357" t="str">
            <v>adm</v>
          </cell>
        </row>
        <row r="1358">
          <cell r="A1358">
            <v>3401483</v>
          </cell>
          <cell r="B1358" t="str">
            <v>OBB</v>
          </cell>
          <cell r="C1358">
            <v>34000</v>
          </cell>
          <cell r="D1358">
            <v>34000100</v>
          </cell>
          <cell r="E1358" t="str">
            <v>OP.SUELDA/CARR.</v>
          </cell>
          <cell r="F1358">
            <v>3401483</v>
          </cell>
          <cell r="G1358" t="str">
            <v>03401483</v>
          </cell>
          <cell r="H1358">
            <v>203673486</v>
          </cell>
          <cell r="I1358" t="str">
            <v>HIDALGO TUPIZA JUAN ANDRES</v>
          </cell>
          <cell r="J1358" t="str">
            <v>COORD.PRODUCCION</v>
          </cell>
          <cell r="K1358">
            <v>1712820867</v>
          </cell>
          <cell r="L1358" t="str">
            <v>SALARY</v>
          </cell>
          <cell r="M1358" t="str">
            <v>INDEFINIDO</v>
          </cell>
          <cell r="N1358" t="str">
            <v>INDIRECTA</v>
          </cell>
          <cell r="O1358" t="str">
            <v>2DO</v>
          </cell>
          <cell r="P1358">
            <v>28</v>
          </cell>
          <cell r="Q1358">
            <v>0</v>
          </cell>
          <cell r="R1358">
            <v>2</v>
          </cell>
          <cell r="S1358">
            <v>7</v>
          </cell>
          <cell r="T1358" t="str">
            <v>COORD PROD</v>
          </cell>
          <cell r="U1358">
            <v>1712820867</v>
          </cell>
        </row>
        <row r="1359">
          <cell r="A1359">
            <v>3401486</v>
          </cell>
          <cell r="B1359" t="str">
            <v>OBB</v>
          </cell>
          <cell r="C1359">
            <v>52010</v>
          </cell>
          <cell r="D1359">
            <v>52010100</v>
          </cell>
          <cell r="E1359" t="str">
            <v>DIR.ING.CALIDAD</v>
          </cell>
          <cell r="F1359">
            <v>3401486</v>
          </cell>
          <cell r="G1359" t="str">
            <v>03401486</v>
          </cell>
          <cell r="H1359">
            <v>218149838</v>
          </cell>
          <cell r="I1359" t="str">
            <v>GUEVARA CARRILLO CARLOS DANIEL</v>
          </cell>
          <cell r="J1359" t="str">
            <v>GERENTE DE CALIDAD</v>
          </cell>
          <cell r="K1359">
            <v>1801910660</v>
          </cell>
          <cell r="L1359" t="str">
            <v>SALARY</v>
          </cell>
          <cell r="M1359" t="str">
            <v>EJECUTIVO</v>
          </cell>
          <cell r="N1359" t="str">
            <v>EJECUTIVO</v>
          </cell>
          <cell r="O1359" t="str">
            <v>SALIO CIA</v>
          </cell>
          <cell r="P1359">
            <v>3</v>
          </cell>
          <cell r="Q1359">
            <v>0</v>
          </cell>
          <cell r="R1359">
            <v>1</v>
          </cell>
          <cell r="S1359">
            <v>31</v>
          </cell>
          <cell r="T1359" t="e">
            <v>#N/A</v>
          </cell>
          <cell r="U1359" t="e">
            <v>#N/A</v>
          </cell>
        </row>
        <row r="1360">
          <cell r="A1360">
            <v>3401492</v>
          </cell>
          <cell r="B1360" t="str">
            <v>OBB</v>
          </cell>
          <cell r="C1360">
            <v>52000</v>
          </cell>
          <cell r="D1360">
            <v>52000500</v>
          </cell>
          <cell r="E1360" t="str">
            <v>OPERAC. CALIDAD</v>
          </cell>
          <cell r="F1360">
            <v>3401492</v>
          </cell>
          <cell r="G1360" t="str">
            <v>03401492</v>
          </cell>
          <cell r="H1360">
            <v>214149836</v>
          </cell>
          <cell r="I1360" t="str">
            <v>BUENANO ARMAS CARLOS SANTIAGO</v>
          </cell>
          <cell r="J1360" t="str">
            <v>SUPERV.OPERAC.CALIDA</v>
          </cell>
          <cell r="K1360">
            <v>1708047889</v>
          </cell>
          <cell r="L1360" t="str">
            <v>SALARY</v>
          </cell>
          <cell r="M1360" t="str">
            <v>INDEFINIDO</v>
          </cell>
          <cell r="N1360" t="str">
            <v>INDIRECTA</v>
          </cell>
          <cell r="O1360" t="str">
            <v>SALIO CIA</v>
          </cell>
          <cell r="P1360">
            <v>3</v>
          </cell>
          <cell r="Q1360">
            <v>0</v>
          </cell>
          <cell r="R1360">
            <v>2</v>
          </cell>
          <cell r="S1360">
            <v>14</v>
          </cell>
          <cell r="T1360" t="e">
            <v>#N/A</v>
          </cell>
          <cell r="U1360" t="e">
            <v>#N/A</v>
          </cell>
        </row>
        <row r="1361">
          <cell r="A1361">
            <v>1495</v>
          </cell>
          <cell r="B1361" t="str">
            <v>OBB</v>
          </cell>
          <cell r="C1361">
            <v>35000</v>
          </cell>
          <cell r="D1361">
            <v>35000100</v>
          </cell>
          <cell r="E1361" t="str">
            <v>OPERAC. PINTURA</v>
          </cell>
          <cell r="F1361">
            <v>3401495</v>
          </cell>
          <cell r="G1361" t="str">
            <v>03401495</v>
          </cell>
          <cell r="H1361">
            <v>203692270</v>
          </cell>
          <cell r="I1361" t="str">
            <v>NASPUD CABEZAS RICHARD NELSON</v>
          </cell>
          <cell r="J1361" t="str">
            <v>CONTROLADOR PROCESOS</v>
          </cell>
          <cell r="K1361">
            <v>1710533785</v>
          </cell>
          <cell r="L1361" t="str">
            <v>HOURLY</v>
          </cell>
          <cell r="M1361" t="str">
            <v>INDEFINIDO</v>
          </cell>
          <cell r="N1361" t="str">
            <v>INDIRECTA</v>
          </cell>
          <cell r="O1361" t="str">
            <v>SALIO CIA</v>
          </cell>
          <cell r="P1361">
            <v>4</v>
          </cell>
          <cell r="Q1361">
            <v>0</v>
          </cell>
          <cell r="R1361">
            <v>2</v>
          </cell>
          <cell r="S1361">
            <v>28</v>
          </cell>
          <cell r="T1361" t="e">
            <v>#N/A</v>
          </cell>
        </row>
        <row r="1362">
          <cell r="A1362">
            <v>3401497</v>
          </cell>
          <cell r="B1362" t="str">
            <v>OBB</v>
          </cell>
          <cell r="C1362">
            <v>52000</v>
          </cell>
          <cell r="D1362">
            <v>52000520</v>
          </cell>
          <cell r="E1362" t="str">
            <v>EST.VERIFICAC.</v>
          </cell>
          <cell r="F1362">
            <v>3401497</v>
          </cell>
          <cell r="G1362" t="str">
            <v>03401497</v>
          </cell>
          <cell r="H1362">
            <v>245724283</v>
          </cell>
          <cell r="I1362" t="str">
            <v>PEDRAZA MOROMENACHO VICTOR HUGO</v>
          </cell>
          <cell r="J1362" t="str">
            <v>MIEMBRO EQUIPO CALID</v>
          </cell>
          <cell r="K1362">
            <v>1713702221</v>
          </cell>
          <cell r="L1362" t="str">
            <v>HOURLY</v>
          </cell>
          <cell r="M1362" t="str">
            <v>INDEFINIDO</v>
          </cell>
          <cell r="N1362" t="str">
            <v>DIRECTA</v>
          </cell>
          <cell r="O1362" t="str">
            <v>1ERO</v>
          </cell>
          <cell r="P1362">
            <v>3</v>
          </cell>
          <cell r="Q1362">
            <v>3</v>
          </cell>
          <cell r="R1362">
            <v>3</v>
          </cell>
          <cell r="S1362">
            <v>24</v>
          </cell>
          <cell r="T1362" t="str">
            <v>MET</v>
          </cell>
          <cell r="U1362" t="e">
            <v>#REF!</v>
          </cell>
        </row>
        <row r="1363">
          <cell r="A1363">
            <v>3401498</v>
          </cell>
          <cell r="B1363" t="str">
            <v>OBB</v>
          </cell>
          <cell r="C1363">
            <v>32000</v>
          </cell>
          <cell r="D1363">
            <v>32000130</v>
          </cell>
          <cell r="E1363" t="str">
            <v>SEG. INDUSTRIAL</v>
          </cell>
          <cell r="F1363">
            <v>3401498</v>
          </cell>
          <cell r="G1363" t="str">
            <v>03401498</v>
          </cell>
          <cell r="H1363">
            <v>316149288</v>
          </cell>
          <cell r="I1363" t="str">
            <v>RIVERA RIVERA PAUL GEOVANNY</v>
          </cell>
          <cell r="J1363" t="str">
            <v>COORD.SEG.INDUSTRIAL</v>
          </cell>
          <cell r="K1363">
            <v>602258774</v>
          </cell>
          <cell r="L1363" t="str">
            <v>SALARY</v>
          </cell>
          <cell r="M1363" t="str">
            <v>INDEFINIDO</v>
          </cell>
          <cell r="N1363" t="str">
            <v>INDIRECTA</v>
          </cell>
          <cell r="O1363" t="str">
            <v>1ERO</v>
          </cell>
          <cell r="P1363">
            <v>3</v>
          </cell>
          <cell r="Q1363">
            <v>0</v>
          </cell>
          <cell r="R1363">
            <v>2</v>
          </cell>
          <cell r="S1363">
            <v>28</v>
          </cell>
          <cell r="T1363" t="str">
            <v>adm</v>
          </cell>
        </row>
        <row r="1364">
          <cell r="A1364">
            <v>3401499</v>
          </cell>
          <cell r="B1364" t="str">
            <v>OBB</v>
          </cell>
          <cell r="C1364">
            <v>20000</v>
          </cell>
          <cell r="D1364">
            <v>20000230</v>
          </cell>
          <cell r="E1364" t="str">
            <v>IMPUESTOS</v>
          </cell>
          <cell r="F1364">
            <v>3401499</v>
          </cell>
          <cell r="G1364" t="str">
            <v>03401499</v>
          </cell>
          <cell r="H1364">
            <v>415150178</v>
          </cell>
          <cell r="I1364" t="str">
            <v>SORIA SILVA MIJAIL HERNAN</v>
          </cell>
          <cell r="J1364" t="str">
            <v>SUPER.PLAN.TRI.REL.O</v>
          </cell>
          <cell r="K1364">
            <v>1708013659</v>
          </cell>
          <cell r="L1364" t="str">
            <v>SALARY</v>
          </cell>
          <cell r="M1364" t="str">
            <v>INDEFINIDO</v>
          </cell>
          <cell r="N1364" t="str">
            <v>ADMINISTRATIVA</v>
          </cell>
          <cell r="O1364" t="str">
            <v>1ERO</v>
          </cell>
          <cell r="P1364">
            <v>1</v>
          </cell>
          <cell r="Q1364">
            <v>0</v>
          </cell>
          <cell r="R1364">
            <v>2</v>
          </cell>
          <cell r="S1364">
            <v>28</v>
          </cell>
          <cell r="T1364" t="str">
            <v>adm</v>
          </cell>
        </row>
        <row r="1365">
          <cell r="A1365">
            <v>3400042</v>
          </cell>
          <cell r="B1365" t="str">
            <v>OBB</v>
          </cell>
          <cell r="C1365">
            <v>36000</v>
          </cell>
          <cell r="D1365">
            <v>36000110</v>
          </cell>
          <cell r="E1365" t="str">
            <v>MANTEN ENSAMBLE</v>
          </cell>
          <cell r="F1365">
            <v>3400042</v>
          </cell>
          <cell r="G1365" t="str">
            <v>03400042</v>
          </cell>
          <cell r="H1365">
            <v>216149843</v>
          </cell>
          <cell r="I1365" t="str">
            <v>MORILLO GONZALEZ MARCELO FABIAN</v>
          </cell>
          <cell r="J1365" t="str">
            <v>MIEMB.EQUIP.ESP.MTTO</v>
          </cell>
          <cell r="K1365">
            <v>1703477123</v>
          </cell>
          <cell r="L1365" t="str">
            <v>HOURLY</v>
          </cell>
          <cell r="M1365" t="str">
            <v>INDEFINIDO</v>
          </cell>
          <cell r="N1365" t="str">
            <v>INDIRECTA</v>
          </cell>
          <cell r="O1365" t="str">
            <v>1ERO</v>
          </cell>
          <cell r="P1365">
            <v>3</v>
          </cell>
          <cell r="Q1365">
            <v>75</v>
          </cell>
          <cell r="R1365">
            <v>11</v>
          </cell>
          <cell r="S1365">
            <v>3</v>
          </cell>
          <cell r="T1365" t="str">
            <v>MET</v>
          </cell>
          <cell r="U1365">
            <v>11</v>
          </cell>
        </row>
        <row r="1366">
          <cell r="A1366">
            <v>46</v>
          </cell>
          <cell r="B1366" t="str">
            <v>OBB</v>
          </cell>
          <cell r="C1366">
            <v>52010</v>
          </cell>
          <cell r="D1366">
            <v>52010430</v>
          </cell>
          <cell r="E1366" t="str">
            <v>CONFIABIL. CKD</v>
          </cell>
          <cell r="F1366">
            <v>3400046</v>
          </cell>
          <cell r="G1366" t="str">
            <v>03400046</v>
          </cell>
          <cell r="H1366">
            <v>497619727</v>
          </cell>
          <cell r="I1366" t="str">
            <v>PENAHERRERA RODRIGUE EDWIN GUILLERMO</v>
          </cell>
          <cell r="J1366" t="str">
            <v>AUDITOR CKD</v>
          </cell>
          <cell r="K1366">
            <v>1704876760</v>
          </cell>
          <cell r="L1366" t="str">
            <v>HOURLY</v>
          </cell>
          <cell r="M1366" t="str">
            <v>INDEFINIDO</v>
          </cell>
          <cell r="N1366" t="str">
            <v>INDIRECTA</v>
          </cell>
          <cell r="O1366" t="str">
            <v>1ERO</v>
          </cell>
          <cell r="P1366">
            <v>3</v>
          </cell>
          <cell r="Q1366">
            <v>75</v>
          </cell>
          <cell r="R1366">
            <v>11</v>
          </cell>
          <cell r="S1366">
            <v>3</v>
          </cell>
          <cell r="T1366" t="str">
            <v>ASISTENTE</v>
          </cell>
          <cell r="U1366" t="e">
            <v>#REF!</v>
          </cell>
        </row>
        <row r="1367">
          <cell r="A1367">
            <v>5288</v>
          </cell>
          <cell r="B1367" t="str">
            <v>OBB</v>
          </cell>
          <cell r="C1367">
            <v>21000</v>
          </cell>
          <cell r="D1367">
            <v>21000110</v>
          </cell>
          <cell r="E1367" t="str">
            <v>CUENTAS X PAGAR</v>
          </cell>
          <cell r="F1367">
            <v>5288</v>
          </cell>
          <cell r="G1367" t="str">
            <v>00005288</v>
          </cell>
          <cell r="H1367">
            <v>418149621</v>
          </cell>
          <cell r="I1367" t="str">
            <v>DIAZ SEGOVIA DIEGO PAUL</v>
          </cell>
          <cell r="J1367" t="str">
            <v>COORD.CTAS POR PAGAR</v>
          </cell>
          <cell r="K1367">
            <v>1709940249</v>
          </cell>
          <cell r="L1367" t="str">
            <v>SALARY</v>
          </cell>
          <cell r="M1367" t="str">
            <v>INDEFINIDO</v>
          </cell>
          <cell r="N1367" t="str">
            <v>ADMINISTRATIVA</v>
          </cell>
          <cell r="O1367" t="str">
            <v>1ERO</v>
          </cell>
          <cell r="P1367">
            <v>1</v>
          </cell>
          <cell r="Q1367">
            <v>2</v>
          </cell>
          <cell r="R1367">
            <v>4</v>
          </cell>
          <cell r="S1367">
            <v>1</v>
          </cell>
          <cell r="T1367" t="str">
            <v>adm</v>
          </cell>
        </row>
        <row r="1368">
          <cell r="A1368">
            <v>5279</v>
          </cell>
          <cell r="B1368" t="str">
            <v>OBB</v>
          </cell>
          <cell r="C1368">
            <v>72000</v>
          </cell>
          <cell r="D1368">
            <v>72000100</v>
          </cell>
          <cell r="E1368" t="str">
            <v>GM DIFFERENCE</v>
          </cell>
          <cell r="F1368">
            <v>5279</v>
          </cell>
          <cell r="G1368" t="str">
            <v>00005279</v>
          </cell>
          <cell r="H1368">
            <v>612150293</v>
          </cell>
          <cell r="I1368" t="str">
            <v>ACOSTA VASQUEZ ALEX MICHAEL</v>
          </cell>
          <cell r="J1368" t="str">
            <v>CONSULTOR GM DIFFERENCE</v>
          </cell>
          <cell r="K1368">
            <v>1713238614</v>
          </cell>
          <cell r="L1368" t="str">
            <v>SALARY</v>
          </cell>
          <cell r="M1368" t="str">
            <v>INDEFINIDO</v>
          </cell>
          <cell r="N1368" t="str">
            <v>ADMINISTRATIVA</v>
          </cell>
          <cell r="O1368" t="str">
            <v>1ERO</v>
          </cell>
          <cell r="P1368">
            <v>1</v>
          </cell>
          <cell r="Q1368">
            <v>2</v>
          </cell>
          <cell r="R1368">
            <v>4</v>
          </cell>
          <cell r="S1368">
            <v>1</v>
          </cell>
          <cell r="T1368" t="str">
            <v>adm</v>
          </cell>
        </row>
        <row r="1369">
          <cell r="A1369">
            <v>5268</v>
          </cell>
          <cell r="B1369" t="str">
            <v>OBB</v>
          </cell>
          <cell r="C1369">
            <v>22000</v>
          </cell>
          <cell r="D1369">
            <v>22000300</v>
          </cell>
          <cell r="E1369" t="str">
            <v>COST. ESTRUCT&amp;NOMINA</v>
          </cell>
          <cell r="F1369">
            <v>5268</v>
          </cell>
          <cell r="G1369" t="str">
            <v>00005268</v>
          </cell>
          <cell r="H1369">
            <v>719150262</v>
          </cell>
          <cell r="I1369" t="str">
            <v>AYALA JIMENEZ DAYRA ELIZA</v>
          </cell>
          <cell r="J1369" t="str">
            <v>COORD. COST.STRUCT&amp;NOMINA</v>
          </cell>
          <cell r="K1369">
            <v>1715434385</v>
          </cell>
          <cell r="L1369" t="str">
            <v>SALARY</v>
          </cell>
          <cell r="M1369" t="str">
            <v>INDEFINIDO</v>
          </cell>
          <cell r="N1369" t="str">
            <v>ADMINISTRATIVA</v>
          </cell>
          <cell r="O1369" t="str">
            <v>1ERO</v>
          </cell>
          <cell r="P1369">
            <v>1</v>
          </cell>
          <cell r="Q1369">
            <v>2</v>
          </cell>
          <cell r="R1369">
            <v>4</v>
          </cell>
          <cell r="S1369">
            <v>1</v>
          </cell>
          <cell r="T1369" t="str">
            <v>adm</v>
          </cell>
        </row>
        <row r="1370">
          <cell r="A1370">
            <v>5261</v>
          </cell>
          <cell r="B1370" t="str">
            <v>OBB</v>
          </cell>
          <cell r="C1370">
            <v>77000</v>
          </cell>
          <cell r="D1370">
            <v>77000210</v>
          </cell>
          <cell r="E1370" t="str">
            <v>MKT. POSTVENTA</v>
          </cell>
          <cell r="F1370">
            <v>5261</v>
          </cell>
          <cell r="G1370" t="str">
            <v>00005261</v>
          </cell>
          <cell r="H1370">
            <v>915150688</v>
          </cell>
          <cell r="I1370" t="str">
            <v>VASQUEZ GUERRERO JIMENA ALEXANDRA</v>
          </cell>
          <cell r="J1370" t="str">
            <v>COORD. DE PRODUCTO</v>
          </cell>
          <cell r="K1370">
            <v>1707950539</v>
          </cell>
          <cell r="L1370" t="str">
            <v>SALARY</v>
          </cell>
          <cell r="M1370" t="str">
            <v>INDEFINIDO</v>
          </cell>
          <cell r="N1370" t="str">
            <v>ADMINISTRATIVA</v>
          </cell>
          <cell r="O1370" t="str">
            <v>1ERO</v>
          </cell>
          <cell r="P1370">
            <v>1</v>
          </cell>
          <cell r="Q1370">
            <v>2</v>
          </cell>
          <cell r="R1370">
            <v>4</v>
          </cell>
          <cell r="S1370">
            <v>1</v>
          </cell>
          <cell r="T1370" t="str">
            <v>adm</v>
          </cell>
        </row>
        <row r="1371">
          <cell r="A1371">
            <v>6054747</v>
          </cell>
          <cell r="B1371" t="str">
            <v>OBB</v>
          </cell>
          <cell r="C1371">
            <v>35000</v>
          </cell>
          <cell r="D1371">
            <v>35000110</v>
          </cell>
          <cell r="E1371" t="str">
            <v>MANTEN. PINTURA</v>
          </cell>
          <cell r="F1371">
            <v>6054747</v>
          </cell>
          <cell r="G1371" t="str">
            <v>06054747</v>
          </cell>
          <cell r="H1371">
            <v>246613462</v>
          </cell>
          <cell r="I1371" t="str">
            <v>LEDESMA PANCHI ROBERTO MARCELO</v>
          </cell>
          <cell r="J1371" t="str">
            <v>LIDER DE GRUPO</v>
          </cell>
          <cell r="K1371">
            <v>1712251188</v>
          </cell>
          <cell r="L1371" t="str">
            <v>HOURLY</v>
          </cell>
          <cell r="M1371" t="str">
            <v>INDEFINIDO</v>
          </cell>
          <cell r="N1371" t="str">
            <v>INDIRECTA</v>
          </cell>
          <cell r="O1371" t="str">
            <v>2DO</v>
          </cell>
          <cell r="P1371">
            <v>4</v>
          </cell>
          <cell r="Q1371">
            <v>2</v>
          </cell>
          <cell r="R1371">
            <v>11</v>
          </cell>
          <cell r="S1371">
            <v>5</v>
          </cell>
          <cell r="T1371" t="str">
            <v>LG</v>
          </cell>
          <cell r="U1371" t="str">
            <v>MANTEN. PINTURA</v>
          </cell>
        </row>
        <row r="1372">
          <cell r="A1372">
            <v>6054774</v>
          </cell>
          <cell r="B1372" t="str">
            <v>OBB</v>
          </cell>
          <cell r="C1372">
            <v>22000</v>
          </cell>
          <cell r="D1372">
            <v>22000240</v>
          </cell>
          <cell r="E1372" t="str">
            <v>PLANIF. OPERAC.</v>
          </cell>
          <cell r="F1372">
            <v>6054774</v>
          </cell>
          <cell r="G1372" t="str">
            <v>06054774</v>
          </cell>
          <cell r="H1372">
            <v>712150288</v>
          </cell>
          <cell r="I1372" t="str">
            <v>DOMINGUEZ ANDRADE MARIA DEL CARMEN</v>
          </cell>
          <cell r="J1372" t="str">
            <v>SUPERV.OPER.PLAN.FIN</v>
          </cell>
          <cell r="K1372">
            <v>1712213584</v>
          </cell>
          <cell r="L1372" t="str">
            <v>SALARY</v>
          </cell>
          <cell r="M1372" t="str">
            <v>INDEFINIDO</v>
          </cell>
          <cell r="N1372" t="str">
            <v>ADMINISTRATIVA</v>
          </cell>
          <cell r="O1372" t="str">
            <v>1ERO</v>
          </cell>
          <cell r="P1372">
            <v>1</v>
          </cell>
          <cell r="Q1372">
            <v>2</v>
          </cell>
          <cell r="R1372">
            <v>11</v>
          </cell>
          <cell r="S1372">
            <v>11</v>
          </cell>
          <cell r="T1372" t="str">
            <v>adm</v>
          </cell>
        </row>
        <row r="1373">
          <cell r="A1373">
            <v>6054967</v>
          </cell>
          <cell r="B1373" t="str">
            <v>OBB</v>
          </cell>
          <cell r="C1373">
            <v>36000</v>
          </cell>
          <cell r="D1373">
            <v>36000110</v>
          </cell>
          <cell r="E1373" t="str">
            <v>MANTEN ENSAMBLE</v>
          </cell>
          <cell r="F1373">
            <v>6054967</v>
          </cell>
          <cell r="G1373" t="str">
            <v>06054967</v>
          </cell>
          <cell r="H1373">
            <v>884068118</v>
          </cell>
          <cell r="I1373" t="str">
            <v>GUALOTUNA NACIMBA EDGAR VINICIO</v>
          </cell>
          <cell r="J1373" t="str">
            <v>MIEMB.EQUIP.ESP.MTTO</v>
          </cell>
          <cell r="K1373">
            <v>1713805776</v>
          </cell>
          <cell r="L1373" t="str">
            <v>HOURLY</v>
          </cell>
          <cell r="M1373" t="str">
            <v>INDEFINIDO</v>
          </cell>
          <cell r="N1373" t="str">
            <v>INDIRECTA</v>
          </cell>
          <cell r="O1373" t="str">
            <v>1ERO</v>
          </cell>
          <cell r="P1373">
            <v>3</v>
          </cell>
          <cell r="Q1373">
            <v>2</v>
          </cell>
          <cell r="R1373">
            <v>12</v>
          </cell>
          <cell r="S1373">
            <v>2</v>
          </cell>
          <cell r="T1373" t="str">
            <v>MET</v>
          </cell>
          <cell r="U1373">
            <v>12</v>
          </cell>
        </row>
        <row r="1374">
          <cell r="A1374">
            <v>6056082</v>
          </cell>
          <cell r="B1374" t="str">
            <v>OBB</v>
          </cell>
          <cell r="C1374">
            <v>32000</v>
          </cell>
          <cell r="D1374">
            <v>32000120</v>
          </cell>
          <cell r="E1374" t="str">
            <v>GMS</v>
          </cell>
          <cell r="F1374">
            <v>6056082</v>
          </cell>
          <cell r="G1374" t="str">
            <v>06056082</v>
          </cell>
          <cell r="H1374">
            <v>713149672</v>
          </cell>
          <cell r="I1374" t="str">
            <v>CARRION BARRAGAN JUAN PABLO</v>
          </cell>
          <cell r="J1374" t="str">
            <v>COORDINADOR GMS</v>
          </cell>
          <cell r="K1374">
            <v>1709932071</v>
          </cell>
          <cell r="L1374" t="str">
            <v>SALARY</v>
          </cell>
          <cell r="M1374" t="str">
            <v>INDEFINIDO</v>
          </cell>
          <cell r="N1374" t="str">
            <v>INDIRECTA</v>
          </cell>
          <cell r="O1374" t="str">
            <v>1ERO</v>
          </cell>
          <cell r="P1374">
            <v>3</v>
          </cell>
          <cell r="Q1374">
            <v>3</v>
          </cell>
          <cell r="R1374">
            <v>1</v>
          </cell>
          <cell r="S1374">
            <v>2</v>
          </cell>
          <cell r="T1374" t="str">
            <v>adm</v>
          </cell>
        </row>
        <row r="1375">
          <cell r="A1375">
            <v>6057179</v>
          </cell>
          <cell r="B1375" t="str">
            <v>OBB</v>
          </cell>
          <cell r="C1375">
            <v>52000</v>
          </cell>
          <cell r="D1375">
            <v>52000520</v>
          </cell>
          <cell r="E1375" t="str">
            <v>EST.VERIFICAC.</v>
          </cell>
          <cell r="F1375">
            <v>6057179</v>
          </cell>
          <cell r="G1375" t="str">
            <v>06057179</v>
          </cell>
          <cell r="H1375">
            <v>151271485</v>
          </cell>
          <cell r="I1375" t="str">
            <v>PAZMINO CANAS FRANCISCO RICARDO</v>
          </cell>
          <cell r="J1375" t="str">
            <v>MIEMBRO EQUIPO CALID</v>
          </cell>
          <cell r="K1375">
            <v>1716394612</v>
          </cell>
          <cell r="L1375" t="str">
            <v>HOURLY</v>
          </cell>
          <cell r="M1375" t="str">
            <v>INDEFINIDO</v>
          </cell>
          <cell r="N1375" t="str">
            <v>DIRECTA</v>
          </cell>
          <cell r="O1375" t="str">
            <v>1ERO</v>
          </cell>
          <cell r="P1375">
            <v>3</v>
          </cell>
          <cell r="Q1375">
            <v>3</v>
          </cell>
          <cell r="R1375">
            <v>1</v>
          </cell>
          <cell r="S1375">
            <v>13</v>
          </cell>
          <cell r="T1375" t="str">
            <v>MET</v>
          </cell>
          <cell r="U1375" t="e">
            <v>#REF!</v>
          </cell>
        </row>
        <row r="1376">
          <cell r="A1376">
            <v>6057453</v>
          </cell>
          <cell r="B1376" t="str">
            <v>OBB</v>
          </cell>
          <cell r="C1376">
            <v>36000</v>
          </cell>
          <cell r="D1376">
            <v>36000200</v>
          </cell>
          <cell r="E1376" t="str">
            <v>ENSAMBLE CHASIS</v>
          </cell>
          <cell r="F1376">
            <v>6057453</v>
          </cell>
          <cell r="G1376" t="str">
            <v>06057453</v>
          </cell>
          <cell r="H1376">
            <v>808211663</v>
          </cell>
          <cell r="I1376" t="str">
            <v>ACONDA CAIZALUISA EDISON GIOVANNY</v>
          </cell>
          <cell r="J1376" t="str">
            <v>OPERARIO PRODUCCION</v>
          </cell>
          <cell r="K1376">
            <v>1712798022</v>
          </cell>
          <cell r="L1376" t="str">
            <v>HOURLY</v>
          </cell>
          <cell r="M1376" t="str">
            <v>INDEFINIDO</v>
          </cell>
          <cell r="N1376" t="str">
            <v>DIRECTA</v>
          </cell>
          <cell r="O1376" t="str">
            <v>1ERO</v>
          </cell>
          <cell r="P1376">
            <v>3</v>
          </cell>
          <cell r="Q1376">
            <v>3</v>
          </cell>
          <cell r="R1376">
            <v>1</v>
          </cell>
          <cell r="S1376">
            <v>27</v>
          </cell>
          <cell r="T1376" t="str">
            <v>LET</v>
          </cell>
          <cell r="U1376">
            <v>1</v>
          </cell>
        </row>
        <row r="1377">
          <cell r="A1377">
            <v>6057460</v>
          </cell>
          <cell r="B1377" t="str">
            <v>OBB</v>
          </cell>
          <cell r="C1377">
            <v>36000</v>
          </cell>
          <cell r="D1377">
            <v>36000500</v>
          </cell>
          <cell r="E1377" t="str">
            <v>TRIM AUTOMOVIL</v>
          </cell>
          <cell r="F1377">
            <v>6057460</v>
          </cell>
          <cell r="G1377" t="str">
            <v>06057460</v>
          </cell>
          <cell r="H1377">
            <v>466316163</v>
          </cell>
          <cell r="I1377" t="str">
            <v>ALAJO CHICAIZA JOSE SEGUNDO</v>
          </cell>
          <cell r="J1377" t="str">
            <v>OPERARIO PRODUCCION</v>
          </cell>
          <cell r="K1377">
            <v>1719096404</v>
          </cell>
          <cell r="L1377" t="str">
            <v>HOURLY</v>
          </cell>
          <cell r="M1377" t="str">
            <v>INDEFINIDO</v>
          </cell>
          <cell r="N1377" t="str">
            <v>DIRECTA</v>
          </cell>
          <cell r="O1377" t="str">
            <v>SALIO CIA</v>
          </cell>
          <cell r="P1377">
            <v>28</v>
          </cell>
          <cell r="Q1377">
            <v>9</v>
          </cell>
          <cell r="R1377">
            <v>9</v>
          </cell>
          <cell r="S1377">
            <v>1</v>
          </cell>
          <cell r="T1377" t="e">
            <v>#N/A</v>
          </cell>
          <cell r="U1377" t="e">
            <v>#N/A</v>
          </cell>
        </row>
        <row r="1378">
          <cell r="A1378">
            <v>6057461</v>
          </cell>
          <cell r="B1378" t="str">
            <v>OBB</v>
          </cell>
          <cell r="C1378">
            <v>35010</v>
          </cell>
          <cell r="D1378">
            <v>35010500</v>
          </cell>
          <cell r="E1378" t="str">
            <v>PINTURA PLASTIC</v>
          </cell>
          <cell r="F1378">
            <v>6057461</v>
          </cell>
          <cell r="G1378" t="str">
            <v>06057461</v>
          </cell>
          <cell r="H1378">
            <v>810081531</v>
          </cell>
          <cell r="I1378" t="str">
            <v>ARRIETA IBARRA DIEGO JAVIER</v>
          </cell>
          <cell r="J1378" t="str">
            <v>OPERARIO DE PINTURA</v>
          </cell>
          <cell r="K1378">
            <v>1714213343</v>
          </cell>
          <cell r="L1378" t="str">
            <v>HOURLY</v>
          </cell>
          <cell r="M1378" t="str">
            <v>INDEFINIDO</v>
          </cell>
          <cell r="N1378" t="str">
            <v>DIRECTA</v>
          </cell>
          <cell r="O1378" t="str">
            <v>1ERO</v>
          </cell>
          <cell r="P1378">
            <v>2</v>
          </cell>
          <cell r="Q1378">
            <v>3</v>
          </cell>
          <cell r="R1378">
            <v>1</v>
          </cell>
          <cell r="S1378">
            <v>27</v>
          </cell>
          <cell r="T1378" t="str">
            <v>MET</v>
          </cell>
          <cell r="U1378" t="str">
            <v>PINTURA ESM-PLAST 1T</v>
          </cell>
        </row>
        <row r="1379">
          <cell r="A1379">
            <v>6057486</v>
          </cell>
          <cell r="B1379" t="str">
            <v>OBB</v>
          </cell>
          <cell r="C1379">
            <v>52000</v>
          </cell>
          <cell r="D1379">
            <v>52000520</v>
          </cell>
          <cell r="E1379" t="str">
            <v>EST.VERIFICAC.</v>
          </cell>
          <cell r="F1379">
            <v>6057486</v>
          </cell>
          <cell r="G1379" t="str">
            <v>06057486</v>
          </cell>
          <cell r="H1379">
            <v>423709317</v>
          </cell>
          <cell r="I1379" t="str">
            <v>CANDO SARANGO RODRIGO HERNAN</v>
          </cell>
          <cell r="J1379" t="str">
            <v>MIEMBRO EQUIPO CALID</v>
          </cell>
          <cell r="K1379">
            <v>1103049506</v>
          </cell>
          <cell r="L1379" t="str">
            <v>HOURLY</v>
          </cell>
          <cell r="M1379" t="str">
            <v>INDEFINIDO</v>
          </cell>
          <cell r="N1379" t="str">
            <v>DIRECTA</v>
          </cell>
          <cell r="O1379" t="str">
            <v>1ERO</v>
          </cell>
          <cell r="P1379">
            <v>3</v>
          </cell>
          <cell r="Q1379">
            <v>3</v>
          </cell>
          <cell r="R1379">
            <v>1</v>
          </cell>
          <cell r="S1379">
            <v>27</v>
          </cell>
          <cell r="T1379" t="str">
            <v>MET</v>
          </cell>
          <cell r="U1379" t="e">
            <v>#REF!</v>
          </cell>
        </row>
        <row r="1380">
          <cell r="A1380">
            <v>6057488</v>
          </cell>
          <cell r="B1380" t="str">
            <v>OBB</v>
          </cell>
          <cell r="C1380">
            <v>34000</v>
          </cell>
          <cell r="D1380">
            <v>34000200</v>
          </cell>
          <cell r="E1380" t="str">
            <v>SUELDA COMERCI.</v>
          </cell>
          <cell r="F1380">
            <v>6057488</v>
          </cell>
          <cell r="G1380" t="str">
            <v>06057488</v>
          </cell>
          <cell r="H1380">
            <v>695418691</v>
          </cell>
          <cell r="I1380" t="str">
            <v>CUSI PICHO MILTON OMAR</v>
          </cell>
          <cell r="J1380" t="str">
            <v>OPERARIO DE SUELDA</v>
          </cell>
          <cell r="K1380">
            <v>1714787544</v>
          </cell>
          <cell r="L1380" t="str">
            <v>HOURLY</v>
          </cell>
          <cell r="M1380" t="str">
            <v>INDEFINIDO</v>
          </cell>
          <cell r="N1380" t="str">
            <v>DIRECTA</v>
          </cell>
          <cell r="O1380" t="str">
            <v>2DO</v>
          </cell>
          <cell r="P1380">
            <v>28</v>
          </cell>
          <cell r="Q1380">
            <v>3</v>
          </cell>
          <cell r="R1380">
            <v>1</v>
          </cell>
          <cell r="S1380">
            <v>27</v>
          </cell>
          <cell r="T1380" t="str">
            <v>LET</v>
          </cell>
          <cell r="U1380">
            <v>1714787544</v>
          </cell>
        </row>
        <row r="1381">
          <cell r="A1381">
            <v>6057489</v>
          </cell>
          <cell r="B1381" t="str">
            <v>OBB</v>
          </cell>
          <cell r="C1381">
            <v>35000</v>
          </cell>
          <cell r="D1381">
            <v>35000200</v>
          </cell>
          <cell r="E1381" t="str">
            <v>PINTURA ELPO</v>
          </cell>
          <cell r="F1381">
            <v>6057489</v>
          </cell>
          <cell r="G1381" t="str">
            <v>06057489</v>
          </cell>
          <cell r="H1381">
            <v>639109556</v>
          </cell>
          <cell r="I1381" t="str">
            <v>CRUZ ACONDA CHRISTIAN PAUL</v>
          </cell>
          <cell r="J1381" t="str">
            <v>OPERARIO DE PINTURA</v>
          </cell>
          <cell r="K1381">
            <v>1715987382</v>
          </cell>
          <cell r="L1381" t="str">
            <v>HOURLY</v>
          </cell>
          <cell r="M1381" t="str">
            <v>INDEFINIDO</v>
          </cell>
          <cell r="N1381" t="str">
            <v>DIRECTA</v>
          </cell>
          <cell r="O1381" t="str">
            <v>1ERO</v>
          </cell>
          <cell r="P1381">
            <v>2</v>
          </cell>
          <cell r="Q1381">
            <v>3</v>
          </cell>
          <cell r="R1381">
            <v>1</v>
          </cell>
          <cell r="S1381">
            <v>27</v>
          </cell>
          <cell r="T1381" t="str">
            <v>LET</v>
          </cell>
          <cell r="U1381" t="str">
            <v>PINTURA ELPO 1T</v>
          </cell>
        </row>
        <row r="1382">
          <cell r="A1382">
            <v>6057492</v>
          </cell>
          <cell r="B1382" t="str">
            <v>OBB</v>
          </cell>
          <cell r="C1382">
            <v>35000</v>
          </cell>
          <cell r="D1382">
            <v>35000400</v>
          </cell>
          <cell r="E1382" t="str">
            <v>PINTURA ESMALTE</v>
          </cell>
          <cell r="F1382">
            <v>6057492</v>
          </cell>
          <cell r="G1382" t="str">
            <v>06057492</v>
          </cell>
          <cell r="H1382">
            <v>512484826</v>
          </cell>
          <cell r="I1382" t="str">
            <v>CHILIQUINGA LLUMILUI SEGUNDO HECTOR</v>
          </cell>
          <cell r="J1382" t="str">
            <v>ENDEREZADOR</v>
          </cell>
          <cell r="K1382">
            <v>1708262207</v>
          </cell>
          <cell r="L1382" t="str">
            <v>HOURLY</v>
          </cell>
          <cell r="M1382" t="str">
            <v>INDEFINIDO</v>
          </cell>
          <cell r="N1382" t="str">
            <v>DIRECTA</v>
          </cell>
          <cell r="O1382" t="str">
            <v>1ERO</v>
          </cell>
          <cell r="P1382">
            <v>2</v>
          </cell>
          <cell r="Q1382">
            <v>3</v>
          </cell>
          <cell r="R1382">
            <v>1</v>
          </cell>
          <cell r="S1382">
            <v>27</v>
          </cell>
          <cell r="T1382" t="str">
            <v>MET</v>
          </cell>
          <cell r="U1382" t="str">
            <v>PINTURA ESMALTE 1T</v>
          </cell>
        </row>
        <row r="1383">
          <cell r="A1383">
            <v>6057496</v>
          </cell>
          <cell r="B1383" t="str">
            <v>OBB</v>
          </cell>
          <cell r="C1383">
            <v>36000</v>
          </cell>
          <cell r="D1383">
            <v>36000600</v>
          </cell>
          <cell r="E1383" t="str">
            <v>FINAL AUTOMOVIL</v>
          </cell>
          <cell r="F1383">
            <v>6057496</v>
          </cell>
          <cell r="G1383" t="str">
            <v>06057496</v>
          </cell>
          <cell r="H1383">
            <v>566838430</v>
          </cell>
          <cell r="I1383" t="str">
            <v>CAISALUISA ACONDA ANGEL EFRAIN</v>
          </cell>
          <cell r="J1383" t="str">
            <v>OPERARIO PRODUCCION</v>
          </cell>
          <cell r="K1383">
            <v>1712732609</v>
          </cell>
          <cell r="L1383" t="str">
            <v>HOURLY</v>
          </cell>
          <cell r="M1383" t="str">
            <v>INDEFINIDO</v>
          </cell>
          <cell r="N1383" t="str">
            <v>DIRECTA</v>
          </cell>
          <cell r="O1383" t="str">
            <v>2DO</v>
          </cell>
          <cell r="P1383">
            <v>28</v>
          </cell>
          <cell r="Q1383">
            <v>3</v>
          </cell>
          <cell r="R1383">
            <v>1</v>
          </cell>
          <cell r="S1383">
            <v>27</v>
          </cell>
          <cell r="T1383" t="str">
            <v>MET</v>
          </cell>
          <cell r="U1383">
            <v>1</v>
          </cell>
        </row>
        <row r="1384">
          <cell r="A1384">
            <v>6057498</v>
          </cell>
          <cell r="B1384" t="str">
            <v>OBB</v>
          </cell>
          <cell r="C1384">
            <v>37000</v>
          </cell>
          <cell r="D1384">
            <v>37000500</v>
          </cell>
          <cell r="E1384" t="str">
            <v>PASAJEROS</v>
          </cell>
          <cell r="F1384">
            <v>6057498</v>
          </cell>
          <cell r="G1384" t="str">
            <v>06057498</v>
          </cell>
          <cell r="H1384">
            <v>874625134</v>
          </cell>
          <cell r="I1384" t="str">
            <v>LOACHAMIN LOACHAMIN WALTER RENE</v>
          </cell>
          <cell r="J1384" t="str">
            <v>OPERARIO MATERIALES</v>
          </cell>
          <cell r="K1384">
            <v>1715895320</v>
          </cell>
          <cell r="L1384" t="str">
            <v>HOURLY</v>
          </cell>
          <cell r="M1384" t="str">
            <v>INDEFINIDO</v>
          </cell>
          <cell r="N1384" t="str">
            <v>INDIRECTA</v>
          </cell>
          <cell r="O1384" t="e">
            <v>#REF!</v>
          </cell>
          <cell r="P1384">
            <v>3</v>
          </cell>
          <cell r="Q1384">
            <v>3</v>
          </cell>
          <cell r="R1384">
            <v>1</v>
          </cell>
          <cell r="S1384">
            <v>27</v>
          </cell>
          <cell r="T1384" t="str">
            <v>LET</v>
          </cell>
          <cell r="U1384" t="e">
            <v>#REF!</v>
          </cell>
        </row>
        <row r="1385">
          <cell r="A1385">
            <v>6057499</v>
          </cell>
          <cell r="B1385" t="str">
            <v>OBB</v>
          </cell>
          <cell r="C1385">
            <v>37000</v>
          </cell>
          <cell r="D1385">
            <v>37000400</v>
          </cell>
          <cell r="E1385" t="str">
            <v>COMERCIALES</v>
          </cell>
          <cell r="F1385">
            <v>6057499</v>
          </cell>
          <cell r="G1385" t="str">
            <v>06057499</v>
          </cell>
          <cell r="H1385">
            <v>481691320</v>
          </cell>
          <cell r="I1385" t="str">
            <v>CASTILLO MANCHAY CHRISTIAN ALFREDO</v>
          </cell>
          <cell r="J1385" t="str">
            <v>OPERARIO MATERIALES</v>
          </cell>
          <cell r="K1385">
            <v>1716603939</v>
          </cell>
          <cell r="L1385" t="str">
            <v>HOURLY</v>
          </cell>
          <cell r="M1385" t="str">
            <v>INDEFINIDO</v>
          </cell>
          <cell r="N1385" t="str">
            <v>INDIRECTA</v>
          </cell>
          <cell r="O1385" t="e">
            <v>#REF!</v>
          </cell>
          <cell r="P1385">
            <v>3</v>
          </cell>
          <cell r="Q1385">
            <v>3</v>
          </cell>
          <cell r="R1385">
            <v>1</v>
          </cell>
          <cell r="S1385">
            <v>27</v>
          </cell>
          <cell r="T1385" t="str">
            <v>LET</v>
          </cell>
          <cell r="U1385" t="e">
            <v>#REF!</v>
          </cell>
        </row>
        <row r="1386">
          <cell r="A1386">
            <v>6057506</v>
          </cell>
          <cell r="B1386" t="str">
            <v>OBB</v>
          </cell>
          <cell r="C1386">
            <v>31000</v>
          </cell>
          <cell r="D1386">
            <v>31000600</v>
          </cell>
          <cell r="E1386" t="str">
            <v>PROY.MATRICERIA</v>
          </cell>
          <cell r="F1386">
            <v>6057506</v>
          </cell>
          <cell r="G1386" t="str">
            <v>06057506</v>
          </cell>
          <cell r="H1386">
            <v>126992351</v>
          </cell>
          <cell r="I1386" t="str">
            <v>MALES AULLA GERARDO NICOLAS</v>
          </cell>
          <cell r="J1386" t="str">
            <v>OPER.TALLER MECANICO</v>
          </cell>
          <cell r="K1386">
            <v>1713762985</v>
          </cell>
          <cell r="L1386" t="str">
            <v>HOURLY</v>
          </cell>
          <cell r="M1386" t="str">
            <v>INDEFINIDO</v>
          </cell>
          <cell r="N1386" t="str">
            <v>INDIRECTA</v>
          </cell>
          <cell r="O1386" t="str">
            <v>1ERO</v>
          </cell>
          <cell r="P1386">
            <v>3</v>
          </cell>
          <cell r="Q1386">
            <v>3</v>
          </cell>
          <cell r="R1386">
            <v>1</v>
          </cell>
          <cell r="S1386">
            <v>27</v>
          </cell>
          <cell r="T1386" t="str">
            <v>adm</v>
          </cell>
        </row>
        <row r="1387">
          <cell r="A1387">
            <v>6057510</v>
          </cell>
          <cell r="B1387" t="str">
            <v>OBB</v>
          </cell>
          <cell r="C1387">
            <v>52000</v>
          </cell>
          <cell r="D1387">
            <v>52000520</v>
          </cell>
          <cell r="E1387" t="str">
            <v>EST.VERIFICAC.</v>
          </cell>
          <cell r="F1387">
            <v>6057510</v>
          </cell>
          <cell r="G1387" t="str">
            <v>06057510</v>
          </cell>
          <cell r="H1387">
            <v>990260586</v>
          </cell>
          <cell r="I1387" t="str">
            <v>LINCANGO PACHACAMA MARIO ERNESTO</v>
          </cell>
          <cell r="J1387" t="str">
            <v>MIEMBRO EQUIPO CALID</v>
          </cell>
          <cell r="K1387">
            <v>1713819447</v>
          </cell>
          <cell r="L1387" t="str">
            <v>HOURLY</v>
          </cell>
          <cell r="M1387" t="str">
            <v>INDEFINIDO</v>
          </cell>
          <cell r="N1387" t="str">
            <v>DIRECTA</v>
          </cell>
          <cell r="O1387" t="str">
            <v>SALIO CIA</v>
          </cell>
          <cell r="P1387">
            <v>4</v>
          </cell>
          <cell r="Q1387">
            <v>3</v>
          </cell>
          <cell r="R1387">
            <v>1</v>
          </cell>
          <cell r="S1387">
            <v>27</v>
          </cell>
          <cell r="T1387" t="e">
            <v>#N/A</v>
          </cell>
          <cell r="U1387" t="e">
            <v>#N/A</v>
          </cell>
        </row>
        <row r="1388">
          <cell r="A1388">
            <v>6057513</v>
          </cell>
          <cell r="B1388" t="str">
            <v>OBB</v>
          </cell>
          <cell r="C1388">
            <v>35000</v>
          </cell>
          <cell r="D1388">
            <v>35000300</v>
          </cell>
          <cell r="E1388" t="str">
            <v>PINTURA PRIMER</v>
          </cell>
          <cell r="F1388">
            <v>6057513</v>
          </cell>
          <cell r="G1388" t="str">
            <v>06057513</v>
          </cell>
          <cell r="H1388">
            <v>965102021</v>
          </cell>
          <cell r="I1388" t="str">
            <v>MORALES HARO VICENTE AGUSTIN</v>
          </cell>
          <cell r="J1388" t="str">
            <v>PINTOR</v>
          </cell>
          <cell r="K1388">
            <v>1600406431</v>
          </cell>
          <cell r="L1388" t="str">
            <v>HOURLY</v>
          </cell>
          <cell r="M1388" t="str">
            <v>INDEFINIDO</v>
          </cell>
          <cell r="N1388" t="str">
            <v>DIRECTA</v>
          </cell>
          <cell r="O1388" t="str">
            <v>1ERO</v>
          </cell>
          <cell r="P1388">
            <v>2</v>
          </cell>
          <cell r="Q1388">
            <v>4</v>
          </cell>
          <cell r="R1388">
            <v>8</v>
          </cell>
          <cell r="S1388">
            <v>2</v>
          </cell>
          <cell r="T1388" t="str">
            <v>MET</v>
          </cell>
          <cell r="U1388" t="str">
            <v>PINTURA CABINAS 1T</v>
          </cell>
        </row>
        <row r="1389">
          <cell r="A1389">
            <v>6057514</v>
          </cell>
          <cell r="B1389" t="str">
            <v>OBB</v>
          </cell>
          <cell r="C1389">
            <v>35010</v>
          </cell>
          <cell r="D1389">
            <v>35010500</v>
          </cell>
          <cell r="E1389" t="str">
            <v>PINTURA PLASTIC</v>
          </cell>
          <cell r="F1389">
            <v>6057514</v>
          </cell>
          <cell r="G1389" t="str">
            <v>06057514</v>
          </cell>
          <cell r="H1389">
            <v>637393307</v>
          </cell>
          <cell r="I1389" t="str">
            <v>LAZO TANDAYAMO LUIS MANUEL</v>
          </cell>
          <cell r="J1389" t="str">
            <v>PINTOR</v>
          </cell>
          <cell r="K1389">
            <v>1715470900</v>
          </cell>
          <cell r="L1389" t="str">
            <v>HOURLY</v>
          </cell>
          <cell r="M1389" t="str">
            <v>INDEFINIDO</v>
          </cell>
          <cell r="N1389" t="str">
            <v>DIRECTA</v>
          </cell>
          <cell r="O1389" t="str">
            <v>SALIO CIA</v>
          </cell>
          <cell r="P1389">
            <v>2</v>
          </cell>
          <cell r="Q1389">
            <v>3</v>
          </cell>
          <cell r="R1389">
            <v>1</v>
          </cell>
          <cell r="S1389">
            <v>27</v>
          </cell>
          <cell r="T1389" t="e">
            <v>#N/A</v>
          </cell>
        </row>
        <row r="1390">
          <cell r="A1390">
            <v>6057516</v>
          </cell>
          <cell r="B1390" t="str">
            <v>OBB</v>
          </cell>
          <cell r="C1390">
            <v>35000</v>
          </cell>
          <cell r="D1390">
            <v>35000400</v>
          </cell>
          <cell r="E1390" t="str">
            <v>PINTURA ESMALTE</v>
          </cell>
          <cell r="F1390">
            <v>6057516</v>
          </cell>
          <cell r="G1390" t="str">
            <v>06057516</v>
          </cell>
          <cell r="H1390">
            <v>339441930</v>
          </cell>
          <cell r="I1390" t="str">
            <v>MARTINEZ QUINGATUNA WASHINGTON PATRICIO</v>
          </cell>
          <cell r="J1390" t="str">
            <v>PINTOR</v>
          </cell>
          <cell r="K1390">
            <v>1713826566</v>
          </cell>
          <cell r="L1390" t="str">
            <v>HOURLY</v>
          </cell>
          <cell r="M1390" t="str">
            <v>INDEFINIDO</v>
          </cell>
          <cell r="N1390" t="str">
            <v>DIRECTA</v>
          </cell>
          <cell r="O1390" t="str">
            <v>1ERO</v>
          </cell>
          <cell r="P1390">
            <v>2</v>
          </cell>
          <cell r="Q1390">
            <v>9</v>
          </cell>
          <cell r="R1390">
            <v>9</v>
          </cell>
          <cell r="S1390">
            <v>7</v>
          </cell>
          <cell r="T1390" t="str">
            <v>MET</v>
          </cell>
          <cell r="U1390" t="str">
            <v>PINTURA ESMALTE 1T</v>
          </cell>
        </row>
        <row r="1391">
          <cell r="A1391">
            <v>6057518</v>
          </cell>
          <cell r="B1391" t="str">
            <v>OBB</v>
          </cell>
          <cell r="C1391">
            <v>37000</v>
          </cell>
          <cell r="D1391">
            <v>37000500</v>
          </cell>
          <cell r="E1391" t="str">
            <v>PASAJEROS</v>
          </cell>
          <cell r="F1391">
            <v>6057518</v>
          </cell>
          <cell r="G1391" t="str">
            <v>06057518</v>
          </cell>
          <cell r="H1391">
            <v>239794965</v>
          </cell>
          <cell r="I1391" t="str">
            <v>MORALES FARINANGO MARCELO VICENTE</v>
          </cell>
          <cell r="J1391" t="str">
            <v>OPERARIO MATERIALES</v>
          </cell>
          <cell r="K1391">
            <v>1715144786</v>
          </cell>
          <cell r="L1391" t="str">
            <v>HOURLY</v>
          </cell>
          <cell r="M1391" t="str">
            <v>INDEFINIDO</v>
          </cell>
          <cell r="N1391" t="str">
            <v>INDIRECTA</v>
          </cell>
          <cell r="O1391" t="e">
            <v>#REF!</v>
          </cell>
          <cell r="P1391">
            <v>3</v>
          </cell>
          <cell r="Q1391">
            <v>3</v>
          </cell>
          <cell r="R1391">
            <v>1</v>
          </cell>
          <cell r="S1391">
            <v>27</v>
          </cell>
          <cell r="T1391" t="str">
            <v>MET</v>
          </cell>
          <cell r="U1391" t="e">
            <v>#REF!</v>
          </cell>
        </row>
        <row r="1392">
          <cell r="A1392">
            <v>6057519</v>
          </cell>
          <cell r="B1392" t="str">
            <v>OBB</v>
          </cell>
          <cell r="C1392">
            <v>37000</v>
          </cell>
          <cell r="D1392">
            <v>37000800</v>
          </cell>
          <cell r="E1392" t="str">
            <v>BODEGA</v>
          </cell>
          <cell r="F1392">
            <v>6057519</v>
          </cell>
          <cell r="G1392" t="str">
            <v>06057519</v>
          </cell>
          <cell r="H1392">
            <v>882535708</v>
          </cell>
          <cell r="I1392" t="str">
            <v>MANCHENO GUERRA FABIAN ENRIQUE</v>
          </cell>
          <cell r="J1392" t="str">
            <v>BODEGUERO MATERIALES</v>
          </cell>
          <cell r="K1392">
            <v>1710301779</v>
          </cell>
          <cell r="L1392" t="str">
            <v>HOURLY</v>
          </cell>
          <cell r="M1392" t="str">
            <v>INDEFINIDO</v>
          </cell>
          <cell r="N1392" t="str">
            <v>INDIRECTA</v>
          </cell>
          <cell r="O1392" t="e">
            <v>#REF!</v>
          </cell>
          <cell r="P1392">
            <v>3</v>
          </cell>
          <cell r="Q1392">
            <v>3</v>
          </cell>
          <cell r="R1392">
            <v>1</v>
          </cell>
          <cell r="S1392">
            <v>27</v>
          </cell>
          <cell r="T1392" t="str">
            <v>BODEGUERO</v>
          </cell>
          <cell r="U1392" t="e">
            <v>#REF!</v>
          </cell>
        </row>
        <row r="1393">
          <cell r="A1393">
            <v>6057522</v>
          </cell>
          <cell r="B1393" t="str">
            <v>OBB</v>
          </cell>
          <cell r="C1393">
            <v>35000</v>
          </cell>
          <cell r="D1393">
            <v>35000200</v>
          </cell>
          <cell r="E1393" t="str">
            <v>PINTURA ELPO</v>
          </cell>
          <cell r="F1393">
            <v>6057522</v>
          </cell>
          <cell r="G1393" t="str">
            <v>06057522</v>
          </cell>
          <cell r="H1393">
            <v>804966824</v>
          </cell>
          <cell r="I1393" t="str">
            <v>MERA LUGMANA CARLOS ENRIQUE</v>
          </cell>
          <cell r="J1393" t="str">
            <v>OPERARIO DE PINTURA</v>
          </cell>
          <cell r="K1393">
            <v>1713173738</v>
          </cell>
          <cell r="L1393" t="str">
            <v>HOURLY</v>
          </cell>
          <cell r="M1393" t="str">
            <v>INDEFINIDO</v>
          </cell>
          <cell r="N1393" t="str">
            <v>DIRECTA</v>
          </cell>
          <cell r="O1393" t="str">
            <v>SALIO CIA</v>
          </cell>
          <cell r="P1393">
            <v>2</v>
          </cell>
          <cell r="Q1393">
            <v>3</v>
          </cell>
          <cell r="R1393">
            <v>1</v>
          </cell>
          <cell r="S1393">
            <v>27</v>
          </cell>
          <cell r="T1393" t="e">
            <v>#N/A</v>
          </cell>
        </row>
        <row r="1394">
          <cell r="A1394">
            <v>6057523</v>
          </cell>
          <cell r="B1394" t="str">
            <v>OBB</v>
          </cell>
          <cell r="C1394">
            <v>37000</v>
          </cell>
          <cell r="D1394">
            <v>37000200</v>
          </cell>
          <cell r="E1394" t="str">
            <v>CTROL MAT NOCKD</v>
          </cell>
          <cell r="F1394">
            <v>6057523</v>
          </cell>
          <cell r="G1394" t="str">
            <v>06057523</v>
          </cell>
          <cell r="H1394">
            <v>800129393</v>
          </cell>
          <cell r="I1394" t="str">
            <v>NACIMBA CAIZATOA CLAUDIO</v>
          </cell>
          <cell r="J1394" t="str">
            <v>BODEGUERO MATERIALES</v>
          </cell>
          <cell r="K1394">
            <v>1715375299</v>
          </cell>
          <cell r="L1394" t="str">
            <v>HOURLY</v>
          </cell>
          <cell r="M1394" t="str">
            <v>INDEFINIDO</v>
          </cell>
          <cell r="N1394" t="str">
            <v>INDIRECTA</v>
          </cell>
          <cell r="O1394" t="e">
            <v>#REF!</v>
          </cell>
          <cell r="P1394">
            <v>28</v>
          </cell>
          <cell r="Q1394">
            <v>3</v>
          </cell>
          <cell r="R1394">
            <v>1</v>
          </cell>
          <cell r="S1394">
            <v>27</v>
          </cell>
          <cell r="T1394" t="str">
            <v>BODEGUERO MATERIALES</v>
          </cell>
          <cell r="U1394" t="e">
            <v>#REF!</v>
          </cell>
        </row>
        <row r="1395">
          <cell r="A1395">
            <v>6057524</v>
          </cell>
          <cell r="B1395" t="str">
            <v>OBB</v>
          </cell>
          <cell r="C1395">
            <v>36000</v>
          </cell>
          <cell r="D1395">
            <v>36000600</v>
          </cell>
          <cell r="E1395" t="str">
            <v>FINAL AUTOMOVIL</v>
          </cell>
          <cell r="F1395">
            <v>6057524</v>
          </cell>
          <cell r="G1395" t="str">
            <v>06057524</v>
          </cell>
          <cell r="H1395">
            <v>174225813</v>
          </cell>
          <cell r="I1395" t="str">
            <v>MONTALVO PADILLA CHRISTIAN MARCELO</v>
          </cell>
          <cell r="J1395" t="str">
            <v>OPERARIO PRODUCCION</v>
          </cell>
          <cell r="K1395">
            <v>1712487055</v>
          </cell>
          <cell r="L1395" t="str">
            <v>HOURLY</v>
          </cell>
          <cell r="M1395" t="str">
            <v>INDEFINIDO</v>
          </cell>
          <cell r="N1395" t="str">
            <v>DIRECTA</v>
          </cell>
          <cell r="O1395" t="str">
            <v>1ERO</v>
          </cell>
          <cell r="P1395">
            <v>3</v>
          </cell>
          <cell r="Q1395">
            <v>3</v>
          </cell>
          <cell r="R1395">
            <v>1</v>
          </cell>
          <cell r="S1395">
            <v>27</v>
          </cell>
          <cell r="T1395" t="str">
            <v>LET CAMIONES</v>
          </cell>
          <cell r="U1395">
            <v>1</v>
          </cell>
        </row>
        <row r="1396">
          <cell r="A1396">
            <v>6057525</v>
          </cell>
          <cell r="B1396" t="str">
            <v>OBB</v>
          </cell>
          <cell r="C1396">
            <v>37000</v>
          </cell>
          <cell r="D1396">
            <v>37000600</v>
          </cell>
          <cell r="E1396" t="str">
            <v>PATIOS CKD</v>
          </cell>
          <cell r="F1396">
            <v>6057525</v>
          </cell>
          <cell r="G1396" t="str">
            <v>06057525</v>
          </cell>
          <cell r="H1396">
            <v>698975563</v>
          </cell>
          <cell r="I1396" t="str">
            <v>NIATO GUALOTUNA GIOVANNY JOSE</v>
          </cell>
          <cell r="J1396" t="str">
            <v>OPERARIO MAQ. PESADA</v>
          </cell>
          <cell r="K1396">
            <v>1712934783</v>
          </cell>
          <cell r="L1396" t="str">
            <v>HOURLY</v>
          </cell>
          <cell r="M1396" t="str">
            <v>INDEFINIDO</v>
          </cell>
          <cell r="N1396" t="str">
            <v>INDIRECTA</v>
          </cell>
          <cell r="O1396" t="e">
            <v>#REF!</v>
          </cell>
          <cell r="P1396">
            <v>3</v>
          </cell>
          <cell r="Q1396">
            <v>3</v>
          </cell>
          <cell r="R1396">
            <v>1</v>
          </cell>
          <cell r="S1396">
            <v>27</v>
          </cell>
          <cell r="T1396" t="str">
            <v>LET</v>
          </cell>
          <cell r="U1396" t="e">
            <v>#REF!</v>
          </cell>
        </row>
        <row r="1397">
          <cell r="A1397">
            <v>6057527</v>
          </cell>
          <cell r="B1397" t="str">
            <v>OBB</v>
          </cell>
          <cell r="C1397">
            <v>52010</v>
          </cell>
          <cell r="D1397">
            <v>52010430</v>
          </cell>
          <cell r="E1397" t="str">
            <v>CONFIABIL. CKD</v>
          </cell>
          <cell r="F1397">
            <v>6057527</v>
          </cell>
          <cell r="G1397" t="str">
            <v>06057527</v>
          </cell>
          <cell r="H1397">
            <v>581297744</v>
          </cell>
          <cell r="I1397" t="str">
            <v>NATO SUNTAXI EDWIN FREDDY</v>
          </cell>
          <cell r="J1397" t="str">
            <v>AUDITOR CKD</v>
          </cell>
          <cell r="K1397">
            <v>1713726162</v>
          </cell>
          <cell r="L1397" t="str">
            <v>HOURLY</v>
          </cell>
          <cell r="M1397" t="str">
            <v>INDEFINIDO</v>
          </cell>
          <cell r="N1397" t="str">
            <v>INDIRECTA</v>
          </cell>
          <cell r="O1397" t="str">
            <v>1ERO</v>
          </cell>
          <cell r="P1397">
            <v>3</v>
          </cell>
          <cell r="Q1397">
            <v>3</v>
          </cell>
          <cell r="R1397">
            <v>1</v>
          </cell>
          <cell r="S1397">
            <v>27</v>
          </cell>
          <cell r="T1397" t="str">
            <v>ASISTENTE</v>
          </cell>
          <cell r="U1397" t="e">
            <v>#REF!</v>
          </cell>
        </row>
        <row r="1398">
          <cell r="A1398">
            <v>6057535</v>
          </cell>
          <cell r="B1398" t="str">
            <v>OBB</v>
          </cell>
          <cell r="C1398">
            <v>36000</v>
          </cell>
          <cell r="D1398">
            <v>36000200</v>
          </cell>
          <cell r="E1398" t="str">
            <v>ENSAMBLE CHASIS</v>
          </cell>
          <cell r="F1398">
            <v>6057535</v>
          </cell>
          <cell r="G1398" t="str">
            <v>06057535</v>
          </cell>
          <cell r="H1398">
            <v>797046129</v>
          </cell>
          <cell r="I1398" t="str">
            <v>PUSHUG GUACHO ROBERTO CARLOS</v>
          </cell>
          <cell r="J1398" t="str">
            <v>OPERARIO PRODUCCION</v>
          </cell>
          <cell r="K1398">
            <v>1716341456</v>
          </cell>
          <cell r="L1398" t="str">
            <v>HOURLY</v>
          </cell>
          <cell r="M1398" t="str">
            <v>INDEFINIDO</v>
          </cell>
          <cell r="N1398" t="str">
            <v>DIRECTA</v>
          </cell>
          <cell r="O1398" t="str">
            <v>1ERO</v>
          </cell>
          <cell r="P1398">
            <v>3</v>
          </cell>
          <cell r="Q1398">
            <v>3</v>
          </cell>
          <cell r="R1398">
            <v>1</v>
          </cell>
          <cell r="S1398">
            <v>27</v>
          </cell>
          <cell r="T1398" t="str">
            <v>MET</v>
          </cell>
          <cell r="U1398">
            <v>1</v>
          </cell>
        </row>
        <row r="1399">
          <cell r="A1399">
            <v>6057536</v>
          </cell>
          <cell r="B1399" t="str">
            <v>OBB</v>
          </cell>
          <cell r="C1399">
            <v>34000</v>
          </cell>
          <cell r="D1399">
            <v>34000110</v>
          </cell>
          <cell r="E1399" t="str">
            <v>MANTEN. SUELDA</v>
          </cell>
          <cell r="F1399">
            <v>6057536</v>
          </cell>
          <cell r="G1399" t="str">
            <v>06057536</v>
          </cell>
          <cell r="H1399">
            <v>727487193</v>
          </cell>
          <cell r="I1399" t="str">
            <v>REINOSO VARELA CARLOS PATRICIO</v>
          </cell>
          <cell r="J1399" t="str">
            <v>MIEMBRO EQUIPO MTTO.</v>
          </cell>
          <cell r="K1399">
            <v>1716216567</v>
          </cell>
          <cell r="L1399" t="str">
            <v>HOURLY</v>
          </cell>
          <cell r="M1399" t="str">
            <v>INDEFINIDO</v>
          </cell>
          <cell r="N1399" t="str">
            <v>INDIRECTA</v>
          </cell>
          <cell r="O1399" t="str">
            <v>2DO</v>
          </cell>
          <cell r="P1399">
            <v>5</v>
          </cell>
          <cell r="Q1399">
            <v>3</v>
          </cell>
          <cell r="R1399">
            <v>1</v>
          </cell>
          <cell r="S1399">
            <v>27</v>
          </cell>
          <cell r="T1399" t="str">
            <v>MET</v>
          </cell>
          <cell r="U1399">
            <v>1716216567</v>
          </cell>
        </row>
        <row r="1400">
          <cell r="A1400">
            <v>6057537</v>
          </cell>
          <cell r="B1400" t="str">
            <v>OBB</v>
          </cell>
          <cell r="C1400">
            <v>36000</v>
          </cell>
          <cell r="D1400">
            <v>36000100</v>
          </cell>
          <cell r="E1400" t="str">
            <v>OPER.ENSAMB.GEN</v>
          </cell>
          <cell r="F1400">
            <v>6057537</v>
          </cell>
          <cell r="G1400" t="str">
            <v>06057537</v>
          </cell>
          <cell r="H1400">
            <v>740533247</v>
          </cell>
          <cell r="I1400" t="str">
            <v>RUEDA BRICENO NELSON JAVIER</v>
          </cell>
          <cell r="J1400" t="str">
            <v>ESP. DE SHOP</v>
          </cell>
          <cell r="K1400">
            <v>1716268519</v>
          </cell>
          <cell r="L1400" t="str">
            <v>SALARY</v>
          </cell>
          <cell r="M1400" t="str">
            <v>INDEFINIDO</v>
          </cell>
          <cell r="N1400" t="str">
            <v>INDIRECTA</v>
          </cell>
          <cell r="O1400" t="str">
            <v>1ERO</v>
          </cell>
          <cell r="P1400">
            <v>3</v>
          </cell>
          <cell r="Q1400">
            <v>3</v>
          </cell>
          <cell r="R1400">
            <v>1</v>
          </cell>
          <cell r="S1400">
            <v>27</v>
          </cell>
          <cell r="T1400" t="str">
            <v>ESPECIALISTA CALIDAD</v>
          </cell>
          <cell r="U1400">
            <v>1</v>
          </cell>
        </row>
        <row r="1401">
          <cell r="A1401">
            <v>6057538</v>
          </cell>
          <cell r="B1401" t="str">
            <v>OBB</v>
          </cell>
          <cell r="C1401">
            <v>36000</v>
          </cell>
          <cell r="D1401">
            <v>36000700</v>
          </cell>
          <cell r="E1401" t="str">
            <v>INSPECCION FIN.</v>
          </cell>
          <cell r="F1401">
            <v>6057538</v>
          </cell>
          <cell r="G1401" t="str">
            <v>06057538</v>
          </cell>
          <cell r="H1401">
            <v>619515874</v>
          </cell>
          <cell r="I1401" t="str">
            <v>PILLAJO LEMA JOSE FERNANDO</v>
          </cell>
          <cell r="J1401" t="str">
            <v>OPERARIO PRODUCCION</v>
          </cell>
          <cell r="K1401">
            <v>1714409735</v>
          </cell>
          <cell r="L1401" t="str">
            <v>HOURLY</v>
          </cell>
          <cell r="M1401" t="str">
            <v>INDEFINIDO</v>
          </cell>
          <cell r="N1401" t="str">
            <v>DIRECTA</v>
          </cell>
          <cell r="O1401" t="str">
            <v>1ERO</v>
          </cell>
          <cell r="P1401">
            <v>3</v>
          </cell>
          <cell r="Q1401">
            <v>3</v>
          </cell>
          <cell r="R1401">
            <v>1</v>
          </cell>
          <cell r="S1401">
            <v>27</v>
          </cell>
          <cell r="T1401" t="str">
            <v>MET</v>
          </cell>
          <cell r="U1401">
            <v>1</v>
          </cell>
        </row>
        <row r="1402">
          <cell r="A1402">
            <v>6057539</v>
          </cell>
          <cell r="B1402" t="str">
            <v>OBB</v>
          </cell>
          <cell r="C1402">
            <v>37000</v>
          </cell>
          <cell r="D1402">
            <v>37000400</v>
          </cell>
          <cell r="E1402" t="str">
            <v>COMERCIALES</v>
          </cell>
          <cell r="F1402">
            <v>6057539</v>
          </cell>
          <cell r="G1402" t="str">
            <v>06057539</v>
          </cell>
          <cell r="H1402">
            <v>178318854</v>
          </cell>
          <cell r="I1402" t="str">
            <v>RUALES AGUIRRE EDISON FRANCISCO</v>
          </cell>
          <cell r="J1402" t="str">
            <v>OPERARIO MATERIALES</v>
          </cell>
          <cell r="K1402">
            <v>1715235550</v>
          </cell>
          <cell r="L1402" t="str">
            <v>HOURLY</v>
          </cell>
          <cell r="M1402" t="str">
            <v>INDEFINIDO</v>
          </cell>
          <cell r="N1402" t="str">
            <v>INDIRECTA</v>
          </cell>
          <cell r="O1402" t="e">
            <v>#REF!</v>
          </cell>
          <cell r="P1402">
            <v>3</v>
          </cell>
          <cell r="Q1402">
            <v>3</v>
          </cell>
          <cell r="R1402">
            <v>1</v>
          </cell>
          <cell r="S1402">
            <v>27</v>
          </cell>
          <cell r="T1402" t="str">
            <v>LET</v>
          </cell>
          <cell r="U1402" t="e">
            <v>#REF!</v>
          </cell>
        </row>
        <row r="1403">
          <cell r="A1403">
            <v>6057542</v>
          </cell>
          <cell r="B1403" t="str">
            <v>OBB</v>
          </cell>
          <cell r="C1403">
            <v>52000</v>
          </cell>
          <cell r="D1403">
            <v>52000520</v>
          </cell>
          <cell r="E1403" t="str">
            <v>EST.VERIFICAC.</v>
          </cell>
          <cell r="F1403">
            <v>6057542</v>
          </cell>
          <cell r="G1403" t="str">
            <v>06057542</v>
          </cell>
          <cell r="H1403">
            <v>854758960</v>
          </cell>
          <cell r="I1403" t="str">
            <v>SHUGULI LOPEZ LUIS ALBERTO</v>
          </cell>
          <cell r="J1403" t="str">
            <v>MIEMBRO EQUIPO CALID</v>
          </cell>
          <cell r="K1403">
            <v>1716363088</v>
          </cell>
          <cell r="L1403" t="str">
            <v>HOURLY</v>
          </cell>
          <cell r="M1403" t="str">
            <v>INDEFINIDO</v>
          </cell>
          <cell r="N1403" t="str">
            <v>DIRECTA</v>
          </cell>
          <cell r="O1403" t="str">
            <v>1ERO</v>
          </cell>
          <cell r="P1403">
            <v>3</v>
          </cell>
          <cell r="Q1403">
            <v>3</v>
          </cell>
          <cell r="R1403">
            <v>1</v>
          </cell>
          <cell r="S1403">
            <v>27</v>
          </cell>
          <cell r="T1403" t="str">
            <v>MET</v>
          </cell>
          <cell r="U1403" t="e">
            <v>#REF!</v>
          </cell>
        </row>
        <row r="1404">
          <cell r="A1404">
            <v>6057545</v>
          </cell>
          <cell r="B1404" t="str">
            <v>OBB</v>
          </cell>
          <cell r="C1404">
            <v>35010</v>
          </cell>
          <cell r="D1404">
            <v>35010500</v>
          </cell>
          <cell r="E1404" t="str">
            <v>PINTURA PLASTIC</v>
          </cell>
          <cell r="F1404">
            <v>6057545</v>
          </cell>
          <cell r="G1404" t="str">
            <v>06057545</v>
          </cell>
          <cell r="H1404">
            <v>830356830</v>
          </cell>
          <cell r="I1404" t="str">
            <v>ZAPATA VALVERDE LUIS OSWALDO</v>
          </cell>
          <cell r="J1404" t="str">
            <v>PINTOR</v>
          </cell>
          <cell r="K1404">
            <v>1709893000</v>
          </cell>
          <cell r="L1404" t="str">
            <v>HOURLY</v>
          </cell>
          <cell r="M1404" t="str">
            <v>INDEFINIDO</v>
          </cell>
          <cell r="N1404" t="str">
            <v>DIRECTA</v>
          </cell>
          <cell r="O1404" t="str">
            <v>1ERO</v>
          </cell>
          <cell r="P1404">
            <v>2</v>
          </cell>
          <cell r="Q1404">
            <v>3</v>
          </cell>
          <cell r="R1404">
            <v>1</v>
          </cell>
          <cell r="S1404">
            <v>27</v>
          </cell>
          <cell r="T1404" t="str">
            <v>MET</v>
          </cell>
          <cell r="U1404" t="str">
            <v>PINTURA  PLASTICOS 1T</v>
          </cell>
        </row>
        <row r="1405">
          <cell r="A1405">
            <v>6057546</v>
          </cell>
          <cell r="B1405" t="str">
            <v>OBB</v>
          </cell>
          <cell r="C1405">
            <v>33000</v>
          </cell>
          <cell r="D1405">
            <v>33000100</v>
          </cell>
          <cell r="E1405" t="str">
            <v>WFG P&amp;A</v>
          </cell>
          <cell r="F1405">
            <v>6057546</v>
          </cell>
          <cell r="G1405" t="str">
            <v>06057546</v>
          </cell>
          <cell r="H1405">
            <v>726744075</v>
          </cell>
          <cell r="I1405" t="str">
            <v>VEGA POZO ERNESTO JAVIER</v>
          </cell>
          <cell r="J1405" t="str">
            <v>ANALISTA MANTENIMIEN</v>
          </cell>
          <cell r="K1405">
            <v>1711849826</v>
          </cell>
          <cell r="L1405" t="str">
            <v>HOURLY</v>
          </cell>
          <cell r="M1405" t="str">
            <v>INDEFINIDO</v>
          </cell>
          <cell r="N1405" t="str">
            <v>INDIRECTA</v>
          </cell>
          <cell r="O1405" t="str">
            <v>1ERO</v>
          </cell>
          <cell r="P1405">
            <v>19</v>
          </cell>
          <cell r="Q1405">
            <v>10</v>
          </cell>
          <cell r="R1405">
            <v>11</v>
          </cell>
          <cell r="S1405">
            <v>4</v>
          </cell>
          <cell r="T1405" t="str">
            <v>adm</v>
          </cell>
        </row>
        <row r="1406">
          <cell r="A1406">
            <v>6057560</v>
          </cell>
          <cell r="B1406" t="str">
            <v>OBB</v>
          </cell>
          <cell r="C1406">
            <v>52000</v>
          </cell>
          <cell r="D1406">
            <v>52000520</v>
          </cell>
          <cell r="E1406" t="str">
            <v>EST.VERIFICAC.</v>
          </cell>
          <cell r="F1406">
            <v>6057560</v>
          </cell>
          <cell r="G1406" t="str">
            <v>06057560</v>
          </cell>
          <cell r="H1406">
            <v>389361551</v>
          </cell>
          <cell r="I1406" t="str">
            <v>ORTEGA SANTAMARIA BYRON GABRIEL</v>
          </cell>
          <cell r="J1406" t="str">
            <v>MIEMBRO EQUIPO CALID</v>
          </cell>
          <cell r="K1406">
            <v>1712257201</v>
          </cell>
          <cell r="L1406" t="str">
            <v>HOURLY</v>
          </cell>
          <cell r="M1406" t="str">
            <v>INDEFINIDO</v>
          </cell>
          <cell r="N1406" t="str">
            <v>DIRECTA</v>
          </cell>
          <cell r="O1406" t="str">
            <v>1ERO</v>
          </cell>
          <cell r="P1406">
            <v>3</v>
          </cell>
          <cell r="Q1406">
            <v>3</v>
          </cell>
          <cell r="R1406">
            <v>1</v>
          </cell>
          <cell r="S1406">
            <v>27</v>
          </cell>
          <cell r="T1406" t="str">
            <v>LET</v>
          </cell>
          <cell r="U1406" t="e">
            <v>#REF!</v>
          </cell>
        </row>
        <row r="1407">
          <cell r="A1407">
            <v>6057564</v>
          </cell>
          <cell r="B1407" t="str">
            <v>OBB</v>
          </cell>
          <cell r="C1407">
            <v>34000</v>
          </cell>
          <cell r="D1407">
            <v>34000500</v>
          </cell>
          <cell r="E1407" t="str">
            <v>ACABADO METAL.</v>
          </cell>
          <cell r="F1407">
            <v>6057564</v>
          </cell>
          <cell r="G1407" t="str">
            <v>06057564</v>
          </cell>
          <cell r="H1407">
            <v>123953540</v>
          </cell>
          <cell r="I1407" t="str">
            <v>AGUILERA MASABANDA JUAN CARLOS</v>
          </cell>
          <cell r="J1407" t="str">
            <v>OPERARIO DE SUELDA</v>
          </cell>
          <cell r="K1407">
            <v>1715041701</v>
          </cell>
          <cell r="L1407" t="str">
            <v>HOURLY</v>
          </cell>
          <cell r="M1407" t="str">
            <v>INDEFINIDO</v>
          </cell>
          <cell r="N1407" t="str">
            <v>DIRECTA</v>
          </cell>
          <cell r="O1407" t="str">
            <v>1ERO</v>
          </cell>
          <cell r="P1407">
            <v>3</v>
          </cell>
          <cell r="Q1407">
            <v>3</v>
          </cell>
          <cell r="R1407">
            <v>1</v>
          </cell>
          <cell r="S1407">
            <v>27</v>
          </cell>
          <cell r="T1407" t="str">
            <v>MET</v>
          </cell>
          <cell r="U1407">
            <v>1715041701</v>
          </cell>
        </row>
        <row r="1408">
          <cell r="A1408">
            <v>6057565</v>
          </cell>
          <cell r="B1408" t="str">
            <v>OBB</v>
          </cell>
          <cell r="C1408">
            <v>36000</v>
          </cell>
          <cell r="D1408">
            <v>36000300</v>
          </cell>
          <cell r="E1408" t="str">
            <v>TRIM COMERCIAL</v>
          </cell>
          <cell r="F1408">
            <v>6057565</v>
          </cell>
          <cell r="G1408" t="str">
            <v>06057565</v>
          </cell>
          <cell r="H1408">
            <v>413765670</v>
          </cell>
          <cell r="I1408" t="str">
            <v>VASQUEZ ANAGUMBLA NELSON DANIEL</v>
          </cell>
          <cell r="J1408" t="str">
            <v>OPERARIO PRODUCCION</v>
          </cell>
          <cell r="K1408">
            <v>1716126170</v>
          </cell>
          <cell r="L1408" t="str">
            <v>HOURLY</v>
          </cell>
          <cell r="M1408" t="str">
            <v>INDEFINIDO</v>
          </cell>
          <cell r="N1408" t="str">
            <v>DIRECTA</v>
          </cell>
          <cell r="O1408" t="str">
            <v>1ERO</v>
          </cell>
          <cell r="P1408">
            <v>3</v>
          </cell>
          <cell r="Q1408">
            <v>3</v>
          </cell>
          <cell r="R1408">
            <v>1</v>
          </cell>
          <cell r="S1408">
            <v>27</v>
          </cell>
          <cell r="T1408" t="str">
            <v>MET</v>
          </cell>
          <cell r="U1408">
            <v>1</v>
          </cell>
        </row>
        <row r="1409">
          <cell r="A1409">
            <v>6057570</v>
          </cell>
          <cell r="B1409" t="str">
            <v>OBB</v>
          </cell>
          <cell r="C1409">
            <v>34000</v>
          </cell>
          <cell r="D1409">
            <v>34000100</v>
          </cell>
          <cell r="E1409" t="str">
            <v>OP.SUELDA/CARR.</v>
          </cell>
          <cell r="F1409">
            <v>6057570</v>
          </cell>
          <cell r="G1409" t="str">
            <v>06057570</v>
          </cell>
          <cell r="H1409">
            <v>389763723</v>
          </cell>
          <cell r="I1409" t="str">
            <v>VASQUEZ CARTAGENA RUPERTO BLADIMIR</v>
          </cell>
          <cell r="J1409" t="str">
            <v>COORD.PRODUCCION</v>
          </cell>
          <cell r="K1409">
            <v>1714075510</v>
          </cell>
          <cell r="L1409" t="str">
            <v>SALARY</v>
          </cell>
          <cell r="M1409" t="str">
            <v>INDEFINIDO</v>
          </cell>
          <cell r="N1409" t="str">
            <v>INDIRECTA</v>
          </cell>
          <cell r="O1409" t="str">
            <v>1ERO</v>
          </cell>
          <cell r="P1409">
            <v>3</v>
          </cell>
          <cell r="Q1409">
            <v>3</v>
          </cell>
          <cell r="R1409">
            <v>1</v>
          </cell>
          <cell r="S1409">
            <v>27</v>
          </cell>
          <cell r="T1409" t="str">
            <v>COORD PROD</v>
          </cell>
          <cell r="U1409">
            <v>1714075510</v>
          </cell>
        </row>
        <row r="1410">
          <cell r="A1410">
            <v>6057573</v>
          </cell>
          <cell r="B1410" t="str">
            <v>OBB</v>
          </cell>
          <cell r="C1410">
            <v>36000</v>
          </cell>
          <cell r="D1410">
            <v>36000300</v>
          </cell>
          <cell r="E1410" t="str">
            <v>TRIM COMERCIAL</v>
          </cell>
          <cell r="F1410">
            <v>6057573</v>
          </cell>
          <cell r="G1410" t="str">
            <v>06057573</v>
          </cell>
          <cell r="H1410">
            <v>751710526</v>
          </cell>
          <cell r="I1410" t="str">
            <v>PAREDES QUISILEMA MANUEL ALBERTO</v>
          </cell>
          <cell r="J1410" t="str">
            <v>OPERARIO PRODUCCION</v>
          </cell>
          <cell r="K1410">
            <v>1714436209</v>
          </cell>
          <cell r="L1410" t="str">
            <v>HOURLY</v>
          </cell>
          <cell r="M1410" t="str">
            <v>INDEFINIDO</v>
          </cell>
          <cell r="N1410" t="str">
            <v>DIRECTA</v>
          </cell>
          <cell r="O1410" t="str">
            <v>1ERO</v>
          </cell>
          <cell r="P1410">
            <v>3</v>
          </cell>
          <cell r="Q1410">
            <v>3</v>
          </cell>
          <cell r="R1410">
            <v>1</v>
          </cell>
          <cell r="S1410">
            <v>27</v>
          </cell>
          <cell r="T1410" t="str">
            <v>MET</v>
          </cell>
          <cell r="U1410">
            <v>1</v>
          </cell>
        </row>
        <row r="1411">
          <cell r="A1411">
            <v>6057781</v>
          </cell>
          <cell r="B1411" t="str">
            <v>OBB</v>
          </cell>
          <cell r="C1411">
            <v>35010</v>
          </cell>
          <cell r="D1411">
            <v>35010500</v>
          </cell>
          <cell r="E1411" t="str">
            <v>PINTURA PLASTIC</v>
          </cell>
          <cell r="F1411">
            <v>6057781</v>
          </cell>
          <cell r="G1411" t="str">
            <v>06057781</v>
          </cell>
          <cell r="H1411">
            <v>253630873</v>
          </cell>
          <cell r="I1411" t="str">
            <v>NACIMBA NASIMBA MARCO ANTONIO</v>
          </cell>
          <cell r="J1411" t="str">
            <v>OPERARIO MATERIALES</v>
          </cell>
          <cell r="K1411">
            <v>1712727708</v>
          </cell>
          <cell r="L1411" t="str">
            <v>HOURLY</v>
          </cell>
          <cell r="M1411" t="str">
            <v>INDEFINIDO</v>
          </cell>
          <cell r="N1411" t="str">
            <v>DIRECTA</v>
          </cell>
          <cell r="O1411" t="str">
            <v>1ERO</v>
          </cell>
          <cell r="P1411">
            <v>3</v>
          </cell>
          <cell r="Q1411">
            <v>3</v>
          </cell>
          <cell r="R1411">
            <v>2</v>
          </cell>
          <cell r="S1411">
            <v>10</v>
          </cell>
          <cell r="T1411" t="str">
            <v>MET</v>
          </cell>
          <cell r="U1411" t="str">
            <v>PINTURA  PLASTICOS 1T</v>
          </cell>
        </row>
        <row r="1412">
          <cell r="A1412">
            <v>6057783</v>
          </cell>
          <cell r="B1412" t="str">
            <v>OBB</v>
          </cell>
          <cell r="C1412">
            <v>34000</v>
          </cell>
          <cell r="D1412">
            <v>34000300</v>
          </cell>
          <cell r="E1412" t="str">
            <v>SUELDA AUTOMOV.</v>
          </cell>
          <cell r="F1412">
            <v>6057783</v>
          </cell>
          <cell r="G1412" t="str">
            <v>06057783</v>
          </cell>
          <cell r="H1412">
            <v>279951215</v>
          </cell>
          <cell r="I1412" t="str">
            <v>SIMBANA MORALES ALEXIS FERNANDO</v>
          </cell>
          <cell r="J1412" t="str">
            <v>LIDER DE GRUPO</v>
          </cell>
          <cell r="K1412">
            <v>1715513519</v>
          </cell>
          <cell r="L1412" t="str">
            <v>HOURLY</v>
          </cell>
          <cell r="M1412" t="str">
            <v>INDEFINIDO</v>
          </cell>
          <cell r="N1412" t="str">
            <v>INDIRECTA</v>
          </cell>
          <cell r="O1412" t="str">
            <v>SALIO CIA</v>
          </cell>
          <cell r="P1412">
            <v>3</v>
          </cell>
          <cell r="Q1412">
            <v>3</v>
          </cell>
          <cell r="R1412">
            <v>2</v>
          </cell>
          <cell r="S1412">
            <v>10</v>
          </cell>
          <cell r="T1412" t="e">
            <v>#N/A</v>
          </cell>
        </row>
        <row r="1413">
          <cell r="A1413">
            <v>6057784</v>
          </cell>
          <cell r="B1413" t="str">
            <v>OBB</v>
          </cell>
          <cell r="C1413">
            <v>43000</v>
          </cell>
          <cell r="D1413">
            <v>43000100</v>
          </cell>
          <cell r="E1413" t="str">
            <v>CALID.PROVEEDOR</v>
          </cell>
          <cell r="F1413">
            <v>6057784</v>
          </cell>
          <cell r="G1413" t="str">
            <v>06057784</v>
          </cell>
          <cell r="H1413">
            <v>965759819</v>
          </cell>
          <cell r="I1413" t="str">
            <v>BENAVIDES CARDENAS CHRISTIAN DAVID</v>
          </cell>
          <cell r="J1413" t="str">
            <v>ING.PLANT SUPPORT 2T</v>
          </cell>
          <cell r="K1413">
            <v>1714905112</v>
          </cell>
          <cell r="L1413" t="str">
            <v>SALARY</v>
          </cell>
          <cell r="M1413" t="str">
            <v>INDEFINIDO</v>
          </cell>
          <cell r="N1413" t="str">
            <v>INDIRECTA</v>
          </cell>
          <cell r="O1413" t="str">
            <v>2DO</v>
          </cell>
          <cell r="P1413">
            <v>5</v>
          </cell>
          <cell r="Q1413">
            <v>3</v>
          </cell>
          <cell r="R1413">
            <v>2</v>
          </cell>
          <cell r="S1413">
            <v>10</v>
          </cell>
          <cell r="T1413" t="str">
            <v>adm</v>
          </cell>
        </row>
        <row r="1414">
          <cell r="A1414">
            <v>6057789</v>
          </cell>
          <cell r="B1414" t="str">
            <v>OBB</v>
          </cell>
          <cell r="C1414">
            <v>50000</v>
          </cell>
          <cell r="D1414">
            <v>50000320</v>
          </cell>
          <cell r="E1414" t="str">
            <v>PRUEB/CARRETERA</v>
          </cell>
          <cell r="F1414">
            <v>6057789</v>
          </cell>
          <cell r="G1414" t="str">
            <v>06057789</v>
          </cell>
          <cell r="H1414">
            <v>924804664</v>
          </cell>
          <cell r="I1414" t="str">
            <v>YANEZ GOMEZ JOHNNY FABIAN</v>
          </cell>
          <cell r="J1414" t="str">
            <v>TEC.PRUEBAS.CARRETER</v>
          </cell>
          <cell r="K1414">
            <v>1708459860</v>
          </cell>
          <cell r="L1414" t="str">
            <v>HOURLY</v>
          </cell>
          <cell r="M1414" t="str">
            <v>INDEFINIDO</v>
          </cell>
          <cell r="N1414" t="str">
            <v>INDIRECTA</v>
          </cell>
          <cell r="O1414" t="str">
            <v>1ERO</v>
          </cell>
          <cell r="P1414">
            <v>3</v>
          </cell>
          <cell r="Q1414">
            <v>3</v>
          </cell>
          <cell r="R1414">
            <v>2</v>
          </cell>
          <cell r="S1414">
            <v>10</v>
          </cell>
          <cell r="T1414" t="str">
            <v>adm</v>
          </cell>
        </row>
        <row r="1415">
          <cell r="A1415">
            <v>6057791</v>
          </cell>
          <cell r="B1415" t="str">
            <v>OBB</v>
          </cell>
          <cell r="C1415">
            <v>21000</v>
          </cell>
          <cell r="D1415">
            <v>21000120</v>
          </cell>
          <cell r="E1415" t="str">
            <v>CUENTAS X COBRA</v>
          </cell>
          <cell r="F1415">
            <v>6057791</v>
          </cell>
          <cell r="G1415" t="str">
            <v>06057791</v>
          </cell>
          <cell r="H1415">
            <v>663759534</v>
          </cell>
          <cell r="I1415" t="str">
            <v>CAZA VASQUEZ SERGIO LEOPOLDO</v>
          </cell>
          <cell r="J1415" t="str">
            <v>OPERARIO DE SUELDA</v>
          </cell>
          <cell r="K1415">
            <v>1713921011</v>
          </cell>
          <cell r="L1415" t="str">
            <v>HOURLY</v>
          </cell>
          <cell r="M1415" t="str">
            <v>INDEFINIDO</v>
          </cell>
          <cell r="N1415" t="str">
            <v>INDIRECTA</v>
          </cell>
          <cell r="O1415" t="str">
            <v>1ERO</v>
          </cell>
          <cell r="P1415">
            <v>3</v>
          </cell>
          <cell r="Q1415">
            <v>3</v>
          </cell>
          <cell r="R1415">
            <v>2</v>
          </cell>
          <cell r="S1415">
            <v>10</v>
          </cell>
          <cell r="T1415" t="str">
            <v>adm</v>
          </cell>
        </row>
        <row r="1416">
          <cell r="A1416">
            <v>6057792</v>
          </cell>
          <cell r="B1416" t="str">
            <v>OBB</v>
          </cell>
          <cell r="C1416">
            <v>36000</v>
          </cell>
          <cell r="D1416">
            <v>36000500</v>
          </cell>
          <cell r="E1416" t="str">
            <v>TRIM AUTOMOVIL</v>
          </cell>
          <cell r="F1416">
            <v>6057792</v>
          </cell>
          <cell r="G1416" t="str">
            <v>06057792</v>
          </cell>
          <cell r="H1416">
            <v>158580133</v>
          </cell>
          <cell r="I1416" t="str">
            <v>MARTINEZ SAMANIEGO ALEX MAURICIO</v>
          </cell>
          <cell r="J1416" t="str">
            <v>LIDER DE GRUPO</v>
          </cell>
          <cell r="K1416">
            <v>602486250</v>
          </cell>
          <cell r="L1416" t="str">
            <v>HOURLY</v>
          </cell>
          <cell r="M1416" t="str">
            <v>INDEFINIDO</v>
          </cell>
          <cell r="N1416" t="str">
            <v>INDIRECTA</v>
          </cell>
          <cell r="O1416" t="str">
            <v>1ERO</v>
          </cell>
          <cell r="P1416">
            <v>3</v>
          </cell>
          <cell r="Q1416">
            <v>3</v>
          </cell>
          <cell r="R1416">
            <v>2</v>
          </cell>
          <cell r="S1416">
            <v>10</v>
          </cell>
          <cell r="T1416" t="str">
            <v>LG TRIM PASAJEROS</v>
          </cell>
          <cell r="U1416">
            <v>2</v>
          </cell>
        </row>
        <row r="1417">
          <cell r="A1417">
            <v>6057799</v>
          </cell>
          <cell r="B1417" t="str">
            <v>OBB</v>
          </cell>
          <cell r="C1417">
            <v>36000</v>
          </cell>
          <cell r="D1417">
            <v>36000300</v>
          </cell>
          <cell r="E1417" t="str">
            <v>TRIM COMERCIAL</v>
          </cell>
          <cell r="F1417">
            <v>6057799</v>
          </cell>
          <cell r="G1417" t="str">
            <v>06057799</v>
          </cell>
          <cell r="H1417">
            <v>268348013</v>
          </cell>
          <cell r="I1417" t="str">
            <v>GALLARDO GAMBOA LUIS ARTURO</v>
          </cell>
          <cell r="J1417" t="str">
            <v>OPERARIO PRODUCCION</v>
          </cell>
          <cell r="K1417">
            <v>1715604359</v>
          </cell>
          <cell r="L1417" t="str">
            <v>HOURLY</v>
          </cell>
          <cell r="M1417" t="str">
            <v>INDEFINIDO</v>
          </cell>
          <cell r="N1417" t="str">
            <v>DIRECTA</v>
          </cell>
          <cell r="O1417" t="str">
            <v>2DO</v>
          </cell>
          <cell r="P1417">
            <v>28</v>
          </cell>
          <cell r="Q1417">
            <v>3</v>
          </cell>
          <cell r="R1417">
            <v>2</v>
          </cell>
          <cell r="S1417">
            <v>10</v>
          </cell>
          <cell r="T1417" t="str">
            <v>MET</v>
          </cell>
          <cell r="U1417">
            <v>2</v>
          </cell>
        </row>
        <row r="1418">
          <cell r="A1418">
            <v>6057805</v>
          </cell>
          <cell r="B1418" t="str">
            <v>OBB</v>
          </cell>
          <cell r="C1418">
            <v>36000</v>
          </cell>
          <cell r="D1418">
            <v>36000300</v>
          </cell>
          <cell r="E1418" t="str">
            <v>TRIM COMERCIAL</v>
          </cell>
          <cell r="F1418">
            <v>6057805</v>
          </cell>
          <cell r="G1418" t="str">
            <v>06057805</v>
          </cell>
          <cell r="H1418">
            <v>343023786</v>
          </cell>
          <cell r="I1418" t="str">
            <v>GUANA PAJUNA JUAN JOSE</v>
          </cell>
          <cell r="J1418" t="str">
            <v>OPERARIO PRODUCCION</v>
          </cell>
          <cell r="K1418">
            <v>1716652753</v>
          </cell>
          <cell r="L1418" t="str">
            <v>HOURLY</v>
          </cell>
          <cell r="M1418" t="str">
            <v>INDEFINIDO</v>
          </cell>
          <cell r="N1418" t="str">
            <v>DIRECTA</v>
          </cell>
          <cell r="O1418" t="str">
            <v>SALIO CIA</v>
          </cell>
          <cell r="P1418">
            <v>3</v>
          </cell>
          <cell r="Q1418">
            <v>3</v>
          </cell>
          <cell r="R1418">
            <v>2</v>
          </cell>
          <cell r="S1418">
            <v>10</v>
          </cell>
          <cell r="T1418" t="e">
            <v>#N/A</v>
          </cell>
          <cell r="U1418" t="e">
            <v>#N/A</v>
          </cell>
        </row>
        <row r="1419">
          <cell r="A1419">
            <v>6057807</v>
          </cell>
          <cell r="B1419" t="str">
            <v>OBB</v>
          </cell>
          <cell r="C1419">
            <v>37000</v>
          </cell>
          <cell r="D1419">
            <v>37000400</v>
          </cell>
          <cell r="E1419" t="str">
            <v>COMERCIALES</v>
          </cell>
          <cell r="F1419">
            <v>6057807</v>
          </cell>
          <cell r="G1419" t="str">
            <v>06057807</v>
          </cell>
          <cell r="H1419">
            <v>992048826</v>
          </cell>
          <cell r="I1419" t="str">
            <v>BOLANOS DIAZ PEDRO SEGUNDO</v>
          </cell>
          <cell r="J1419" t="str">
            <v>OPERARIO MATERIALES</v>
          </cell>
          <cell r="K1419">
            <v>1203269467</v>
          </cell>
          <cell r="L1419" t="str">
            <v>HOURLY</v>
          </cell>
          <cell r="M1419" t="str">
            <v>INDEFINIDO</v>
          </cell>
          <cell r="N1419" t="str">
            <v>INDIRECTA</v>
          </cell>
          <cell r="O1419" t="e">
            <v>#REF!</v>
          </cell>
          <cell r="P1419">
            <v>3</v>
          </cell>
          <cell r="Q1419">
            <v>3</v>
          </cell>
          <cell r="R1419">
            <v>2</v>
          </cell>
          <cell r="S1419">
            <v>10</v>
          </cell>
          <cell r="T1419" t="str">
            <v>MET</v>
          </cell>
          <cell r="U1419" t="e">
            <v>#REF!</v>
          </cell>
        </row>
        <row r="1420">
          <cell r="A1420">
            <v>6057809</v>
          </cell>
          <cell r="B1420" t="str">
            <v>OBB</v>
          </cell>
          <cell r="C1420">
            <v>37000</v>
          </cell>
          <cell r="D1420">
            <v>37000500</v>
          </cell>
          <cell r="E1420" t="str">
            <v>PASAJEROS</v>
          </cell>
          <cell r="F1420">
            <v>6057809</v>
          </cell>
          <cell r="G1420" t="str">
            <v>06057809</v>
          </cell>
          <cell r="H1420">
            <v>116178214</v>
          </cell>
          <cell r="I1420" t="str">
            <v>SIMBANA SANGO CARLOS OMAR</v>
          </cell>
          <cell r="J1420" t="str">
            <v>OPERARIO MATERIALES</v>
          </cell>
          <cell r="K1420">
            <v>1713425211</v>
          </cell>
          <cell r="L1420" t="str">
            <v>HOURLY</v>
          </cell>
          <cell r="M1420" t="str">
            <v>INDEFINIDO</v>
          </cell>
          <cell r="N1420" t="str">
            <v>INDIRECTA</v>
          </cell>
          <cell r="O1420" t="e">
            <v>#REF!</v>
          </cell>
          <cell r="P1420">
            <v>3</v>
          </cell>
          <cell r="Q1420">
            <v>3</v>
          </cell>
          <cell r="R1420">
            <v>2</v>
          </cell>
          <cell r="S1420">
            <v>10</v>
          </cell>
          <cell r="T1420" t="str">
            <v>LET</v>
          </cell>
          <cell r="U1420" t="e">
            <v>#REF!</v>
          </cell>
        </row>
        <row r="1421">
          <cell r="A1421">
            <v>6057816</v>
          </cell>
          <cell r="B1421" t="str">
            <v>OBB</v>
          </cell>
          <cell r="C1421">
            <v>37000</v>
          </cell>
          <cell r="D1421">
            <v>37000110</v>
          </cell>
          <cell r="E1421" t="str">
            <v>LEAN MATERIAL</v>
          </cell>
          <cell r="F1421">
            <v>6057816</v>
          </cell>
          <cell r="G1421" t="str">
            <v>06057816</v>
          </cell>
          <cell r="H1421">
            <v>912970258</v>
          </cell>
          <cell r="I1421" t="str">
            <v>PILATUNA QUISHPE JUAN CARLOS</v>
          </cell>
          <cell r="J1421" t="str">
            <v>SOLDADOR</v>
          </cell>
          <cell r="K1421">
            <v>1714491329</v>
          </cell>
          <cell r="L1421" t="str">
            <v>HOURLY</v>
          </cell>
          <cell r="M1421" t="str">
            <v>INDEFINIDO</v>
          </cell>
          <cell r="N1421" t="str">
            <v>INDIRECTA</v>
          </cell>
          <cell r="O1421" t="e">
            <v>#REF!</v>
          </cell>
          <cell r="P1421">
            <v>3</v>
          </cell>
          <cell r="Q1421">
            <v>3</v>
          </cell>
          <cell r="R1421">
            <v>2</v>
          </cell>
          <cell r="S1421">
            <v>10</v>
          </cell>
          <cell r="T1421" t="str">
            <v>LET</v>
          </cell>
          <cell r="U1421" t="e">
            <v>#REF!</v>
          </cell>
        </row>
        <row r="1422">
          <cell r="A1422">
            <v>6057822</v>
          </cell>
          <cell r="B1422" t="str">
            <v>OBB</v>
          </cell>
          <cell r="C1422">
            <v>37000</v>
          </cell>
          <cell r="D1422">
            <v>37000100</v>
          </cell>
          <cell r="E1422" t="str">
            <v>ADM.MANJ.MAT.</v>
          </cell>
          <cell r="F1422">
            <v>6057822</v>
          </cell>
          <cell r="G1422" t="str">
            <v>06057822</v>
          </cell>
          <cell r="H1422">
            <v>560821056</v>
          </cell>
          <cell r="I1422" t="str">
            <v>NUNEZ CONDOR CARLOS RAFAEL</v>
          </cell>
          <cell r="J1422" t="str">
            <v>CONTROLADOR PROCESOS</v>
          </cell>
          <cell r="K1422">
            <v>1714300645</v>
          </cell>
          <cell r="L1422" t="str">
            <v>HOURLY</v>
          </cell>
          <cell r="M1422" t="str">
            <v>INDEFINIDO</v>
          </cell>
          <cell r="N1422" t="str">
            <v>INDIRECTA</v>
          </cell>
          <cell r="O1422" t="e">
            <v>#REF!</v>
          </cell>
          <cell r="P1422">
            <v>28</v>
          </cell>
          <cell r="Q1422">
            <v>3</v>
          </cell>
          <cell r="R1422">
            <v>2</v>
          </cell>
          <cell r="S1422">
            <v>10</v>
          </cell>
          <cell r="T1422" t="str">
            <v>CONTROLADOR PROCESOS</v>
          </cell>
          <cell r="U1422" t="e">
            <v>#REF!</v>
          </cell>
        </row>
        <row r="1423">
          <cell r="A1423">
            <v>6057850</v>
          </cell>
          <cell r="B1423" t="str">
            <v>OBB</v>
          </cell>
          <cell r="C1423">
            <v>36000</v>
          </cell>
          <cell r="D1423">
            <v>36000200</v>
          </cell>
          <cell r="E1423" t="str">
            <v>ENSAMBLE CHASIS</v>
          </cell>
          <cell r="F1423">
            <v>6057850</v>
          </cell>
          <cell r="G1423" t="str">
            <v>06057850</v>
          </cell>
          <cell r="H1423">
            <v>986963379</v>
          </cell>
          <cell r="I1423" t="str">
            <v>PACHACAMA SUNTAXI JORGE RAMIRO</v>
          </cell>
          <cell r="J1423" t="str">
            <v>OPERARIO PRODUCCION</v>
          </cell>
          <cell r="K1423">
            <v>1714774583</v>
          </cell>
          <cell r="L1423" t="str">
            <v>HOURLY</v>
          </cell>
          <cell r="M1423" t="str">
            <v>INDEFINIDO</v>
          </cell>
          <cell r="N1423" t="str">
            <v>DIRECTA</v>
          </cell>
          <cell r="O1423" t="str">
            <v>1ERO</v>
          </cell>
          <cell r="P1423">
            <v>3</v>
          </cell>
          <cell r="Q1423">
            <v>3</v>
          </cell>
          <cell r="R1423">
            <v>2</v>
          </cell>
          <cell r="S1423">
            <v>10</v>
          </cell>
          <cell r="T1423" t="str">
            <v>MET</v>
          </cell>
          <cell r="U1423">
            <v>2</v>
          </cell>
        </row>
        <row r="1424">
          <cell r="A1424">
            <v>6057851</v>
          </cell>
          <cell r="B1424" t="str">
            <v>OBB</v>
          </cell>
          <cell r="C1424">
            <v>36000</v>
          </cell>
          <cell r="D1424">
            <v>36000300</v>
          </cell>
          <cell r="E1424" t="str">
            <v>TRIM COMERCIAL</v>
          </cell>
          <cell r="F1424">
            <v>6057851</v>
          </cell>
          <cell r="G1424" t="str">
            <v>06057851</v>
          </cell>
          <cell r="H1424">
            <v>970710102</v>
          </cell>
          <cell r="I1424" t="str">
            <v>CAIZA CRIOLLO SEGUNDO MARCELO</v>
          </cell>
          <cell r="J1424" t="str">
            <v>OPERARIO PRODUCCION</v>
          </cell>
          <cell r="K1424">
            <v>502758576</v>
          </cell>
          <cell r="L1424" t="str">
            <v>HOURLY</v>
          </cell>
          <cell r="M1424" t="str">
            <v>INDEFINIDO</v>
          </cell>
          <cell r="N1424" t="str">
            <v>DIRECTA</v>
          </cell>
          <cell r="O1424" t="str">
            <v>2DO</v>
          </cell>
          <cell r="P1424">
            <v>28</v>
          </cell>
          <cell r="Q1424">
            <v>10</v>
          </cell>
          <cell r="R1424">
            <v>6</v>
          </cell>
          <cell r="S1424">
            <v>1</v>
          </cell>
          <cell r="T1424" t="str">
            <v>MET</v>
          </cell>
          <cell r="U1424">
            <v>6</v>
          </cell>
        </row>
        <row r="1425">
          <cell r="A1425">
            <v>6057857</v>
          </cell>
          <cell r="B1425" t="str">
            <v>OBB</v>
          </cell>
          <cell r="C1425">
            <v>34000</v>
          </cell>
          <cell r="D1425">
            <v>34000300</v>
          </cell>
          <cell r="E1425" t="str">
            <v>SUELDA AUTOMOV.</v>
          </cell>
          <cell r="F1425">
            <v>6057857</v>
          </cell>
          <cell r="G1425" t="str">
            <v>06057857</v>
          </cell>
          <cell r="H1425">
            <v>708497627</v>
          </cell>
          <cell r="I1425" t="str">
            <v>PICHO CABRERA LUIS POLO</v>
          </cell>
          <cell r="J1425" t="str">
            <v>SOLDADOR</v>
          </cell>
          <cell r="K1425">
            <v>1714838818</v>
          </cell>
          <cell r="L1425" t="str">
            <v>HOURLY</v>
          </cell>
          <cell r="M1425" t="str">
            <v>INDEFINIDO</v>
          </cell>
          <cell r="N1425" t="str">
            <v>DIRECTA</v>
          </cell>
          <cell r="O1425" t="str">
            <v>1ERO</v>
          </cell>
          <cell r="P1425">
            <v>3</v>
          </cell>
          <cell r="Q1425">
            <v>3</v>
          </cell>
          <cell r="R1425">
            <v>2</v>
          </cell>
          <cell r="S1425">
            <v>10</v>
          </cell>
          <cell r="T1425" t="str">
            <v>MET</v>
          </cell>
          <cell r="U1425">
            <v>1714838818</v>
          </cell>
        </row>
        <row r="1426">
          <cell r="A1426">
            <v>6057860</v>
          </cell>
          <cell r="B1426" t="str">
            <v>OBB</v>
          </cell>
          <cell r="C1426">
            <v>35000</v>
          </cell>
          <cell r="D1426">
            <v>35000200</v>
          </cell>
          <cell r="E1426" t="str">
            <v>PINTURA ELPO</v>
          </cell>
          <cell r="F1426">
            <v>6057860</v>
          </cell>
          <cell r="G1426" t="str">
            <v>06057860</v>
          </cell>
          <cell r="H1426">
            <v>546809457</v>
          </cell>
          <cell r="I1426" t="str">
            <v>DAVILA FERNANDEZ SANTIAGO PATRICIO</v>
          </cell>
          <cell r="J1426" t="str">
            <v>OPERARIO DE PINTURA</v>
          </cell>
          <cell r="K1426">
            <v>1713385894</v>
          </cell>
          <cell r="L1426" t="str">
            <v>HOURLY</v>
          </cell>
          <cell r="M1426" t="str">
            <v>INDEFINIDO</v>
          </cell>
          <cell r="N1426" t="str">
            <v>DIRECTA</v>
          </cell>
          <cell r="O1426" t="str">
            <v>1ERO</v>
          </cell>
          <cell r="P1426">
            <v>2</v>
          </cell>
          <cell r="Q1426">
            <v>5</v>
          </cell>
          <cell r="R1426">
            <v>3</v>
          </cell>
          <cell r="S1426">
            <v>1</v>
          </cell>
          <cell r="T1426" t="str">
            <v>MET</v>
          </cell>
          <cell r="U1426" t="str">
            <v>PINTURA ELPO 1T</v>
          </cell>
        </row>
        <row r="1427">
          <cell r="A1427">
            <v>6057870</v>
          </cell>
          <cell r="B1427" t="str">
            <v>OBB</v>
          </cell>
          <cell r="C1427">
            <v>35000</v>
          </cell>
          <cell r="D1427">
            <v>35000300</v>
          </cell>
          <cell r="E1427" t="str">
            <v>PINTURA PRIMER</v>
          </cell>
          <cell r="F1427">
            <v>6057870</v>
          </cell>
          <cell r="G1427" t="str">
            <v>06057870</v>
          </cell>
          <cell r="H1427">
            <v>703380978</v>
          </cell>
          <cell r="I1427" t="str">
            <v>JAQUI ALMACHE FAUSTO ROLANDO</v>
          </cell>
          <cell r="J1427" t="str">
            <v>PINTOR</v>
          </cell>
          <cell r="K1427">
            <v>1715823918</v>
          </cell>
          <cell r="L1427" t="str">
            <v>HOURLY</v>
          </cell>
          <cell r="M1427" t="str">
            <v>INDEFINIDO</v>
          </cell>
          <cell r="N1427" t="str">
            <v>DIRECTA</v>
          </cell>
          <cell r="O1427" t="str">
            <v>2DO</v>
          </cell>
          <cell r="P1427">
            <v>4</v>
          </cell>
          <cell r="Q1427">
            <v>3</v>
          </cell>
          <cell r="R1427">
            <v>2</v>
          </cell>
          <cell r="S1427">
            <v>10</v>
          </cell>
          <cell r="T1427" t="str">
            <v>LET</v>
          </cell>
          <cell r="U1427" t="str">
            <v>PINTURA CABINAS 2T</v>
          </cell>
        </row>
        <row r="1428">
          <cell r="A1428">
            <v>6057875</v>
          </cell>
          <cell r="B1428" t="str">
            <v>OBB</v>
          </cell>
          <cell r="C1428">
            <v>37000</v>
          </cell>
          <cell r="D1428">
            <v>37000300</v>
          </cell>
          <cell r="E1428" t="str">
            <v>CTROL MAT NOCKD</v>
          </cell>
          <cell r="F1428">
            <v>6057875</v>
          </cell>
          <cell r="G1428" t="str">
            <v>06057875</v>
          </cell>
          <cell r="H1428">
            <v>945880538</v>
          </cell>
          <cell r="I1428" t="str">
            <v>FLORES FLORES ANGEL FABIAN</v>
          </cell>
          <cell r="J1428" t="str">
            <v>BODEGUERO MATERIALES</v>
          </cell>
          <cell r="K1428">
            <v>1002766853</v>
          </cell>
          <cell r="L1428" t="str">
            <v>HOURLY</v>
          </cell>
          <cell r="M1428" t="str">
            <v>INDEFINIDO</v>
          </cell>
          <cell r="N1428" t="str">
            <v>INDIRECTA</v>
          </cell>
          <cell r="O1428" t="e">
            <v>#REF!</v>
          </cell>
          <cell r="P1428">
            <v>28</v>
          </cell>
          <cell r="Q1428">
            <v>3</v>
          </cell>
          <cell r="R1428">
            <v>2</v>
          </cell>
          <cell r="S1428">
            <v>10</v>
          </cell>
          <cell r="T1428" t="str">
            <v>BODEGUERO MATERIALES</v>
          </cell>
          <cell r="U1428" t="e">
            <v>#REF!</v>
          </cell>
        </row>
        <row r="1429">
          <cell r="A1429">
            <v>6057876</v>
          </cell>
          <cell r="B1429" t="str">
            <v>OBB</v>
          </cell>
          <cell r="C1429">
            <v>34000</v>
          </cell>
          <cell r="D1429">
            <v>34000300</v>
          </cell>
          <cell r="E1429" t="str">
            <v>SUELDA AUTOMOV.</v>
          </cell>
          <cell r="F1429">
            <v>6057876</v>
          </cell>
          <cell r="G1429" t="str">
            <v>06057876</v>
          </cell>
          <cell r="H1429">
            <v>113192031</v>
          </cell>
          <cell r="I1429" t="str">
            <v>MOLINA CRIOLLO JUAN REINALDO</v>
          </cell>
          <cell r="J1429" t="str">
            <v>ENDEREZADOR</v>
          </cell>
          <cell r="K1429">
            <v>1709080848</v>
          </cell>
          <cell r="L1429" t="str">
            <v>HOURLY</v>
          </cell>
          <cell r="M1429" t="str">
            <v>INDEFINIDO</v>
          </cell>
          <cell r="N1429" t="str">
            <v>DIRECTA</v>
          </cell>
          <cell r="O1429" t="str">
            <v>1ERO</v>
          </cell>
          <cell r="P1429">
            <v>3</v>
          </cell>
          <cell r="Q1429">
            <v>3</v>
          </cell>
          <cell r="R1429">
            <v>2</v>
          </cell>
          <cell r="S1429">
            <v>10</v>
          </cell>
          <cell r="T1429" t="str">
            <v>MET</v>
          </cell>
          <cell r="U1429">
            <v>1709080848</v>
          </cell>
        </row>
        <row r="1430">
          <cell r="A1430">
            <v>6057883</v>
          </cell>
          <cell r="B1430" t="str">
            <v>OBB</v>
          </cell>
          <cell r="C1430">
            <v>36000</v>
          </cell>
          <cell r="D1430">
            <v>36000600</v>
          </cell>
          <cell r="E1430" t="str">
            <v>FINAL AUTOMOVIL</v>
          </cell>
          <cell r="F1430">
            <v>6057883</v>
          </cell>
          <cell r="G1430" t="str">
            <v>06057883</v>
          </cell>
          <cell r="H1430">
            <v>967670265</v>
          </cell>
          <cell r="I1430" t="str">
            <v>VACA CADENA DIEGO JESUS</v>
          </cell>
          <cell r="J1430" t="str">
            <v>OPERARIO PRODUCCION</v>
          </cell>
          <cell r="K1430">
            <v>1716654825</v>
          </cell>
          <cell r="L1430" t="str">
            <v>HOURLY</v>
          </cell>
          <cell r="M1430" t="str">
            <v>INDEFINIDO</v>
          </cell>
          <cell r="N1430" t="str">
            <v>DIRECTA</v>
          </cell>
          <cell r="O1430" t="str">
            <v>1ERO</v>
          </cell>
          <cell r="P1430">
            <v>3</v>
          </cell>
          <cell r="Q1430">
            <v>3</v>
          </cell>
          <cell r="R1430">
            <v>2</v>
          </cell>
          <cell r="S1430">
            <v>10</v>
          </cell>
          <cell r="T1430" t="str">
            <v>MET</v>
          </cell>
          <cell r="U1430">
            <v>2</v>
          </cell>
        </row>
        <row r="1431">
          <cell r="A1431">
            <v>6057884</v>
          </cell>
          <cell r="B1431" t="str">
            <v>OBB</v>
          </cell>
          <cell r="C1431">
            <v>37000</v>
          </cell>
          <cell r="D1431">
            <v>37000100</v>
          </cell>
          <cell r="E1431" t="str">
            <v>ADM.MANJ.MAT.</v>
          </cell>
          <cell r="F1431">
            <v>6057884</v>
          </cell>
          <cell r="G1431" t="str">
            <v>06057884</v>
          </cell>
          <cell r="H1431">
            <v>301063419</v>
          </cell>
          <cell r="I1431" t="str">
            <v>BORJA NAPOLEON DAVID</v>
          </cell>
          <cell r="J1431" t="str">
            <v>CONTROLADOR PROCESOS</v>
          </cell>
          <cell r="K1431">
            <v>1711800852</v>
          </cell>
          <cell r="L1431" t="str">
            <v>HOURLY</v>
          </cell>
          <cell r="M1431" t="str">
            <v>INDEFINIDO</v>
          </cell>
          <cell r="N1431" t="str">
            <v>INDIRECTA</v>
          </cell>
          <cell r="O1431" t="e">
            <v>#N/A</v>
          </cell>
          <cell r="P1431">
            <v>3</v>
          </cell>
          <cell r="Q1431">
            <v>3</v>
          </cell>
          <cell r="R1431">
            <v>2</v>
          </cell>
          <cell r="S1431">
            <v>10</v>
          </cell>
          <cell r="T1431" t="e">
            <v>#N/A</v>
          </cell>
          <cell r="U1431" t="e">
            <v>#N/A</v>
          </cell>
        </row>
        <row r="1432">
          <cell r="A1432">
            <v>6057885</v>
          </cell>
          <cell r="B1432" t="str">
            <v>OBB</v>
          </cell>
          <cell r="C1432">
            <v>35000</v>
          </cell>
          <cell r="D1432">
            <v>35000200</v>
          </cell>
          <cell r="E1432" t="str">
            <v>PINTURA ELPO</v>
          </cell>
          <cell r="F1432">
            <v>6057885</v>
          </cell>
          <cell r="G1432" t="str">
            <v>06057885</v>
          </cell>
          <cell r="H1432">
            <v>127368988</v>
          </cell>
          <cell r="I1432" t="str">
            <v>VILLAVICENCIO ZAMBRA FRANCISCO OCTAVIO</v>
          </cell>
          <cell r="J1432" t="str">
            <v>OPERARIO DE PINTURA</v>
          </cell>
          <cell r="K1432">
            <v>1712597812</v>
          </cell>
          <cell r="L1432" t="str">
            <v>HOURLY</v>
          </cell>
          <cell r="M1432" t="str">
            <v>INDEFINIDO</v>
          </cell>
          <cell r="N1432" t="str">
            <v>DIRECTA</v>
          </cell>
          <cell r="O1432" t="str">
            <v>1ERO</v>
          </cell>
          <cell r="P1432">
            <v>2</v>
          </cell>
          <cell r="Q1432">
            <v>3</v>
          </cell>
          <cell r="R1432">
            <v>2</v>
          </cell>
          <cell r="S1432">
            <v>10</v>
          </cell>
          <cell r="T1432" t="str">
            <v>MET</v>
          </cell>
          <cell r="U1432" t="str">
            <v>PINTURA ELPO 1T</v>
          </cell>
        </row>
        <row r="1433">
          <cell r="A1433">
            <v>6057887</v>
          </cell>
          <cell r="B1433" t="str">
            <v>OBB</v>
          </cell>
          <cell r="C1433">
            <v>34000</v>
          </cell>
          <cell r="D1433">
            <v>34000100</v>
          </cell>
          <cell r="E1433" t="str">
            <v>OP.SUELDA/CARR.</v>
          </cell>
          <cell r="F1433">
            <v>6057887</v>
          </cell>
          <cell r="G1433" t="str">
            <v>06057887</v>
          </cell>
          <cell r="H1433">
            <v>625923672</v>
          </cell>
          <cell r="I1433" t="str">
            <v>ALDAS IRUA JUAN CARLOS</v>
          </cell>
          <cell r="J1433" t="str">
            <v>OPERARIO DE SUELDA</v>
          </cell>
          <cell r="K1433">
            <v>1715889232</v>
          </cell>
          <cell r="L1433" t="str">
            <v>HOURLY</v>
          </cell>
          <cell r="M1433" t="str">
            <v>INDEFINIDO</v>
          </cell>
          <cell r="N1433" t="str">
            <v>DIRECTA</v>
          </cell>
          <cell r="O1433" t="str">
            <v>1ERO</v>
          </cell>
          <cell r="P1433">
            <v>3</v>
          </cell>
          <cell r="Q1433">
            <v>3</v>
          </cell>
          <cell r="R1433">
            <v>2</v>
          </cell>
          <cell r="S1433">
            <v>10</v>
          </cell>
          <cell r="T1433" t="str">
            <v>LET</v>
          </cell>
          <cell r="U1433">
            <v>1715889232</v>
          </cell>
        </row>
        <row r="1434">
          <cell r="A1434">
            <v>6057890</v>
          </cell>
          <cell r="B1434" t="str">
            <v>OBB</v>
          </cell>
          <cell r="C1434">
            <v>35000</v>
          </cell>
          <cell r="D1434">
            <v>35000300</v>
          </cell>
          <cell r="E1434" t="str">
            <v>PINTURA PRIMER</v>
          </cell>
          <cell r="F1434">
            <v>6057890</v>
          </cell>
          <cell r="G1434" t="str">
            <v>06057890</v>
          </cell>
          <cell r="H1434">
            <v>261374809</v>
          </cell>
          <cell r="I1434" t="str">
            <v>SIGCHA PILLAJO CARLOS AGUSTIN</v>
          </cell>
          <cell r="J1434" t="str">
            <v>PINTOR</v>
          </cell>
          <cell r="K1434">
            <v>1715384507</v>
          </cell>
          <cell r="L1434" t="str">
            <v>HOURLY</v>
          </cell>
          <cell r="M1434" t="str">
            <v>INDEFINIDO</v>
          </cell>
          <cell r="N1434" t="str">
            <v>DIRECTA</v>
          </cell>
          <cell r="O1434" t="str">
            <v>SALIO CIA</v>
          </cell>
          <cell r="P1434">
            <v>2</v>
          </cell>
          <cell r="Q1434">
            <v>3</v>
          </cell>
          <cell r="R1434">
            <v>2</v>
          </cell>
          <cell r="S1434">
            <v>10</v>
          </cell>
          <cell r="T1434" t="e">
            <v>#N/A</v>
          </cell>
        </row>
        <row r="1435">
          <cell r="A1435">
            <v>6057891</v>
          </cell>
          <cell r="B1435" t="str">
            <v>OBB</v>
          </cell>
          <cell r="C1435">
            <v>35000</v>
          </cell>
          <cell r="D1435">
            <v>35000300</v>
          </cell>
          <cell r="E1435" t="str">
            <v>PINTURA PRIMER</v>
          </cell>
          <cell r="F1435">
            <v>6057891</v>
          </cell>
          <cell r="G1435" t="str">
            <v>06057891</v>
          </cell>
          <cell r="H1435">
            <v>561719544</v>
          </cell>
          <cell r="I1435" t="str">
            <v>JACOME CAJAS CRISTIAN MARCELO</v>
          </cell>
          <cell r="J1435" t="str">
            <v>PINTOR</v>
          </cell>
          <cell r="K1435">
            <v>1710881838</v>
          </cell>
          <cell r="L1435" t="str">
            <v>HOURLY</v>
          </cell>
          <cell r="M1435" t="str">
            <v>INDEFINIDO</v>
          </cell>
          <cell r="N1435" t="str">
            <v>DIRECTA</v>
          </cell>
          <cell r="O1435" t="str">
            <v>1ERO</v>
          </cell>
          <cell r="P1435">
            <v>2</v>
          </cell>
          <cell r="Q1435">
            <v>3</v>
          </cell>
          <cell r="R1435">
            <v>2</v>
          </cell>
          <cell r="S1435">
            <v>10</v>
          </cell>
          <cell r="T1435" t="str">
            <v>MET</v>
          </cell>
          <cell r="U1435" t="str">
            <v>PINTURA CABINAS 1T</v>
          </cell>
        </row>
        <row r="1436">
          <cell r="A1436">
            <v>6057892</v>
          </cell>
          <cell r="B1436" t="str">
            <v>OBB</v>
          </cell>
          <cell r="C1436">
            <v>52000</v>
          </cell>
          <cell r="D1436">
            <v>52000520</v>
          </cell>
          <cell r="E1436" t="str">
            <v>EST.VERIFICAC.</v>
          </cell>
          <cell r="F1436">
            <v>6057892</v>
          </cell>
          <cell r="G1436" t="str">
            <v>06057892</v>
          </cell>
          <cell r="H1436">
            <v>265224542</v>
          </cell>
          <cell r="I1436" t="str">
            <v>LOZANO CALLE JUAN JAVIER</v>
          </cell>
          <cell r="J1436" t="str">
            <v>LIDER DE GRUPO</v>
          </cell>
          <cell r="K1436">
            <v>1713794855</v>
          </cell>
          <cell r="L1436" t="str">
            <v>HOURLY</v>
          </cell>
          <cell r="M1436" t="str">
            <v>INDEFINIDO</v>
          </cell>
          <cell r="N1436" t="str">
            <v>INDIRECTA</v>
          </cell>
          <cell r="O1436" t="str">
            <v>2DO</v>
          </cell>
          <cell r="P1436">
            <v>28</v>
          </cell>
          <cell r="Q1436">
            <v>3</v>
          </cell>
          <cell r="R1436">
            <v>2</v>
          </cell>
          <cell r="S1436">
            <v>10</v>
          </cell>
          <cell r="T1436" t="str">
            <v>LG</v>
          </cell>
          <cell r="U1436" t="e">
            <v>#REF!</v>
          </cell>
        </row>
        <row r="1437">
          <cell r="A1437">
            <v>6057893</v>
          </cell>
          <cell r="B1437" t="str">
            <v>OBB</v>
          </cell>
          <cell r="C1437">
            <v>36000</v>
          </cell>
          <cell r="D1437">
            <v>36000500</v>
          </cell>
          <cell r="E1437" t="str">
            <v>TRIM AUTOMOVIL</v>
          </cell>
          <cell r="F1437">
            <v>6057893</v>
          </cell>
          <cell r="G1437" t="str">
            <v>06057893</v>
          </cell>
          <cell r="H1437">
            <v>323482927</v>
          </cell>
          <cell r="I1437" t="str">
            <v>PILATAXI VALLE FABIAN EDUARDO</v>
          </cell>
          <cell r="J1437" t="str">
            <v>OPERARIO PRODUCCION</v>
          </cell>
          <cell r="K1437">
            <v>602944142</v>
          </cell>
          <cell r="L1437" t="str">
            <v>HOURLY</v>
          </cell>
          <cell r="M1437" t="str">
            <v>INDEFINIDO</v>
          </cell>
          <cell r="N1437" t="str">
            <v>DIRECTA</v>
          </cell>
          <cell r="O1437" t="str">
            <v>1ERO</v>
          </cell>
          <cell r="P1437">
            <v>3</v>
          </cell>
          <cell r="Q1437">
            <v>3</v>
          </cell>
          <cell r="R1437">
            <v>2</v>
          </cell>
          <cell r="S1437">
            <v>10</v>
          </cell>
          <cell r="T1437" t="str">
            <v>MET</v>
          </cell>
          <cell r="U1437">
            <v>2</v>
          </cell>
        </row>
        <row r="1438">
          <cell r="A1438">
            <v>6057898</v>
          </cell>
          <cell r="B1438" t="str">
            <v>OBB</v>
          </cell>
          <cell r="C1438">
            <v>36000</v>
          </cell>
          <cell r="D1438">
            <v>36000200</v>
          </cell>
          <cell r="E1438" t="str">
            <v>ENSAMBLE CHASIS</v>
          </cell>
          <cell r="F1438">
            <v>6057898</v>
          </cell>
          <cell r="G1438" t="str">
            <v>06057898</v>
          </cell>
          <cell r="H1438">
            <v>425205071</v>
          </cell>
          <cell r="I1438" t="str">
            <v>ZAMORA ZAMORA JAIME DANILO</v>
          </cell>
          <cell r="J1438" t="str">
            <v>OPERARIO PRODUCCION</v>
          </cell>
          <cell r="K1438">
            <v>1713904587</v>
          </cell>
          <cell r="L1438" t="str">
            <v>HOURLY</v>
          </cell>
          <cell r="M1438" t="str">
            <v>INDEFINIDO</v>
          </cell>
          <cell r="N1438" t="str">
            <v>DIRECTA</v>
          </cell>
          <cell r="O1438" t="str">
            <v>1ERO</v>
          </cell>
          <cell r="P1438">
            <v>3</v>
          </cell>
          <cell r="Q1438">
            <v>3</v>
          </cell>
          <cell r="R1438">
            <v>2</v>
          </cell>
          <cell r="S1438">
            <v>10</v>
          </cell>
          <cell r="T1438" t="str">
            <v>LET</v>
          </cell>
          <cell r="U1438">
            <v>2</v>
          </cell>
        </row>
        <row r="1439">
          <cell r="A1439">
            <v>6057903</v>
          </cell>
          <cell r="B1439" t="str">
            <v>OBB</v>
          </cell>
          <cell r="C1439">
            <v>35000</v>
          </cell>
          <cell r="D1439">
            <v>35000200</v>
          </cell>
          <cell r="E1439" t="str">
            <v>PINTURA ELPO</v>
          </cell>
          <cell r="F1439">
            <v>6057903</v>
          </cell>
          <cell r="G1439" t="str">
            <v>06057903</v>
          </cell>
          <cell r="H1439">
            <v>415881438</v>
          </cell>
          <cell r="I1439" t="str">
            <v>MANGUIA GUACHAMIN FRANKLIN LEONIDAS</v>
          </cell>
          <cell r="J1439" t="str">
            <v>OPERARIO DE PINTURA</v>
          </cell>
          <cell r="K1439">
            <v>1714964341</v>
          </cell>
          <cell r="L1439" t="str">
            <v>HOURLY</v>
          </cell>
          <cell r="M1439" t="str">
            <v>INDEFINIDO</v>
          </cell>
          <cell r="N1439" t="str">
            <v>DIRECTA</v>
          </cell>
          <cell r="O1439" t="str">
            <v>1ERO</v>
          </cell>
          <cell r="P1439">
            <v>2</v>
          </cell>
          <cell r="Q1439">
            <v>3</v>
          </cell>
          <cell r="R1439">
            <v>2</v>
          </cell>
          <cell r="S1439">
            <v>10</v>
          </cell>
          <cell r="T1439" t="str">
            <v>MET</v>
          </cell>
          <cell r="U1439" t="str">
            <v>PINTURA CABINAS 1T</v>
          </cell>
        </row>
        <row r="1440">
          <cell r="A1440">
            <v>6057905</v>
          </cell>
          <cell r="B1440" t="str">
            <v>OBB</v>
          </cell>
          <cell r="C1440">
            <v>34000</v>
          </cell>
          <cell r="D1440">
            <v>34000200</v>
          </cell>
          <cell r="E1440" t="str">
            <v>SUELDA COMERCI.</v>
          </cell>
          <cell r="F1440">
            <v>6057905</v>
          </cell>
          <cell r="G1440" t="str">
            <v>06057905</v>
          </cell>
          <cell r="H1440">
            <v>846387022</v>
          </cell>
          <cell r="I1440" t="str">
            <v>VILEMA CHUIZA ANGEL OSWALDO</v>
          </cell>
          <cell r="J1440" t="str">
            <v>OPERARIO DE SUELDA</v>
          </cell>
          <cell r="K1440">
            <v>603836982</v>
          </cell>
          <cell r="L1440" t="str">
            <v>HOURLY</v>
          </cell>
          <cell r="M1440" t="str">
            <v>INDEFINIDO</v>
          </cell>
          <cell r="N1440" t="str">
            <v>DIRECTA</v>
          </cell>
          <cell r="O1440" t="str">
            <v>1ERO</v>
          </cell>
          <cell r="P1440">
            <v>3</v>
          </cell>
          <cell r="Q1440">
            <v>3</v>
          </cell>
          <cell r="R1440">
            <v>2</v>
          </cell>
          <cell r="S1440">
            <v>10</v>
          </cell>
          <cell r="T1440" t="str">
            <v>LET</v>
          </cell>
          <cell r="U1440">
            <v>603836982</v>
          </cell>
        </row>
        <row r="1441">
          <cell r="A1441">
            <v>6057908</v>
          </cell>
          <cell r="B1441" t="str">
            <v>OBB</v>
          </cell>
          <cell r="C1441">
            <v>35000</v>
          </cell>
          <cell r="D1441">
            <v>35000100</v>
          </cell>
          <cell r="E1441" t="str">
            <v>OPERAC. PINTURA</v>
          </cell>
          <cell r="F1441">
            <v>6057908</v>
          </cell>
          <cell r="G1441" t="str">
            <v>06057908</v>
          </cell>
          <cell r="H1441">
            <v>282570634</v>
          </cell>
          <cell r="I1441" t="str">
            <v>PENARRIETA PAZ FREDDY MANUEL</v>
          </cell>
          <cell r="J1441" t="str">
            <v>CONTROLADOR PROCESOS</v>
          </cell>
          <cell r="K1441">
            <v>1715977623</v>
          </cell>
          <cell r="L1441" t="str">
            <v>HOURLY</v>
          </cell>
          <cell r="M1441" t="str">
            <v>INDEFINIDO</v>
          </cell>
          <cell r="N1441" t="str">
            <v>INDIRECTA</v>
          </cell>
          <cell r="O1441" t="str">
            <v>3ERO</v>
          </cell>
          <cell r="P1441">
            <v>22</v>
          </cell>
          <cell r="Q1441">
            <v>5</v>
          </cell>
          <cell r="R1441">
            <v>3</v>
          </cell>
          <cell r="S1441">
            <v>16</v>
          </cell>
          <cell r="T1441" t="str">
            <v>CP</v>
          </cell>
          <cell r="U1441" t="str">
            <v>PINTURA ELPO 2T</v>
          </cell>
        </row>
        <row r="1442">
          <cell r="A1442">
            <v>6057912</v>
          </cell>
          <cell r="B1442" t="str">
            <v>OBB</v>
          </cell>
          <cell r="C1442">
            <v>36000</v>
          </cell>
          <cell r="D1442">
            <v>36000300</v>
          </cell>
          <cell r="E1442" t="str">
            <v>TRIM COMERCIAL</v>
          </cell>
          <cell r="F1442">
            <v>6057912</v>
          </cell>
          <cell r="G1442" t="str">
            <v>06057912</v>
          </cell>
          <cell r="H1442">
            <v>642811007</v>
          </cell>
          <cell r="I1442" t="str">
            <v>GUACAN AMAGUAYA DANNY XAVIER</v>
          </cell>
          <cell r="J1442" t="str">
            <v>LIDER DE GRUPO</v>
          </cell>
          <cell r="K1442">
            <v>1714131966</v>
          </cell>
          <cell r="L1442" t="str">
            <v>HOURLY</v>
          </cell>
          <cell r="M1442" t="str">
            <v>INDEFINIDO</v>
          </cell>
          <cell r="N1442" t="str">
            <v>INDIRECTA</v>
          </cell>
          <cell r="O1442" t="str">
            <v>SALIO CIA</v>
          </cell>
          <cell r="P1442">
            <v>28</v>
          </cell>
          <cell r="Q1442">
            <v>3</v>
          </cell>
          <cell r="R1442">
            <v>2</v>
          </cell>
          <cell r="S1442">
            <v>10</v>
          </cell>
          <cell r="T1442" t="e">
            <v>#N/A</v>
          </cell>
          <cell r="U1442" t="e">
            <v>#N/A</v>
          </cell>
        </row>
        <row r="1443">
          <cell r="A1443">
            <v>6057916</v>
          </cell>
          <cell r="B1443" t="str">
            <v>OBB</v>
          </cell>
          <cell r="C1443">
            <v>35010</v>
          </cell>
          <cell r="D1443">
            <v>35010500</v>
          </cell>
          <cell r="E1443" t="str">
            <v>PINTURA PLASTIC</v>
          </cell>
          <cell r="F1443">
            <v>6057916</v>
          </cell>
          <cell r="G1443" t="str">
            <v>06057916</v>
          </cell>
          <cell r="H1443">
            <v>962591371</v>
          </cell>
          <cell r="I1443" t="str">
            <v>BARROS SANCHEZ HECTOR MANUEL</v>
          </cell>
          <cell r="J1443" t="str">
            <v>PINTOR</v>
          </cell>
          <cell r="K1443">
            <v>1204663643</v>
          </cell>
          <cell r="L1443" t="str">
            <v>HOURLY</v>
          </cell>
          <cell r="M1443" t="str">
            <v>INDEFINIDO</v>
          </cell>
          <cell r="N1443" t="str">
            <v>DIRECTA</v>
          </cell>
          <cell r="O1443" t="str">
            <v>SALIO CIA</v>
          </cell>
          <cell r="P1443">
            <v>2</v>
          </cell>
          <cell r="Q1443">
            <v>3</v>
          </cell>
          <cell r="R1443">
            <v>2</v>
          </cell>
          <cell r="S1443">
            <v>10</v>
          </cell>
          <cell r="T1443" t="e">
            <v>#N/A</v>
          </cell>
        </row>
        <row r="1444">
          <cell r="A1444">
            <v>6057920</v>
          </cell>
          <cell r="B1444" t="str">
            <v>OBB</v>
          </cell>
          <cell r="C1444">
            <v>34000</v>
          </cell>
          <cell r="D1444">
            <v>34000400</v>
          </cell>
          <cell r="E1444" t="str">
            <v>LINEA REMATE</v>
          </cell>
          <cell r="F1444">
            <v>6057920</v>
          </cell>
          <cell r="G1444" t="str">
            <v>06057920</v>
          </cell>
          <cell r="H1444">
            <v>129910807</v>
          </cell>
          <cell r="I1444" t="str">
            <v>SHUGULI SHUGULI JOSE MECIAS</v>
          </cell>
          <cell r="J1444" t="str">
            <v>OPERARIO DE SUELDA</v>
          </cell>
          <cell r="K1444">
            <v>1716680044</v>
          </cell>
          <cell r="L1444" t="str">
            <v>HOURLY</v>
          </cell>
          <cell r="M1444" t="str">
            <v>INDEFINIDO</v>
          </cell>
          <cell r="N1444" t="str">
            <v>DIRECTA</v>
          </cell>
          <cell r="O1444" t="str">
            <v>1ERO</v>
          </cell>
          <cell r="P1444">
            <v>3</v>
          </cell>
          <cell r="Q1444">
            <v>3</v>
          </cell>
          <cell r="R1444">
            <v>2</v>
          </cell>
          <cell r="S1444">
            <v>10</v>
          </cell>
          <cell r="T1444" t="str">
            <v>LET</v>
          </cell>
          <cell r="U1444">
            <v>1716680044</v>
          </cell>
        </row>
        <row r="1445">
          <cell r="A1445">
            <v>6057923</v>
          </cell>
          <cell r="B1445" t="str">
            <v>OBB</v>
          </cell>
          <cell r="C1445">
            <v>37000</v>
          </cell>
          <cell r="D1445">
            <v>37000500</v>
          </cell>
          <cell r="E1445" t="str">
            <v>PASAJEROS</v>
          </cell>
          <cell r="F1445">
            <v>6057923</v>
          </cell>
          <cell r="G1445" t="str">
            <v>06057923</v>
          </cell>
          <cell r="H1445">
            <v>776856058</v>
          </cell>
          <cell r="I1445" t="str">
            <v>FLORES SANCHEZ FREDDY PATRICIO</v>
          </cell>
          <cell r="J1445" t="str">
            <v>OPERARIO MATERIALES</v>
          </cell>
          <cell r="K1445">
            <v>1714495320</v>
          </cell>
          <cell r="L1445" t="str">
            <v>HOURLY</v>
          </cell>
          <cell r="M1445" t="str">
            <v>INDEFINIDO</v>
          </cell>
          <cell r="N1445" t="str">
            <v>INDIRECTA</v>
          </cell>
          <cell r="O1445" t="e">
            <v>#REF!</v>
          </cell>
          <cell r="P1445">
            <v>3</v>
          </cell>
          <cell r="Q1445">
            <v>3</v>
          </cell>
          <cell r="R1445">
            <v>2</v>
          </cell>
          <cell r="S1445">
            <v>10</v>
          </cell>
          <cell r="T1445" t="str">
            <v>MET</v>
          </cell>
          <cell r="U1445" t="e">
            <v>#REF!</v>
          </cell>
        </row>
        <row r="1446">
          <cell r="A1446">
            <v>6057926</v>
          </cell>
          <cell r="B1446" t="str">
            <v>OBB</v>
          </cell>
          <cell r="C1446">
            <v>31000</v>
          </cell>
          <cell r="D1446">
            <v>31000600</v>
          </cell>
          <cell r="E1446" t="str">
            <v>PROY.MATRICERIA</v>
          </cell>
          <cell r="F1446">
            <v>6057926</v>
          </cell>
          <cell r="G1446" t="str">
            <v>06057926</v>
          </cell>
          <cell r="H1446">
            <v>298616124</v>
          </cell>
          <cell r="I1446" t="str">
            <v>FARINANGO QUINCHIGUANGO FREDDY MARCELO</v>
          </cell>
          <cell r="J1446" t="str">
            <v>OPER.TALLER MECANICO</v>
          </cell>
          <cell r="K1446">
            <v>1711685196</v>
          </cell>
          <cell r="L1446" t="str">
            <v>HOURLY</v>
          </cell>
          <cell r="M1446" t="str">
            <v>INDEFINIDO</v>
          </cell>
          <cell r="N1446" t="str">
            <v>INDIRECTA</v>
          </cell>
          <cell r="O1446" t="str">
            <v>2DO</v>
          </cell>
          <cell r="P1446">
            <v>4</v>
          </cell>
          <cell r="Q1446">
            <v>3</v>
          </cell>
          <cell r="R1446">
            <v>2</v>
          </cell>
          <cell r="S1446">
            <v>10</v>
          </cell>
          <cell r="T1446" t="str">
            <v>adm</v>
          </cell>
        </row>
        <row r="1447">
          <cell r="A1447">
            <v>6057927</v>
          </cell>
          <cell r="B1447" t="str">
            <v>OBB</v>
          </cell>
          <cell r="C1447">
            <v>35000</v>
          </cell>
          <cell r="D1447">
            <v>35000400</v>
          </cell>
          <cell r="E1447" t="str">
            <v>PINTURA ESMALTE</v>
          </cell>
          <cell r="F1447">
            <v>6057927</v>
          </cell>
          <cell r="G1447" t="str">
            <v>06057927</v>
          </cell>
          <cell r="H1447">
            <v>474926447</v>
          </cell>
          <cell r="I1447" t="str">
            <v>OVIEDO GUANGA WILLIAN STALIN</v>
          </cell>
          <cell r="J1447" t="str">
            <v>OPERARIO DE PINTURA</v>
          </cell>
          <cell r="K1447">
            <v>703432625</v>
          </cell>
          <cell r="L1447" t="str">
            <v>HOURLY</v>
          </cell>
          <cell r="M1447" t="str">
            <v>INDEFINIDO</v>
          </cell>
          <cell r="N1447" t="str">
            <v>DIRECTA</v>
          </cell>
          <cell r="O1447" t="str">
            <v>1ERO</v>
          </cell>
          <cell r="P1447">
            <v>2</v>
          </cell>
          <cell r="Q1447">
            <v>5</v>
          </cell>
          <cell r="R1447">
            <v>8</v>
          </cell>
          <cell r="S1447">
            <v>1</v>
          </cell>
          <cell r="T1447" t="str">
            <v>MET</v>
          </cell>
          <cell r="U1447" t="str">
            <v>PINTURA ESMALTE 1T</v>
          </cell>
        </row>
        <row r="1448">
          <cell r="A1448">
            <v>6057928</v>
          </cell>
          <cell r="B1448" t="str">
            <v>OBB</v>
          </cell>
          <cell r="C1448">
            <v>37000</v>
          </cell>
          <cell r="D1448">
            <v>37000400</v>
          </cell>
          <cell r="E1448" t="str">
            <v>COMERCIALES</v>
          </cell>
          <cell r="F1448">
            <v>6057928</v>
          </cell>
          <cell r="G1448" t="str">
            <v>06057928</v>
          </cell>
          <cell r="H1448">
            <v>440495877</v>
          </cell>
          <cell r="I1448" t="str">
            <v>DIGUAY VASQUEZ JENRRY MAURICIO</v>
          </cell>
          <cell r="J1448" t="str">
            <v>OPERARIO MATERIALES</v>
          </cell>
          <cell r="K1448">
            <v>1714158258</v>
          </cell>
          <cell r="L1448" t="str">
            <v>HOURLY</v>
          </cell>
          <cell r="M1448" t="str">
            <v>INDEFINIDO</v>
          </cell>
          <cell r="N1448" t="str">
            <v>INDIRECTA</v>
          </cell>
          <cell r="O1448" t="e">
            <v>#N/A</v>
          </cell>
          <cell r="P1448">
            <v>3</v>
          </cell>
          <cell r="Q1448">
            <v>3</v>
          </cell>
          <cell r="R1448">
            <v>2</v>
          </cell>
          <cell r="S1448">
            <v>10</v>
          </cell>
          <cell r="T1448" t="e">
            <v>#N/A</v>
          </cell>
          <cell r="U1448" t="e">
            <v>#N/A</v>
          </cell>
        </row>
        <row r="1449">
          <cell r="A1449">
            <v>6057930</v>
          </cell>
          <cell r="B1449" t="str">
            <v>OBB</v>
          </cell>
          <cell r="C1449">
            <v>31000</v>
          </cell>
          <cell r="D1449">
            <v>31000310</v>
          </cell>
          <cell r="E1449" t="str">
            <v>PROC.PRODUCTIV.</v>
          </cell>
          <cell r="F1449">
            <v>6057930</v>
          </cell>
          <cell r="G1449" t="str">
            <v>06057930</v>
          </cell>
          <cell r="H1449">
            <v>570512165</v>
          </cell>
          <cell r="I1449" t="str">
            <v>HERRERA NAUPARI EDISON DARWIN</v>
          </cell>
          <cell r="J1449" t="str">
            <v>ANALISTA DE PROCESOS</v>
          </cell>
          <cell r="K1449">
            <v>1711321321</v>
          </cell>
          <cell r="L1449" t="str">
            <v>HOURLY</v>
          </cell>
          <cell r="M1449" t="str">
            <v>INDEFINIDO</v>
          </cell>
          <cell r="N1449" t="str">
            <v>INDIRECTA</v>
          </cell>
          <cell r="O1449" t="str">
            <v>1ERO</v>
          </cell>
          <cell r="P1449">
            <v>3</v>
          </cell>
          <cell r="Q1449">
            <v>3</v>
          </cell>
          <cell r="R1449">
            <v>2</v>
          </cell>
          <cell r="S1449">
            <v>10</v>
          </cell>
          <cell r="T1449" t="str">
            <v>adm</v>
          </cell>
        </row>
        <row r="1450">
          <cell r="A1450">
            <v>6057932</v>
          </cell>
          <cell r="B1450" t="str">
            <v>OBB</v>
          </cell>
          <cell r="C1450">
            <v>34000</v>
          </cell>
          <cell r="D1450">
            <v>34000500</v>
          </cell>
          <cell r="E1450" t="str">
            <v>ACABADO METAL.</v>
          </cell>
          <cell r="F1450">
            <v>6057932</v>
          </cell>
          <cell r="G1450" t="str">
            <v>06057932</v>
          </cell>
          <cell r="H1450">
            <v>491565627</v>
          </cell>
          <cell r="I1450" t="str">
            <v>NACIMBA NACATA OSCAR RAUL</v>
          </cell>
          <cell r="J1450" t="str">
            <v>ENDEREZADOR</v>
          </cell>
          <cell r="K1450">
            <v>1715188700</v>
          </cell>
          <cell r="L1450" t="str">
            <v>HOURLY</v>
          </cell>
          <cell r="M1450" t="str">
            <v>INDEFINIDO</v>
          </cell>
          <cell r="N1450" t="str">
            <v>DIRECTA</v>
          </cell>
          <cell r="O1450" t="str">
            <v>1ERO</v>
          </cell>
          <cell r="P1450">
            <v>3</v>
          </cell>
          <cell r="Q1450">
            <v>3</v>
          </cell>
          <cell r="R1450">
            <v>2</v>
          </cell>
          <cell r="S1450">
            <v>10</v>
          </cell>
          <cell r="T1450" t="str">
            <v>LET</v>
          </cell>
          <cell r="U1450">
            <v>1715188700</v>
          </cell>
        </row>
        <row r="1451">
          <cell r="A1451">
            <v>6057933</v>
          </cell>
          <cell r="B1451" t="str">
            <v>OBB</v>
          </cell>
          <cell r="C1451">
            <v>37000</v>
          </cell>
          <cell r="D1451">
            <v>37000300</v>
          </cell>
          <cell r="E1451" t="str">
            <v>CTROL MAT NOCKD</v>
          </cell>
          <cell r="F1451">
            <v>6057933</v>
          </cell>
          <cell r="G1451" t="str">
            <v>06057933</v>
          </cell>
          <cell r="H1451">
            <v>139570142</v>
          </cell>
          <cell r="I1451" t="str">
            <v>SOPA TIGSE FRANKLIN GUILLERMO</v>
          </cell>
          <cell r="J1451" t="str">
            <v>BODEGUERO MATERIALES</v>
          </cell>
          <cell r="K1451">
            <v>1713595542</v>
          </cell>
          <cell r="L1451" t="str">
            <v>HOURLY</v>
          </cell>
          <cell r="M1451" t="str">
            <v>INDEFINIDO</v>
          </cell>
          <cell r="N1451" t="str">
            <v>INDIRECTA</v>
          </cell>
          <cell r="O1451" t="e">
            <v>#REF!</v>
          </cell>
          <cell r="P1451">
            <v>28</v>
          </cell>
          <cell r="Q1451">
            <v>3</v>
          </cell>
          <cell r="R1451">
            <v>2</v>
          </cell>
          <cell r="S1451">
            <v>10</v>
          </cell>
          <cell r="T1451" t="str">
            <v>BODEGUERO MATERIALES</v>
          </cell>
          <cell r="U1451" t="e">
            <v>#REF!</v>
          </cell>
        </row>
        <row r="1452">
          <cell r="A1452">
            <v>6057937</v>
          </cell>
          <cell r="B1452" t="str">
            <v>OBB</v>
          </cell>
          <cell r="C1452">
            <v>34000</v>
          </cell>
          <cell r="D1452">
            <v>34000500</v>
          </cell>
          <cell r="E1452" t="str">
            <v>ACABADO METAL.</v>
          </cell>
          <cell r="F1452">
            <v>6057937</v>
          </cell>
          <cell r="G1452" t="str">
            <v>06057937</v>
          </cell>
          <cell r="H1452">
            <v>233159123</v>
          </cell>
          <cell r="I1452" t="str">
            <v>GOMEZ PAREDES EDWIN PATRICIO</v>
          </cell>
          <cell r="J1452" t="str">
            <v>OPERARIO DE SUELDA</v>
          </cell>
          <cell r="K1452">
            <v>1715452874</v>
          </cell>
          <cell r="L1452" t="str">
            <v>HOURLY</v>
          </cell>
          <cell r="M1452" t="str">
            <v>INDEFINIDO</v>
          </cell>
          <cell r="N1452" t="str">
            <v>DIRECTA</v>
          </cell>
          <cell r="O1452" t="str">
            <v>1ERO</v>
          </cell>
          <cell r="P1452">
            <v>3</v>
          </cell>
          <cell r="Q1452">
            <v>3</v>
          </cell>
          <cell r="R1452">
            <v>2</v>
          </cell>
          <cell r="S1452">
            <v>10</v>
          </cell>
          <cell r="T1452" t="str">
            <v>MET</v>
          </cell>
          <cell r="U1452">
            <v>1715452874</v>
          </cell>
        </row>
        <row r="1453">
          <cell r="A1453">
            <v>6057942</v>
          </cell>
          <cell r="B1453" t="str">
            <v>OBB</v>
          </cell>
          <cell r="C1453">
            <v>36000</v>
          </cell>
          <cell r="D1453">
            <v>36000600</v>
          </cell>
          <cell r="E1453" t="str">
            <v>FINAL AUTOMOVIL</v>
          </cell>
          <cell r="F1453">
            <v>6057942</v>
          </cell>
          <cell r="G1453" t="str">
            <v>06057942</v>
          </cell>
          <cell r="H1453">
            <v>714397009</v>
          </cell>
          <cell r="I1453" t="str">
            <v>DE LA TORRE MALES JULIO CESAR</v>
          </cell>
          <cell r="J1453" t="str">
            <v>OPERARIO PRODUCCION</v>
          </cell>
          <cell r="K1453">
            <v>1712241544</v>
          </cell>
          <cell r="L1453" t="str">
            <v>HOURLY</v>
          </cell>
          <cell r="M1453" t="str">
            <v>INDEFINIDO</v>
          </cell>
          <cell r="N1453" t="str">
            <v>DIRECTA</v>
          </cell>
          <cell r="O1453" t="str">
            <v>2DO</v>
          </cell>
          <cell r="P1453">
            <v>28</v>
          </cell>
          <cell r="Q1453">
            <v>9</v>
          </cell>
          <cell r="R1453">
            <v>9</v>
          </cell>
          <cell r="S1453">
            <v>16</v>
          </cell>
          <cell r="T1453" t="str">
            <v>LET</v>
          </cell>
          <cell r="U1453">
            <v>9</v>
          </cell>
        </row>
        <row r="1454">
          <cell r="A1454">
            <v>6057947</v>
          </cell>
          <cell r="B1454" t="str">
            <v>OBB</v>
          </cell>
          <cell r="C1454">
            <v>37000</v>
          </cell>
          <cell r="D1454">
            <v>37000400</v>
          </cell>
          <cell r="E1454" t="str">
            <v>COMERCIALES</v>
          </cell>
          <cell r="F1454">
            <v>6057947</v>
          </cell>
          <cell r="G1454" t="str">
            <v>06057947</v>
          </cell>
          <cell r="H1454">
            <v>621699072</v>
          </cell>
          <cell r="I1454" t="str">
            <v>JAMI TOAPANTA FRANKLIN GEOVANI</v>
          </cell>
          <cell r="J1454" t="str">
            <v>OPERARIO MATERIALES</v>
          </cell>
          <cell r="K1454">
            <v>502392533</v>
          </cell>
          <cell r="L1454" t="str">
            <v>HOURLY</v>
          </cell>
          <cell r="M1454" t="str">
            <v>INDEFINIDO</v>
          </cell>
          <cell r="N1454" t="str">
            <v>INDIRECTA</v>
          </cell>
          <cell r="O1454" t="e">
            <v>#REF!</v>
          </cell>
          <cell r="P1454">
            <v>3</v>
          </cell>
          <cell r="Q1454">
            <v>3</v>
          </cell>
          <cell r="R1454">
            <v>2</v>
          </cell>
          <cell r="S1454">
            <v>10</v>
          </cell>
          <cell r="T1454" t="str">
            <v>MET</v>
          </cell>
          <cell r="U1454" t="e">
            <v>#REF!</v>
          </cell>
        </row>
        <row r="1455">
          <cell r="A1455">
            <v>6057951</v>
          </cell>
          <cell r="B1455" t="str">
            <v>OBB</v>
          </cell>
          <cell r="C1455">
            <v>34000</v>
          </cell>
          <cell r="D1455">
            <v>34000100</v>
          </cell>
          <cell r="E1455" t="str">
            <v>OP.SUELDA/CARR.</v>
          </cell>
          <cell r="F1455">
            <v>6057951</v>
          </cell>
          <cell r="G1455" t="str">
            <v>06057951</v>
          </cell>
          <cell r="H1455">
            <v>317982952</v>
          </cell>
          <cell r="I1455" t="str">
            <v>CAIZA AMBATO PEDRO PABLO</v>
          </cell>
          <cell r="J1455" t="str">
            <v>OPERARIO DE SUELDA</v>
          </cell>
          <cell r="K1455">
            <v>1712746765</v>
          </cell>
          <cell r="L1455" t="str">
            <v>HOURLY</v>
          </cell>
          <cell r="M1455" t="str">
            <v>INDEFINIDO</v>
          </cell>
          <cell r="N1455" t="str">
            <v>DIRECTA</v>
          </cell>
          <cell r="O1455" t="str">
            <v>2DO</v>
          </cell>
          <cell r="P1455">
            <v>28</v>
          </cell>
          <cell r="Q1455">
            <v>3</v>
          </cell>
          <cell r="R1455">
            <v>2</v>
          </cell>
          <cell r="S1455">
            <v>10</v>
          </cell>
          <cell r="T1455" t="str">
            <v>MET</v>
          </cell>
          <cell r="U1455">
            <v>1712746765</v>
          </cell>
        </row>
        <row r="1456">
          <cell r="A1456">
            <v>6057954</v>
          </cell>
          <cell r="B1456" t="str">
            <v>OBB</v>
          </cell>
          <cell r="C1456">
            <v>37000</v>
          </cell>
          <cell r="D1456">
            <v>37000300</v>
          </cell>
          <cell r="E1456" t="str">
            <v>CTROL MAT NOCKD</v>
          </cell>
          <cell r="F1456">
            <v>6057954</v>
          </cell>
          <cell r="G1456" t="str">
            <v>06057954</v>
          </cell>
          <cell r="H1456">
            <v>492941943</v>
          </cell>
          <cell r="I1456" t="str">
            <v>CATOTA TOCA EDUARDO JAVIER</v>
          </cell>
          <cell r="J1456" t="str">
            <v>ASISTENTE MATERIALES</v>
          </cell>
          <cell r="K1456">
            <v>1713617783</v>
          </cell>
          <cell r="L1456" t="str">
            <v>HOURLY</v>
          </cell>
          <cell r="M1456" t="str">
            <v>INDEFINIDO</v>
          </cell>
          <cell r="N1456" t="str">
            <v>INDIRECTA</v>
          </cell>
          <cell r="O1456" t="e">
            <v>#REF!</v>
          </cell>
          <cell r="P1456">
            <v>3</v>
          </cell>
          <cell r="Q1456">
            <v>3</v>
          </cell>
          <cell r="R1456">
            <v>2</v>
          </cell>
          <cell r="S1456">
            <v>10</v>
          </cell>
          <cell r="T1456" t="str">
            <v>ASISTENTE MATERIALES</v>
          </cell>
          <cell r="U1456" t="e">
            <v>#REF!</v>
          </cell>
        </row>
        <row r="1457">
          <cell r="A1457">
            <v>6057958</v>
          </cell>
          <cell r="B1457" t="str">
            <v>OBB</v>
          </cell>
          <cell r="C1457">
            <v>34000</v>
          </cell>
          <cell r="D1457">
            <v>34000500</v>
          </cell>
          <cell r="E1457" t="str">
            <v>ACABADO METAL.</v>
          </cell>
          <cell r="F1457">
            <v>6057958</v>
          </cell>
          <cell r="G1457" t="str">
            <v>06057958</v>
          </cell>
          <cell r="H1457">
            <v>803573429</v>
          </cell>
          <cell r="I1457" t="str">
            <v>BUSE PENAFIEL MANUEL EDUARDO</v>
          </cell>
          <cell r="J1457" t="str">
            <v>OPERARIO DE SUELDA</v>
          </cell>
          <cell r="K1457">
            <v>1714404546</v>
          </cell>
          <cell r="L1457" t="str">
            <v>HOURLY</v>
          </cell>
          <cell r="M1457" t="str">
            <v>INDEFINIDO</v>
          </cell>
          <cell r="N1457" t="str">
            <v>DIRECTA</v>
          </cell>
          <cell r="O1457" t="str">
            <v>SALIO CIA</v>
          </cell>
          <cell r="P1457">
            <v>3</v>
          </cell>
          <cell r="Q1457">
            <v>3</v>
          </cell>
          <cell r="R1457">
            <v>2</v>
          </cell>
          <cell r="S1457">
            <v>10</v>
          </cell>
          <cell r="T1457" t="e">
            <v>#N/A</v>
          </cell>
        </row>
        <row r="1458">
          <cell r="A1458">
            <v>6057962</v>
          </cell>
          <cell r="B1458" t="str">
            <v>OBB</v>
          </cell>
          <cell r="C1458">
            <v>31000</v>
          </cell>
          <cell r="D1458">
            <v>31000600</v>
          </cell>
          <cell r="E1458" t="str">
            <v>PROY.MATRICERIA</v>
          </cell>
          <cell r="F1458">
            <v>6057962</v>
          </cell>
          <cell r="G1458" t="str">
            <v>06057962</v>
          </cell>
          <cell r="H1458">
            <v>692202944</v>
          </cell>
          <cell r="I1458" t="str">
            <v>ORTEGA LLIGUICOTA JHONNY GERMAN</v>
          </cell>
          <cell r="J1458" t="str">
            <v>OPER.TALLER MECANICO</v>
          </cell>
          <cell r="K1458">
            <v>1715295299</v>
          </cell>
          <cell r="L1458" t="str">
            <v>HOURLY</v>
          </cell>
          <cell r="M1458" t="str">
            <v>INDEFINIDO</v>
          </cell>
          <cell r="N1458" t="str">
            <v>INDIRECTA</v>
          </cell>
          <cell r="O1458" t="str">
            <v>1ERO</v>
          </cell>
          <cell r="P1458">
            <v>3</v>
          </cell>
          <cell r="Q1458">
            <v>3</v>
          </cell>
          <cell r="R1458">
            <v>2</v>
          </cell>
          <cell r="S1458">
            <v>10</v>
          </cell>
          <cell r="T1458" t="str">
            <v>adm</v>
          </cell>
        </row>
        <row r="1459">
          <cell r="A1459">
            <v>6057963</v>
          </cell>
          <cell r="B1459" t="str">
            <v>OBB</v>
          </cell>
          <cell r="C1459">
            <v>35000</v>
          </cell>
          <cell r="D1459">
            <v>35000400</v>
          </cell>
          <cell r="E1459" t="str">
            <v>PINTURA ESMALTE</v>
          </cell>
          <cell r="F1459">
            <v>6057963</v>
          </cell>
          <cell r="G1459" t="str">
            <v>06057963</v>
          </cell>
          <cell r="H1459">
            <v>470589665</v>
          </cell>
          <cell r="I1459" t="str">
            <v>PAZMINO LLUGSA OSCAR FIDENCIO</v>
          </cell>
          <cell r="J1459" t="str">
            <v>OPERARIO DE PINTURA</v>
          </cell>
          <cell r="K1459">
            <v>1802912954</v>
          </cell>
          <cell r="L1459" t="str">
            <v>HOURLY</v>
          </cell>
          <cell r="M1459" t="str">
            <v>INDEFINIDO</v>
          </cell>
          <cell r="N1459" t="str">
            <v>DIRECTA</v>
          </cell>
          <cell r="O1459" t="str">
            <v>1ERO</v>
          </cell>
          <cell r="P1459">
            <v>2</v>
          </cell>
          <cell r="Q1459">
            <v>3</v>
          </cell>
          <cell r="R1459">
            <v>2</v>
          </cell>
          <cell r="S1459">
            <v>10</v>
          </cell>
          <cell r="T1459" t="str">
            <v>MET</v>
          </cell>
          <cell r="U1459" t="str">
            <v>PINTURA ESMALTE 1T</v>
          </cell>
        </row>
        <row r="1460">
          <cell r="A1460">
            <v>6057965</v>
          </cell>
          <cell r="B1460" t="str">
            <v>OBB</v>
          </cell>
          <cell r="C1460">
            <v>31000</v>
          </cell>
          <cell r="D1460">
            <v>31000600</v>
          </cell>
          <cell r="E1460" t="str">
            <v>PROY.MATRICERIA</v>
          </cell>
          <cell r="F1460">
            <v>6057965</v>
          </cell>
          <cell r="G1460" t="str">
            <v>06057965</v>
          </cell>
          <cell r="H1460">
            <v>321426295</v>
          </cell>
          <cell r="I1460" t="str">
            <v>COBOS ESCOBAR LUIS DAVID</v>
          </cell>
          <cell r="J1460" t="str">
            <v>OPER.TALLER MECANICO</v>
          </cell>
          <cell r="K1460">
            <v>1715815195</v>
          </cell>
          <cell r="L1460" t="str">
            <v>HOURLY</v>
          </cell>
          <cell r="M1460" t="str">
            <v>INDEFINIDO</v>
          </cell>
          <cell r="N1460" t="str">
            <v>INDIRECTA</v>
          </cell>
          <cell r="O1460" t="str">
            <v>1ERO</v>
          </cell>
          <cell r="P1460">
            <v>3</v>
          </cell>
          <cell r="Q1460">
            <v>3</v>
          </cell>
          <cell r="R1460">
            <v>2</v>
          </cell>
          <cell r="S1460">
            <v>10</v>
          </cell>
          <cell r="T1460" t="str">
            <v>adm</v>
          </cell>
        </row>
        <row r="1461">
          <cell r="A1461">
            <v>6057966</v>
          </cell>
          <cell r="B1461" t="str">
            <v>OBB</v>
          </cell>
          <cell r="C1461">
            <v>36000</v>
          </cell>
          <cell r="D1461">
            <v>36000600</v>
          </cell>
          <cell r="E1461" t="str">
            <v>FINAL AUTOMOVIL</v>
          </cell>
          <cell r="F1461">
            <v>6057966</v>
          </cell>
          <cell r="G1461" t="str">
            <v>06057966</v>
          </cell>
          <cell r="H1461">
            <v>357739332</v>
          </cell>
          <cell r="I1461" t="str">
            <v>LINCANGO SANGUNA ALEX IVAN</v>
          </cell>
          <cell r="J1461" t="str">
            <v>OPERARIO PRODUCCION</v>
          </cell>
          <cell r="K1461">
            <v>1717705832</v>
          </cell>
          <cell r="L1461" t="str">
            <v>HOURLY</v>
          </cell>
          <cell r="M1461" t="str">
            <v>INDEFINIDO</v>
          </cell>
          <cell r="N1461" t="str">
            <v>DIRECTA</v>
          </cell>
          <cell r="O1461" t="str">
            <v>1ERO</v>
          </cell>
          <cell r="P1461">
            <v>3</v>
          </cell>
          <cell r="Q1461">
            <v>3</v>
          </cell>
          <cell r="R1461">
            <v>2</v>
          </cell>
          <cell r="S1461">
            <v>10</v>
          </cell>
          <cell r="T1461" t="str">
            <v>MET</v>
          </cell>
          <cell r="U1461">
            <v>2</v>
          </cell>
        </row>
        <row r="1462">
          <cell r="A1462">
            <v>6057967</v>
          </cell>
          <cell r="B1462" t="str">
            <v>OBB</v>
          </cell>
          <cell r="C1462">
            <v>34000</v>
          </cell>
          <cell r="D1462">
            <v>34000400</v>
          </cell>
          <cell r="E1462" t="str">
            <v>LINEA REMATE</v>
          </cell>
          <cell r="F1462">
            <v>6057967</v>
          </cell>
          <cell r="G1462" t="str">
            <v>06057967</v>
          </cell>
          <cell r="H1462">
            <v>373700865</v>
          </cell>
          <cell r="I1462" t="str">
            <v>MORALES CRUZ WILMER PATRICIO</v>
          </cell>
          <cell r="J1462" t="str">
            <v>SOLDADOR</v>
          </cell>
          <cell r="K1462">
            <v>1716166267</v>
          </cell>
          <cell r="L1462" t="str">
            <v>HOURLY</v>
          </cell>
          <cell r="M1462" t="str">
            <v>INDEFINIDO</v>
          </cell>
          <cell r="N1462" t="str">
            <v>DIRECTA</v>
          </cell>
          <cell r="O1462" t="str">
            <v>1ERO</v>
          </cell>
          <cell r="P1462">
            <v>3</v>
          </cell>
          <cell r="Q1462">
            <v>3</v>
          </cell>
          <cell r="R1462">
            <v>2</v>
          </cell>
          <cell r="S1462">
            <v>10</v>
          </cell>
          <cell r="T1462" t="str">
            <v>MET</v>
          </cell>
          <cell r="U1462">
            <v>1716166267</v>
          </cell>
        </row>
        <row r="1463">
          <cell r="A1463">
            <v>6057970</v>
          </cell>
          <cell r="B1463" t="str">
            <v>OBB</v>
          </cell>
          <cell r="C1463">
            <v>36000</v>
          </cell>
          <cell r="D1463">
            <v>36000600</v>
          </cell>
          <cell r="E1463" t="str">
            <v>FINAL AUTOMOVIL</v>
          </cell>
          <cell r="F1463">
            <v>6057970</v>
          </cell>
          <cell r="G1463" t="str">
            <v>06057970</v>
          </cell>
          <cell r="H1463">
            <v>594263406</v>
          </cell>
          <cell r="I1463" t="str">
            <v>PILATUNA COLLAGUAZO DIEGO FERNANDO</v>
          </cell>
          <cell r="J1463" t="str">
            <v>OPERARIO PRODUCCION</v>
          </cell>
          <cell r="K1463">
            <v>1714480470</v>
          </cell>
          <cell r="L1463" t="str">
            <v>HOURLY</v>
          </cell>
          <cell r="M1463" t="str">
            <v>INDEFINIDO</v>
          </cell>
          <cell r="N1463" t="str">
            <v>DIRECTA</v>
          </cell>
          <cell r="O1463" t="str">
            <v>1ERO</v>
          </cell>
          <cell r="P1463">
            <v>3</v>
          </cell>
          <cell r="Q1463">
            <v>3</v>
          </cell>
          <cell r="R1463">
            <v>2</v>
          </cell>
          <cell r="S1463">
            <v>10</v>
          </cell>
          <cell r="T1463" t="str">
            <v>MET</v>
          </cell>
          <cell r="U1463">
            <v>2</v>
          </cell>
        </row>
        <row r="1464">
          <cell r="A1464">
            <v>6057973</v>
          </cell>
          <cell r="B1464" t="str">
            <v>OBB</v>
          </cell>
          <cell r="C1464">
            <v>36000</v>
          </cell>
          <cell r="D1464">
            <v>36000500</v>
          </cell>
          <cell r="E1464" t="str">
            <v>TRIM AUTOMOVIL</v>
          </cell>
          <cell r="F1464">
            <v>6057973</v>
          </cell>
          <cell r="G1464" t="str">
            <v>06057973</v>
          </cell>
          <cell r="H1464">
            <v>554608866</v>
          </cell>
          <cell r="I1464" t="str">
            <v>RIVAS FUENTES ROBERTO CARLOS</v>
          </cell>
          <cell r="J1464" t="str">
            <v>OPERARIO PRODUCCION</v>
          </cell>
          <cell r="K1464">
            <v>1716245897</v>
          </cell>
          <cell r="L1464" t="str">
            <v>HOURLY</v>
          </cell>
          <cell r="M1464" t="str">
            <v>INDEFINIDO</v>
          </cell>
          <cell r="N1464" t="str">
            <v>DIRECTA</v>
          </cell>
          <cell r="O1464" t="str">
            <v>2DO</v>
          </cell>
          <cell r="P1464">
            <v>28</v>
          </cell>
          <cell r="Q1464">
            <v>9</v>
          </cell>
          <cell r="R1464">
            <v>9</v>
          </cell>
          <cell r="S1464">
            <v>7</v>
          </cell>
          <cell r="T1464" t="str">
            <v>LET</v>
          </cell>
          <cell r="U1464">
            <v>9</v>
          </cell>
        </row>
        <row r="1465">
          <cell r="A1465">
            <v>6057982</v>
          </cell>
          <cell r="B1465" t="str">
            <v>OBB</v>
          </cell>
          <cell r="C1465">
            <v>35000</v>
          </cell>
          <cell r="D1465">
            <v>35000100</v>
          </cell>
          <cell r="E1465" t="str">
            <v>OPERAC. PINTURA</v>
          </cell>
          <cell r="F1465">
            <v>6057982</v>
          </cell>
          <cell r="G1465" t="str">
            <v>06057982</v>
          </cell>
          <cell r="H1465">
            <v>345803589</v>
          </cell>
          <cell r="I1465" t="str">
            <v>CEVALLOS CASTANEDA PABLO ALONSO</v>
          </cell>
          <cell r="J1465" t="str">
            <v>OPERARIO DE PINTURA</v>
          </cell>
          <cell r="K1465">
            <v>1715918379</v>
          </cell>
          <cell r="L1465" t="str">
            <v>HOURLY</v>
          </cell>
          <cell r="M1465" t="str">
            <v>INDEFINIDO</v>
          </cell>
          <cell r="N1465" t="str">
            <v>DIRECTA</v>
          </cell>
          <cell r="O1465" t="str">
            <v>SALIO CIA</v>
          </cell>
          <cell r="P1465">
            <v>3</v>
          </cell>
          <cell r="Q1465">
            <v>3</v>
          </cell>
          <cell r="R1465">
            <v>2</v>
          </cell>
          <cell r="S1465">
            <v>10</v>
          </cell>
          <cell r="T1465" t="e">
            <v>#N/A</v>
          </cell>
        </row>
        <row r="1466">
          <cell r="A1466">
            <v>6057988</v>
          </cell>
          <cell r="B1466" t="str">
            <v>OBB</v>
          </cell>
          <cell r="C1466">
            <v>36000</v>
          </cell>
          <cell r="D1466">
            <v>36000500</v>
          </cell>
          <cell r="E1466" t="str">
            <v>TRIM AUTOMOVIL</v>
          </cell>
          <cell r="F1466">
            <v>6057988</v>
          </cell>
          <cell r="G1466" t="str">
            <v>06057988</v>
          </cell>
          <cell r="H1466">
            <v>382650036</v>
          </cell>
          <cell r="I1466" t="str">
            <v>CHUQUITARCO CALISPA JORGE WASHINGTON</v>
          </cell>
          <cell r="J1466" t="str">
            <v>OPERARIO PRODUCCION</v>
          </cell>
          <cell r="K1466">
            <v>1709223711</v>
          </cell>
          <cell r="L1466" t="str">
            <v>HOURLY</v>
          </cell>
          <cell r="M1466" t="str">
            <v>INDEFINIDO</v>
          </cell>
          <cell r="N1466" t="str">
            <v>DIRECTA</v>
          </cell>
          <cell r="O1466" t="str">
            <v>1ERO</v>
          </cell>
          <cell r="P1466">
            <v>3</v>
          </cell>
          <cell r="Q1466">
            <v>3</v>
          </cell>
          <cell r="R1466">
            <v>2</v>
          </cell>
          <cell r="S1466">
            <v>10</v>
          </cell>
          <cell r="T1466" t="str">
            <v>MET</v>
          </cell>
          <cell r="U1466">
            <v>2</v>
          </cell>
        </row>
        <row r="1467">
          <cell r="A1467">
            <v>6057989</v>
          </cell>
          <cell r="B1467" t="str">
            <v>OBB</v>
          </cell>
          <cell r="C1467">
            <v>34000</v>
          </cell>
          <cell r="D1467">
            <v>34000200</v>
          </cell>
          <cell r="E1467" t="str">
            <v>SUELDA COMERCI.</v>
          </cell>
          <cell r="F1467">
            <v>6057989</v>
          </cell>
          <cell r="G1467" t="str">
            <v>06057989</v>
          </cell>
          <cell r="H1467">
            <v>834279607</v>
          </cell>
          <cell r="I1467" t="str">
            <v>CERVANTES MACIAS LEONARDO RAFAEL</v>
          </cell>
          <cell r="J1467" t="str">
            <v>OPERARIO DE SUELDA</v>
          </cell>
          <cell r="K1467">
            <v>1716628837</v>
          </cell>
          <cell r="L1467" t="str">
            <v>HOURLY</v>
          </cell>
          <cell r="M1467" t="str">
            <v>INDEFINIDO</v>
          </cell>
          <cell r="N1467" t="str">
            <v>DIRECTA</v>
          </cell>
          <cell r="O1467" t="str">
            <v>1ERO</v>
          </cell>
          <cell r="P1467">
            <v>3</v>
          </cell>
          <cell r="Q1467">
            <v>3</v>
          </cell>
          <cell r="R1467">
            <v>2</v>
          </cell>
          <cell r="S1467">
            <v>10</v>
          </cell>
          <cell r="T1467" t="str">
            <v>LET</v>
          </cell>
          <cell r="U1467">
            <v>1716628837</v>
          </cell>
        </row>
        <row r="1468">
          <cell r="A1468">
            <v>6057990</v>
          </cell>
          <cell r="B1468" t="str">
            <v>OBB</v>
          </cell>
          <cell r="C1468">
            <v>52000</v>
          </cell>
          <cell r="D1468">
            <v>52000520</v>
          </cell>
          <cell r="E1468" t="str">
            <v>EST.VERIFICAC.</v>
          </cell>
          <cell r="F1468">
            <v>6057990</v>
          </cell>
          <cell r="G1468" t="str">
            <v>06057990</v>
          </cell>
          <cell r="H1468">
            <v>652449891</v>
          </cell>
          <cell r="I1468" t="str">
            <v>PAREDES ZAPATA RICHARD STALIN</v>
          </cell>
          <cell r="J1468" t="str">
            <v>MIEMBRO EQUIPO CALID</v>
          </cell>
          <cell r="K1468">
            <v>1709432213</v>
          </cell>
          <cell r="L1468" t="str">
            <v>HOURLY</v>
          </cell>
          <cell r="M1468" t="str">
            <v>INDEFINIDO</v>
          </cell>
          <cell r="N1468" t="str">
            <v>DIRECTA</v>
          </cell>
          <cell r="O1468" t="str">
            <v>SALIO CIA</v>
          </cell>
          <cell r="P1468">
            <v>3</v>
          </cell>
          <cell r="Q1468">
            <v>3</v>
          </cell>
          <cell r="R1468">
            <v>2</v>
          </cell>
          <cell r="S1468">
            <v>10</v>
          </cell>
          <cell r="T1468" t="e">
            <v>#N/A</v>
          </cell>
          <cell r="U1468" t="e">
            <v>#N/A</v>
          </cell>
        </row>
        <row r="1469">
          <cell r="A1469">
            <v>6057992</v>
          </cell>
          <cell r="B1469" t="str">
            <v>OBB</v>
          </cell>
          <cell r="C1469">
            <v>34000</v>
          </cell>
          <cell r="D1469">
            <v>34000300</v>
          </cell>
          <cell r="E1469" t="str">
            <v>SUELDA AUTOMOV.</v>
          </cell>
          <cell r="F1469">
            <v>6057992</v>
          </cell>
          <cell r="G1469" t="str">
            <v>06057992</v>
          </cell>
          <cell r="H1469">
            <v>781705928</v>
          </cell>
          <cell r="I1469" t="str">
            <v>SUNTAXI LEMA DIEGO ARMANDO</v>
          </cell>
          <cell r="J1469" t="str">
            <v>OPERARIO DE SUELDA</v>
          </cell>
          <cell r="K1469">
            <v>1716196496</v>
          </cell>
          <cell r="L1469" t="str">
            <v>HOURLY</v>
          </cell>
          <cell r="M1469" t="str">
            <v>INDEFINIDO</v>
          </cell>
          <cell r="N1469" t="str">
            <v>DIRECTA</v>
          </cell>
          <cell r="O1469" t="str">
            <v>2DO</v>
          </cell>
          <cell r="P1469">
            <v>28</v>
          </cell>
          <cell r="Q1469">
            <v>9</v>
          </cell>
          <cell r="R1469">
            <v>9</v>
          </cell>
          <cell r="S1469">
            <v>7</v>
          </cell>
          <cell r="T1469" t="str">
            <v>MET</v>
          </cell>
          <cell r="U1469">
            <v>1716196496</v>
          </cell>
        </row>
        <row r="1470">
          <cell r="A1470">
            <v>6057993</v>
          </cell>
          <cell r="B1470" t="str">
            <v>OBB</v>
          </cell>
          <cell r="C1470">
            <v>50000</v>
          </cell>
          <cell r="D1470">
            <v>50000320</v>
          </cell>
          <cell r="E1470" t="str">
            <v>PRUEB/CARRETERA</v>
          </cell>
          <cell r="F1470">
            <v>6057993</v>
          </cell>
          <cell r="G1470" t="str">
            <v>06057993</v>
          </cell>
          <cell r="H1470">
            <v>681621156</v>
          </cell>
          <cell r="I1470" t="str">
            <v>RUALES CURICHO JUAN CARLOS</v>
          </cell>
          <cell r="J1470" t="str">
            <v>TEC.PRUEBAS.CARRETER</v>
          </cell>
          <cell r="K1470">
            <v>1711535334</v>
          </cell>
          <cell r="L1470" t="str">
            <v>HOURLY</v>
          </cell>
          <cell r="M1470" t="str">
            <v>INDEFINIDO</v>
          </cell>
          <cell r="N1470" t="str">
            <v>INDIRECTA</v>
          </cell>
          <cell r="O1470" t="str">
            <v>1ERO</v>
          </cell>
          <cell r="P1470">
            <v>3</v>
          </cell>
          <cell r="Q1470">
            <v>3</v>
          </cell>
          <cell r="R1470">
            <v>2</v>
          </cell>
          <cell r="S1470">
            <v>10</v>
          </cell>
          <cell r="T1470" t="str">
            <v>adm</v>
          </cell>
        </row>
        <row r="1471">
          <cell r="A1471">
            <v>6058214</v>
          </cell>
          <cell r="B1471" t="str">
            <v>OBB</v>
          </cell>
          <cell r="C1471">
            <v>35000</v>
          </cell>
          <cell r="D1471">
            <v>35000100</v>
          </cell>
          <cell r="E1471" t="str">
            <v>OPERAC. PINTURA</v>
          </cell>
          <cell r="F1471">
            <v>6058214</v>
          </cell>
          <cell r="G1471" t="str">
            <v>06058214</v>
          </cell>
          <cell r="H1471">
            <v>617594584</v>
          </cell>
          <cell r="I1471" t="str">
            <v>PINTA ORDONEZ MARCO SANTIAGO</v>
          </cell>
          <cell r="J1471" t="str">
            <v>CONTROLADOR PROCESOS</v>
          </cell>
          <cell r="K1471">
            <v>1713254132</v>
          </cell>
          <cell r="L1471" t="str">
            <v>HOURLY</v>
          </cell>
          <cell r="M1471" t="str">
            <v>INDEFINIDO</v>
          </cell>
          <cell r="N1471" t="str">
            <v>INDIRECTA</v>
          </cell>
          <cell r="O1471" t="str">
            <v>1ERO</v>
          </cell>
          <cell r="P1471">
            <v>2</v>
          </cell>
          <cell r="Q1471">
            <v>3</v>
          </cell>
          <cell r="R1471">
            <v>2</v>
          </cell>
          <cell r="S1471">
            <v>17</v>
          </cell>
          <cell r="T1471" t="str">
            <v>CP</v>
          </cell>
          <cell r="U1471" t="str">
            <v>OPERAC. PINTURA 1T</v>
          </cell>
        </row>
        <row r="1472">
          <cell r="A1472">
            <v>6058222</v>
          </cell>
          <cell r="B1472" t="str">
            <v>OBB</v>
          </cell>
          <cell r="C1472">
            <v>37000</v>
          </cell>
          <cell r="D1472">
            <v>37000300</v>
          </cell>
          <cell r="E1472" t="str">
            <v>CTROL MAT NOCKD</v>
          </cell>
          <cell r="F1472">
            <v>6058222</v>
          </cell>
          <cell r="G1472" t="str">
            <v>06058222</v>
          </cell>
          <cell r="H1472">
            <v>443324193</v>
          </cell>
          <cell r="I1472" t="str">
            <v>CUESTA FLORES DARWIN GABRIEL</v>
          </cell>
          <cell r="J1472" t="str">
            <v>OPERARIO MATERIALES</v>
          </cell>
          <cell r="K1472">
            <v>1715979330</v>
          </cell>
          <cell r="L1472" t="str">
            <v>HOURLY</v>
          </cell>
          <cell r="M1472" t="str">
            <v>INDEFINIDO</v>
          </cell>
          <cell r="N1472" t="str">
            <v>INDIRECTA</v>
          </cell>
          <cell r="O1472" t="e">
            <v>#REF!</v>
          </cell>
          <cell r="P1472">
            <v>3</v>
          </cell>
          <cell r="Q1472">
            <v>3</v>
          </cell>
          <cell r="R1472">
            <v>2</v>
          </cell>
          <cell r="S1472">
            <v>17</v>
          </cell>
          <cell r="T1472" t="str">
            <v>LET</v>
          </cell>
          <cell r="U1472" t="e">
            <v>#REF!</v>
          </cell>
        </row>
        <row r="1473">
          <cell r="A1473">
            <v>6058223</v>
          </cell>
          <cell r="B1473" t="str">
            <v>OBB</v>
          </cell>
          <cell r="C1473">
            <v>34000</v>
          </cell>
          <cell r="D1473">
            <v>34000300</v>
          </cell>
          <cell r="E1473" t="str">
            <v>SUELDA AUTOMOV.</v>
          </cell>
          <cell r="F1473">
            <v>6058223</v>
          </cell>
          <cell r="G1473" t="str">
            <v>06058223</v>
          </cell>
          <cell r="H1473">
            <v>734301955</v>
          </cell>
          <cell r="I1473" t="str">
            <v>NAULA CHANATASIG JORGE VALENTIN</v>
          </cell>
          <cell r="J1473" t="str">
            <v>OPERARIO DE SUELDA</v>
          </cell>
          <cell r="K1473">
            <v>1712155793</v>
          </cell>
          <cell r="L1473" t="str">
            <v>HOURLY</v>
          </cell>
          <cell r="M1473" t="str">
            <v>INDEFINIDO</v>
          </cell>
          <cell r="N1473" t="str">
            <v>DIRECTA</v>
          </cell>
          <cell r="O1473" t="str">
            <v>1ERO</v>
          </cell>
          <cell r="P1473">
            <v>3</v>
          </cell>
          <cell r="Q1473">
            <v>3</v>
          </cell>
          <cell r="R1473">
            <v>2</v>
          </cell>
          <cell r="S1473">
            <v>17</v>
          </cell>
          <cell r="T1473" t="str">
            <v>MET</v>
          </cell>
          <cell r="U1473">
            <v>1712155793</v>
          </cell>
        </row>
        <row r="1474">
          <cell r="A1474">
            <v>6058224</v>
          </cell>
          <cell r="B1474" t="str">
            <v>OBB</v>
          </cell>
          <cell r="C1474">
            <v>35000</v>
          </cell>
          <cell r="D1474">
            <v>35000300</v>
          </cell>
          <cell r="E1474" t="str">
            <v>PINTURA PRIMER</v>
          </cell>
          <cell r="F1474">
            <v>6058224</v>
          </cell>
          <cell r="G1474" t="str">
            <v>06058224</v>
          </cell>
          <cell r="H1474">
            <v>978891698</v>
          </cell>
          <cell r="I1474" t="str">
            <v>GARCIA GUAITA JOSE DAVID</v>
          </cell>
          <cell r="J1474" t="str">
            <v>LIDER DE GRUPO</v>
          </cell>
          <cell r="K1474">
            <v>1714584750</v>
          </cell>
          <cell r="L1474" t="str">
            <v>HOURLY</v>
          </cell>
          <cell r="M1474" t="str">
            <v>INDEFINIDO</v>
          </cell>
          <cell r="N1474" t="str">
            <v>INDIRECTA</v>
          </cell>
          <cell r="O1474" t="str">
            <v>2DO</v>
          </cell>
          <cell r="P1474">
            <v>4</v>
          </cell>
          <cell r="Q1474">
            <v>3</v>
          </cell>
          <cell r="R1474">
            <v>2</v>
          </cell>
          <cell r="S1474">
            <v>17</v>
          </cell>
          <cell r="T1474" t="str">
            <v>LG</v>
          </cell>
          <cell r="U1474" t="str">
            <v>PINTURA CABINAS 2T</v>
          </cell>
        </row>
        <row r="1475">
          <cell r="A1475">
            <v>6058229</v>
          </cell>
          <cell r="B1475" t="str">
            <v>OBB</v>
          </cell>
          <cell r="C1475">
            <v>36000</v>
          </cell>
          <cell r="D1475">
            <v>36000100</v>
          </cell>
          <cell r="E1475" t="str">
            <v>OPER.ENSAMB.GEN</v>
          </cell>
          <cell r="F1475">
            <v>6058229</v>
          </cell>
          <cell r="G1475" t="str">
            <v>06058229</v>
          </cell>
          <cell r="H1475">
            <v>493278744</v>
          </cell>
          <cell r="I1475" t="str">
            <v>GARCIA CHASIPANTA JOSE LUIS</v>
          </cell>
          <cell r="J1475" t="str">
            <v>CONTROLADOR PROCESOS</v>
          </cell>
          <cell r="K1475">
            <v>1716417520</v>
          </cell>
          <cell r="L1475" t="str">
            <v>HOURLY</v>
          </cell>
          <cell r="M1475" t="str">
            <v>INDEFINIDO</v>
          </cell>
          <cell r="N1475" t="str">
            <v>INDIRECTA</v>
          </cell>
          <cell r="O1475" t="str">
            <v>1ERO</v>
          </cell>
          <cell r="P1475">
            <v>3</v>
          </cell>
          <cell r="Q1475">
            <v>3</v>
          </cell>
          <cell r="R1475">
            <v>2</v>
          </cell>
          <cell r="S1475">
            <v>17</v>
          </cell>
          <cell r="T1475" t="str">
            <v>CONTROLADOR SOLUCIÓN DE PROBLEMAS</v>
          </cell>
          <cell r="U1475">
            <v>2</v>
          </cell>
        </row>
        <row r="1476">
          <cell r="A1476">
            <v>6058230</v>
          </cell>
          <cell r="B1476" t="str">
            <v>OBB</v>
          </cell>
          <cell r="C1476">
            <v>37000</v>
          </cell>
          <cell r="D1476">
            <v>37000400</v>
          </cell>
          <cell r="E1476" t="str">
            <v>COMERCIALES</v>
          </cell>
          <cell r="F1476">
            <v>6058230</v>
          </cell>
          <cell r="G1476" t="str">
            <v>06058230</v>
          </cell>
          <cell r="H1476">
            <v>887375462</v>
          </cell>
          <cell r="I1476" t="str">
            <v>TAPIA MORALES BOLIVAR SANTIAGO</v>
          </cell>
          <cell r="J1476" t="str">
            <v>OPERARIO MATERIALES</v>
          </cell>
          <cell r="K1476">
            <v>1716949720</v>
          </cell>
          <cell r="L1476" t="str">
            <v>HOURLY</v>
          </cell>
          <cell r="M1476" t="str">
            <v>INDEFINIDO</v>
          </cell>
          <cell r="N1476" t="str">
            <v>INDIRECTA</v>
          </cell>
          <cell r="O1476" t="e">
            <v>#REF!</v>
          </cell>
          <cell r="P1476">
            <v>3</v>
          </cell>
          <cell r="Q1476">
            <v>3</v>
          </cell>
          <cell r="R1476">
            <v>2</v>
          </cell>
          <cell r="S1476">
            <v>17</v>
          </cell>
          <cell r="T1476" t="str">
            <v>MET</v>
          </cell>
          <cell r="U1476" t="e">
            <v>#REF!</v>
          </cell>
        </row>
        <row r="1477">
          <cell r="A1477">
            <v>6058238</v>
          </cell>
          <cell r="B1477" t="str">
            <v>OBB</v>
          </cell>
          <cell r="C1477">
            <v>36000</v>
          </cell>
          <cell r="D1477">
            <v>36000500</v>
          </cell>
          <cell r="E1477" t="str">
            <v>TRIM AUTOMOVIL</v>
          </cell>
          <cell r="F1477">
            <v>6058238</v>
          </cell>
          <cell r="G1477" t="str">
            <v>06058238</v>
          </cell>
          <cell r="H1477">
            <v>962879477</v>
          </cell>
          <cell r="I1477" t="str">
            <v>LICTO GUTIERREZ DIEGO EDUARDO</v>
          </cell>
          <cell r="J1477" t="str">
            <v>OPERARIO PRODUCCION</v>
          </cell>
          <cell r="K1477">
            <v>502425168</v>
          </cell>
          <cell r="L1477" t="str">
            <v>HOURLY</v>
          </cell>
          <cell r="M1477" t="str">
            <v>INDEFINIDO</v>
          </cell>
          <cell r="N1477" t="str">
            <v>DIRECTA</v>
          </cell>
          <cell r="O1477" t="str">
            <v>1ERO</v>
          </cell>
          <cell r="P1477">
            <v>3</v>
          </cell>
          <cell r="Q1477">
            <v>3</v>
          </cell>
          <cell r="R1477">
            <v>2</v>
          </cell>
          <cell r="S1477">
            <v>17</v>
          </cell>
          <cell r="T1477" t="str">
            <v>MET</v>
          </cell>
          <cell r="U1477">
            <v>2</v>
          </cell>
        </row>
        <row r="1478">
          <cell r="A1478">
            <v>6058239</v>
          </cell>
          <cell r="B1478" t="str">
            <v>OBB</v>
          </cell>
          <cell r="C1478">
            <v>41000</v>
          </cell>
          <cell r="D1478">
            <v>41000210</v>
          </cell>
          <cell r="E1478" t="str">
            <v>COMP.MAT.DIRECT</v>
          </cell>
          <cell r="F1478">
            <v>6058239</v>
          </cell>
          <cell r="G1478" t="str">
            <v>06058239</v>
          </cell>
          <cell r="H1478">
            <v>715150368</v>
          </cell>
          <cell r="I1478" t="str">
            <v>LESCANO AGUILERA FRANCISCO XAVIER</v>
          </cell>
          <cell r="J1478" t="str">
            <v>COMP.MAT.DIRECTO</v>
          </cell>
          <cell r="K1478">
            <v>1708222144</v>
          </cell>
          <cell r="L1478" t="str">
            <v>SALARY</v>
          </cell>
          <cell r="M1478" t="str">
            <v>INDEFINIDO</v>
          </cell>
          <cell r="N1478" t="str">
            <v>INDIRECTA</v>
          </cell>
          <cell r="O1478" t="str">
            <v>1ERO</v>
          </cell>
          <cell r="P1478">
            <v>1</v>
          </cell>
          <cell r="Q1478">
            <v>3</v>
          </cell>
          <cell r="R1478">
            <v>2</v>
          </cell>
          <cell r="S1478">
            <v>17</v>
          </cell>
          <cell r="T1478" t="str">
            <v>adm</v>
          </cell>
        </row>
        <row r="1479">
          <cell r="A1479">
            <v>6058241</v>
          </cell>
          <cell r="B1479" t="str">
            <v>OBB</v>
          </cell>
          <cell r="C1479">
            <v>35000</v>
          </cell>
          <cell r="D1479">
            <v>35000200</v>
          </cell>
          <cell r="E1479" t="str">
            <v>PINTURA ELPO</v>
          </cell>
          <cell r="F1479">
            <v>6058241</v>
          </cell>
          <cell r="G1479" t="str">
            <v>06058241</v>
          </cell>
          <cell r="H1479">
            <v>619917482</v>
          </cell>
          <cell r="I1479" t="str">
            <v>NORONA GUEVARA WILLIAM RENE</v>
          </cell>
          <cell r="J1479" t="str">
            <v>OPERARIO DE PINTURA</v>
          </cell>
          <cell r="K1479">
            <v>1718491838</v>
          </cell>
          <cell r="L1479" t="str">
            <v>HOURLY</v>
          </cell>
          <cell r="M1479" t="str">
            <v>INDEFINIDO</v>
          </cell>
          <cell r="N1479" t="str">
            <v>DIRECTA</v>
          </cell>
          <cell r="O1479" t="str">
            <v>2DO</v>
          </cell>
          <cell r="P1479">
            <v>4</v>
          </cell>
          <cell r="Q1479">
            <v>11</v>
          </cell>
          <cell r="R1479">
            <v>2</v>
          </cell>
          <cell r="S1479">
            <v>3</v>
          </cell>
          <cell r="T1479" t="str">
            <v>MET</v>
          </cell>
          <cell r="U1479" t="str">
            <v>PINTURA CABINAS 2T</v>
          </cell>
        </row>
        <row r="1480">
          <cell r="A1480">
            <v>6058245</v>
          </cell>
          <cell r="B1480" t="str">
            <v>OBB</v>
          </cell>
          <cell r="C1480">
            <v>31000</v>
          </cell>
          <cell r="D1480">
            <v>31000500</v>
          </cell>
          <cell r="E1480" t="str">
            <v>ING.PROY.DIBUJO</v>
          </cell>
          <cell r="F1480">
            <v>6058245</v>
          </cell>
          <cell r="G1480" t="str">
            <v>06058245</v>
          </cell>
          <cell r="H1480">
            <v>234217076</v>
          </cell>
          <cell r="I1480" t="str">
            <v>PAZOS SISALEMA KLEVER HUMBERTO</v>
          </cell>
          <cell r="J1480" t="str">
            <v>ASISTENTE DE DISENO</v>
          </cell>
          <cell r="K1480">
            <v>201413390</v>
          </cell>
          <cell r="L1480" t="str">
            <v>HOURLY</v>
          </cell>
          <cell r="M1480" t="str">
            <v>INDEFINIDO</v>
          </cell>
          <cell r="N1480" t="str">
            <v>INDIRECTA</v>
          </cell>
          <cell r="O1480" t="str">
            <v>1ERO</v>
          </cell>
          <cell r="P1480">
            <v>3</v>
          </cell>
          <cell r="Q1480">
            <v>3</v>
          </cell>
          <cell r="R1480">
            <v>2</v>
          </cell>
          <cell r="S1480">
            <v>17</v>
          </cell>
          <cell r="T1480" t="str">
            <v>adm</v>
          </cell>
        </row>
        <row r="1481">
          <cell r="A1481">
            <v>6058260</v>
          </cell>
          <cell r="B1481" t="str">
            <v>OBB</v>
          </cell>
          <cell r="C1481">
            <v>37000</v>
          </cell>
          <cell r="D1481">
            <v>37000200</v>
          </cell>
          <cell r="E1481" t="str">
            <v>CTROL MAT NOCKD</v>
          </cell>
          <cell r="F1481">
            <v>6058260</v>
          </cell>
          <cell r="G1481" t="str">
            <v>06058260</v>
          </cell>
          <cell r="H1481">
            <v>422828572</v>
          </cell>
          <cell r="I1481" t="str">
            <v>AMAGUANA PERUGACHI LUIS ALFREDO</v>
          </cell>
          <cell r="J1481" t="str">
            <v>BODEGUERO MATERIALES</v>
          </cell>
          <cell r="K1481">
            <v>1708010903</v>
          </cell>
          <cell r="L1481" t="str">
            <v>HOURLY</v>
          </cell>
          <cell r="M1481" t="str">
            <v>INDEFINIDO</v>
          </cell>
          <cell r="N1481" t="str">
            <v>INDIRECTA</v>
          </cell>
          <cell r="O1481" t="e">
            <v>#N/A</v>
          </cell>
          <cell r="P1481">
            <v>3</v>
          </cell>
          <cell r="Q1481">
            <v>3</v>
          </cell>
          <cell r="R1481">
            <v>2</v>
          </cell>
          <cell r="S1481">
            <v>17</v>
          </cell>
          <cell r="T1481" t="e">
            <v>#N/A</v>
          </cell>
          <cell r="U1481" t="e">
            <v>#N/A</v>
          </cell>
        </row>
        <row r="1482">
          <cell r="A1482">
            <v>6058262</v>
          </cell>
          <cell r="B1482" t="str">
            <v>OBB</v>
          </cell>
          <cell r="C1482">
            <v>50000</v>
          </cell>
          <cell r="D1482">
            <v>50000320</v>
          </cell>
          <cell r="E1482" t="str">
            <v>PRUEB/CARRETERA</v>
          </cell>
          <cell r="F1482">
            <v>6058262</v>
          </cell>
          <cell r="G1482" t="str">
            <v>06058262</v>
          </cell>
          <cell r="H1482">
            <v>172908271</v>
          </cell>
          <cell r="I1482" t="str">
            <v>SORIA TUBON CARLOS OMAR</v>
          </cell>
          <cell r="J1482" t="str">
            <v>TEC.PRUEBAS.CARRETER</v>
          </cell>
          <cell r="K1482">
            <v>1802966844</v>
          </cell>
          <cell r="L1482" t="str">
            <v>HOURLY</v>
          </cell>
          <cell r="M1482" t="str">
            <v>INDEFINIDO</v>
          </cell>
          <cell r="N1482" t="str">
            <v>INDIRECTA</v>
          </cell>
          <cell r="O1482" t="str">
            <v>1ERO</v>
          </cell>
          <cell r="P1482">
            <v>3</v>
          </cell>
          <cell r="Q1482">
            <v>3</v>
          </cell>
          <cell r="R1482">
            <v>2</v>
          </cell>
          <cell r="S1482">
            <v>17</v>
          </cell>
          <cell r="T1482" t="str">
            <v>adm</v>
          </cell>
        </row>
        <row r="1483">
          <cell r="A1483">
            <v>6058271</v>
          </cell>
          <cell r="B1483" t="str">
            <v>OBB</v>
          </cell>
          <cell r="C1483">
            <v>35000</v>
          </cell>
          <cell r="D1483">
            <v>35000200</v>
          </cell>
          <cell r="E1483" t="str">
            <v>PINTURA ELPO</v>
          </cell>
          <cell r="F1483">
            <v>6058271</v>
          </cell>
          <cell r="G1483" t="str">
            <v>06058271</v>
          </cell>
          <cell r="H1483">
            <v>775979396</v>
          </cell>
          <cell r="I1483" t="str">
            <v>JIMENEZ LOPEZ OMAR LUIS</v>
          </cell>
          <cell r="J1483" t="str">
            <v>LIDER DE GRUPO</v>
          </cell>
          <cell r="K1483">
            <v>1002633459</v>
          </cell>
          <cell r="L1483" t="str">
            <v>HOURLY</v>
          </cell>
          <cell r="M1483" t="str">
            <v>INDEFINIDO</v>
          </cell>
          <cell r="N1483" t="str">
            <v>INDIRECTA</v>
          </cell>
          <cell r="O1483" t="str">
            <v>SALIO CIA</v>
          </cell>
          <cell r="P1483">
            <v>4</v>
          </cell>
          <cell r="Q1483">
            <v>4</v>
          </cell>
          <cell r="R1483">
            <v>11</v>
          </cell>
          <cell r="S1483">
            <v>4</v>
          </cell>
          <cell r="T1483" t="e">
            <v>#N/A</v>
          </cell>
        </row>
        <row r="1484">
          <cell r="A1484">
            <v>6058274</v>
          </cell>
          <cell r="B1484" t="str">
            <v>OBB</v>
          </cell>
          <cell r="C1484">
            <v>35000</v>
          </cell>
          <cell r="D1484">
            <v>35000300</v>
          </cell>
          <cell r="E1484" t="str">
            <v>PINTURA PRIMER</v>
          </cell>
          <cell r="F1484">
            <v>6058274</v>
          </cell>
          <cell r="G1484" t="str">
            <v>06058274</v>
          </cell>
          <cell r="H1484">
            <v>833282341</v>
          </cell>
          <cell r="I1484" t="str">
            <v>COLIMBA SANCHEZ NESTOR MISAEL</v>
          </cell>
          <cell r="J1484" t="str">
            <v>PINTOR</v>
          </cell>
          <cell r="K1484">
            <v>1711846285</v>
          </cell>
          <cell r="L1484" t="str">
            <v>HOURLY</v>
          </cell>
          <cell r="M1484" t="str">
            <v>INDEFINIDO</v>
          </cell>
          <cell r="N1484" t="str">
            <v>DIRECTA</v>
          </cell>
          <cell r="O1484" t="str">
            <v>1ERO</v>
          </cell>
          <cell r="P1484">
            <v>2</v>
          </cell>
          <cell r="Q1484">
            <v>3</v>
          </cell>
          <cell r="R1484">
            <v>2</v>
          </cell>
          <cell r="S1484">
            <v>17</v>
          </cell>
          <cell r="T1484" t="str">
            <v>MET</v>
          </cell>
          <cell r="U1484" t="str">
            <v>PINTURA CABINAS 1T</v>
          </cell>
        </row>
        <row r="1485">
          <cell r="A1485">
            <v>6058275</v>
          </cell>
          <cell r="B1485" t="str">
            <v>OBB</v>
          </cell>
          <cell r="C1485">
            <v>36000</v>
          </cell>
          <cell r="D1485">
            <v>36000500</v>
          </cell>
          <cell r="E1485" t="str">
            <v>TRIM AUTOMOVIL</v>
          </cell>
          <cell r="F1485">
            <v>6058275</v>
          </cell>
          <cell r="G1485" t="str">
            <v>06058275</v>
          </cell>
          <cell r="H1485">
            <v>550235607</v>
          </cell>
          <cell r="I1485" t="str">
            <v>TOAPANTA LIQUINCHANA JORGE WASHINGTON</v>
          </cell>
          <cell r="J1485" t="str">
            <v>OPERARIO PRODUCCION</v>
          </cell>
          <cell r="K1485">
            <v>1712571619</v>
          </cell>
          <cell r="L1485" t="str">
            <v>HOURLY</v>
          </cell>
          <cell r="M1485" t="str">
            <v>INDEFINIDO</v>
          </cell>
          <cell r="N1485" t="str">
            <v>DIRECTA</v>
          </cell>
          <cell r="O1485" t="str">
            <v>1ERO</v>
          </cell>
          <cell r="P1485">
            <v>3</v>
          </cell>
          <cell r="Q1485">
            <v>3</v>
          </cell>
          <cell r="R1485">
            <v>2</v>
          </cell>
          <cell r="S1485">
            <v>17</v>
          </cell>
          <cell r="T1485" t="str">
            <v>MET</v>
          </cell>
          <cell r="U1485">
            <v>2</v>
          </cell>
        </row>
        <row r="1486">
          <cell r="A1486">
            <v>6058276</v>
          </cell>
          <cell r="B1486" t="str">
            <v>OBB</v>
          </cell>
          <cell r="C1486">
            <v>36000</v>
          </cell>
          <cell r="D1486">
            <v>36000500</v>
          </cell>
          <cell r="E1486" t="str">
            <v>TRIM AUTOMOVIL</v>
          </cell>
          <cell r="F1486">
            <v>6058276</v>
          </cell>
          <cell r="G1486" t="str">
            <v>06058276</v>
          </cell>
          <cell r="H1486">
            <v>994007148</v>
          </cell>
          <cell r="I1486" t="str">
            <v>TIBAN AYO CRISTIAN ANDRES</v>
          </cell>
          <cell r="J1486" t="str">
            <v>OPERARIO PRODUCCION</v>
          </cell>
          <cell r="K1486">
            <v>1714506837</v>
          </cell>
          <cell r="L1486" t="str">
            <v>HOURLY</v>
          </cell>
          <cell r="M1486" t="str">
            <v>INDEFINIDO</v>
          </cell>
          <cell r="N1486" t="str">
            <v>DIRECTA</v>
          </cell>
          <cell r="O1486" t="str">
            <v>1ERO</v>
          </cell>
          <cell r="P1486">
            <v>3</v>
          </cell>
          <cell r="Q1486">
            <v>3</v>
          </cell>
          <cell r="R1486">
            <v>2</v>
          </cell>
          <cell r="S1486">
            <v>17</v>
          </cell>
          <cell r="T1486" t="str">
            <v>MET</v>
          </cell>
          <cell r="U1486">
            <v>2</v>
          </cell>
        </row>
        <row r="1487">
          <cell r="A1487">
            <v>6058277</v>
          </cell>
          <cell r="B1487" t="str">
            <v>OBB</v>
          </cell>
          <cell r="C1487">
            <v>34000</v>
          </cell>
          <cell r="D1487">
            <v>34000200</v>
          </cell>
          <cell r="E1487" t="str">
            <v>SUELDA COMERCI.</v>
          </cell>
          <cell r="F1487">
            <v>6058277</v>
          </cell>
          <cell r="G1487" t="str">
            <v>06058277</v>
          </cell>
          <cell r="H1487">
            <v>847245843</v>
          </cell>
          <cell r="I1487" t="str">
            <v>RAMOS SERRANO PABLO MIGUEL</v>
          </cell>
          <cell r="J1487" t="str">
            <v>OPERARIO DE SUELDA</v>
          </cell>
          <cell r="K1487">
            <v>1712601416</v>
          </cell>
          <cell r="L1487" t="str">
            <v>HOURLY</v>
          </cell>
          <cell r="M1487" t="str">
            <v>INDEFINIDO</v>
          </cell>
          <cell r="N1487" t="str">
            <v>DIRECTA</v>
          </cell>
          <cell r="O1487" t="str">
            <v>1ERO</v>
          </cell>
          <cell r="P1487">
            <v>3</v>
          </cell>
          <cell r="Q1487">
            <v>3</v>
          </cell>
          <cell r="R1487">
            <v>2</v>
          </cell>
          <cell r="S1487">
            <v>17</v>
          </cell>
          <cell r="T1487" t="str">
            <v>MET</v>
          </cell>
          <cell r="U1487">
            <v>1712601416</v>
          </cell>
        </row>
        <row r="1488">
          <cell r="A1488">
            <v>6058279</v>
          </cell>
          <cell r="B1488" t="str">
            <v>OBB</v>
          </cell>
          <cell r="C1488">
            <v>36000</v>
          </cell>
          <cell r="D1488">
            <v>36000200</v>
          </cell>
          <cell r="E1488" t="str">
            <v>ENSAMBLE CHASIS</v>
          </cell>
          <cell r="F1488">
            <v>6058279</v>
          </cell>
          <cell r="G1488" t="str">
            <v>06058279</v>
          </cell>
          <cell r="H1488">
            <v>789870718</v>
          </cell>
          <cell r="I1488" t="str">
            <v>ALVARO JARRIN SEGUNDO MANUEL</v>
          </cell>
          <cell r="J1488" t="str">
            <v>OPERARIO PRODUCCION</v>
          </cell>
          <cell r="K1488">
            <v>1714451497</v>
          </cell>
          <cell r="L1488" t="str">
            <v>HOURLY</v>
          </cell>
          <cell r="M1488" t="str">
            <v>INDEFINIDO</v>
          </cell>
          <cell r="N1488" t="str">
            <v>DIRECTA</v>
          </cell>
          <cell r="O1488" t="str">
            <v>1ERO</v>
          </cell>
          <cell r="P1488">
            <v>3</v>
          </cell>
          <cell r="Q1488">
            <v>7</v>
          </cell>
          <cell r="R1488">
            <v>4</v>
          </cell>
          <cell r="S1488">
            <v>23</v>
          </cell>
          <cell r="T1488" t="str">
            <v>MET</v>
          </cell>
          <cell r="U1488">
            <v>4</v>
          </cell>
        </row>
        <row r="1489">
          <cell r="A1489">
            <v>6058283</v>
          </cell>
          <cell r="B1489" t="str">
            <v>OBB</v>
          </cell>
          <cell r="C1489">
            <v>42000</v>
          </cell>
          <cell r="D1489">
            <v>42000100</v>
          </cell>
          <cell r="E1489" t="str">
            <v>LOG. MATERIALES</v>
          </cell>
          <cell r="F1489">
            <v>6058283</v>
          </cell>
          <cell r="G1489" t="str">
            <v>06058283</v>
          </cell>
          <cell r="H1489">
            <v>400196017</v>
          </cell>
          <cell r="I1489" t="str">
            <v>ZAMBRANO ESPINOSA GALO ORLANDO</v>
          </cell>
          <cell r="J1489" t="str">
            <v>ING. DE PFEP</v>
          </cell>
          <cell r="K1489">
            <v>1715051890</v>
          </cell>
          <cell r="L1489" t="str">
            <v>SALARY</v>
          </cell>
          <cell r="M1489" t="str">
            <v>INDEFINIDO</v>
          </cell>
          <cell r="N1489" t="str">
            <v>INDIRECTA</v>
          </cell>
          <cell r="O1489" t="str">
            <v>1ERO</v>
          </cell>
          <cell r="P1489">
            <v>3</v>
          </cell>
          <cell r="Q1489">
            <v>3</v>
          </cell>
          <cell r="R1489">
            <v>2</v>
          </cell>
          <cell r="S1489">
            <v>17</v>
          </cell>
          <cell r="T1489" t="str">
            <v>adm</v>
          </cell>
        </row>
        <row r="1490">
          <cell r="A1490">
            <v>6058284</v>
          </cell>
          <cell r="B1490" t="str">
            <v>OBB</v>
          </cell>
          <cell r="C1490">
            <v>36000</v>
          </cell>
          <cell r="D1490">
            <v>36000600</v>
          </cell>
          <cell r="E1490" t="str">
            <v>FINAL AUTOMOVIL</v>
          </cell>
          <cell r="F1490">
            <v>6058284</v>
          </cell>
          <cell r="G1490" t="str">
            <v>06058284</v>
          </cell>
          <cell r="H1490">
            <v>794798120</v>
          </cell>
          <cell r="I1490" t="str">
            <v>SANGUNA GUZMAN LUIS GEOVANNY</v>
          </cell>
          <cell r="J1490" t="str">
            <v>OPERARIO PRODUCCION</v>
          </cell>
          <cell r="K1490">
            <v>1715362198</v>
          </cell>
          <cell r="L1490" t="str">
            <v>HOURLY</v>
          </cell>
          <cell r="M1490" t="str">
            <v>INDEFINIDO</v>
          </cell>
          <cell r="N1490" t="str">
            <v>DIRECTA</v>
          </cell>
          <cell r="O1490" t="str">
            <v>2DO</v>
          </cell>
          <cell r="P1490">
            <v>28</v>
          </cell>
          <cell r="Q1490">
            <v>7</v>
          </cell>
          <cell r="R1490">
            <v>3</v>
          </cell>
          <cell r="S1490">
            <v>16</v>
          </cell>
          <cell r="T1490" t="str">
            <v>LET</v>
          </cell>
          <cell r="U1490">
            <v>3</v>
          </cell>
        </row>
        <row r="1491">
          <cell r="A1491">
            <v>6058294</v>
          </cell>
          <cell r="B1491" t="str">
            <v>OBB</v>
          </cell>
          <cell r="C1491">
            <v>35000</v>
          </cell>
          <cell r="D1491">
            <v>35000200</v>
          </cell>
          <cell r="E1491" t="str">
            <v>PINTURA ELPO</v>
          </cell>
          <cell r="F1491">
            <v>6058294</v>
          </cell>
          <cell r="G1491" t="str">
            <v>06058294</v>
          </cell>
          <cell r="H1491">
            <v>311639386</v>
          </cell>
          <cell r="I1491" t="str">
            <v>CEDENO BRAVO WASHINGTON FERNANDO</v>
          </cell>
          <cell r="J1491" t="str">
            <v>OPERARIO DE PINTURA</v>
          </cell>
          <cell r="K1491">
            <v>1710533041</v>
          </cell>
          <cell r="L1491" t="str">
            <v>HOURLY</v>
          </cell>
          <cell r="M1491" t="str">
            <v>INDEFINIDO</v>
          </cell>
          <cell r="N1491" t="str">
            <v>DIRECTA</v>
          </cell>
          <cell r="O1491" t="str">
            <v>1ERO</v>
          </cell>
          <cell r="P1491">
            <v>2</v>
          </cell>
          <cell r="Q1491">
            <v>3</v>
          </cell>
          <cell r="R1491">
            <v>2</v>
          </cell>
          <cell r="S1491">
            <v>17</v>
          </cell>
          <cell r="T1491" t="str">
            <v>MET</v>
          </cell>
          <cell r="U1491" t="str">
            <v>PINTURA  PLASTICOS 1T</v>
          </cell>
        </row>
        <row r="1492">
          <cell r="A1492">
            <v>6058971</v>
          </cell>
          <cell r="B1492" t="str">
            <v>OBB</v>
          </cell>
          <cell r="C1492">
            <v>50000</v>
          </cell>
          <cell r="D1492">
            <v>50000320</v>
          </cell>
          <cell r="E1492" t="str">
            <v>PRUEB/CARRETERA</v>
          </cell>
          <cell r="F1492">
            <v>6058971</v>
          </cell>
          <cell r="G1492" t="str">
            <v>06058971</v>
          </cell>
          <cell r="H1492">
            <v>418150428</v>
          </cell>
          <cell r="I1492" t="str">
            <v>ZUMARRAGA PINTO ANDRES VINICIO</v>
          </cell>
          <cell r="J1492" t="str">
            <v>COORD. PROY. Y REG.</v>
          </cell>
          <cell r="K1492">
            <v>1709498198</v>
          </cell>
          <cell r="L1492" t="str">
            <v>SALARY</v>
          </cell>
          <cell r="M1492" t="str">
            <v>INDEFINIDO</v>
          </cell>
          <cell r="N1492" t="str">
            <v>INDIRECTA</v>
          </cell>
          <cell r="O1492" t="str">
            <v>1ERO</v>
          </cell>
          <cell r="P1492">
            <v>3</v>
          </cell>
          <cell r="Q1492">
            <v>3</v>
          </cell>
          <cell r="R1492">
            <v>3</v>
          </cell>
          <cell r="S1492">
            <v>17</v>
          </cell>
          <cell r="T1492" t="str">
            <v>adm</v>
          </cell>
        </row>
        <row r="1493">
          <cell r="A1493">
            <v>6059279</v>
          </cell>
          <cell r="B1493" t="str">
            <v>OBB</v>
          </cell>
          <cell r="C1493">
            <v>37000</v>
          </cell>
          <cell r="D1493">
            <v>37000600</v>
          </cell>
          <cell r="E1493" t="str">
            <v>PATIOS CKD</v>
          </cell>
          <cell r="F1493">
            <v>6059279</v>
          </cell>
          <cell r="G1493" t="str">
            <v>06059279</v>
          </cell>
          <cell r="H1493">
            <v>966085393</v>
          </cell>
          <cell r="I1493" t="str">
            <v>CAICEDO VILLACRES JAIRO RODRIGO</v>
          </cell>
          <cell r="J1493" t="str">
            <v>OPERARIO MAQ. PESADA</v>
          </cell>
          <cell r="K1493">
            <v>1600239220</v>
          </cell>
          <cell r="L1493" t="str">
            <v>HOURLY</v>
          </cell>
          <cell r="M1493" t="str">
            <v>INDEFINIDO</v>
          </cell>
          <cell r="N1493" t="str">
            <v>INDIRECTA</v>
          </cell>
          <cell r="O1493" t="e">
            <v>#N/A</v>
          </cell>
          <cell r="P1493">
            <v>3</v>
          </cell>
          <cell r="Q1493">
            <v>3</v>
          </cell>
          <cell r="R1493">
            <v>3</v>
          </cell>
          <cell r="S1493">
            <v>24</v>
          </cell>
          <cell r="T1493" t="e">
            <v>#N/A</v>
          </cell>
          <cell r="U1493" t="e">
            <v>#N/A</v>
          </cell>
        </row>
        <row r="1494">
          <cell r="A1494">
            <v>6059283</v>
          </cell>
          <cell r="B1494" t="str">
            <v>OBB</v>
          </cell>
          <cell r="C1494">
            <v>52000</v>
          </cell>
          <cell r="D1494">
            <v>52000520</v>
          </cell>
          <cell r="E1494" t="str">
            <v>EST.VERIFICAC.</v>
          </cell>
          <cell r="F1494">
            <v>6059283</v>
          </cell>
          <cell r="G1494" t="str">
            <v>06059283</v>
          </cell>
          <cell r="H1494">
            <v>906908059</v>
          </cell>
          <cell r="I1494" t="str">
            <v>VALLE ALMEIDA NIXON GERMANDY</v>
          </cell>
          <cell r="J1494" t="str">
            <v>AUDITOR DE CALIDAD</v>
          </cell>
          <cell r="K1494">
            <v>1712343035</v>
          </cell>
          <cell r="L1494" t="str">
            <v>HOURLY</v>
          </cell>
          <cell r="M1494" t="str">
            <v>INDEFINIDO</v>
          </cell>
          <cell r="N1494" t="str">
            <v>DIRECTA</v>
          </cell>
          <cell r="O1494" t="str">
            <v>1ERO</v>
          </cell>
          <cell r="P1494">
            <v>3</v>
          </cell>
          <cell r="Q1494">
            <v>3</v>
          </cell>
          <cell r="R1494">
            <v>3</v>
          </cell>
          <cell r="S1494">
            <v>24</v>
          </cell>
          <cell r="T1494" t="str">
            <v>MET</v>
          </cell>
          <cell r="U1494" t="e">
            <v>#REF!</v>
          </cell>
        </row>
        <row r="1495">
          <cell r="A1495">
            <v>6059284</v>
          </cell>
          <cell r="B1495" t="str">
            <v>OBB</v>
          </cell>
          <cell r="C1495">
            <v>35000</v>
          </cell>
          <cell r="D1495">
            <v>35000400</v>
          </cell>
          <cell r="E1495" t="str">
            <v>PINTURA ESMALTE</v>
          </cell>
          <cell r="F1495">
            <v>6059284</v>
          </cell>
          <cell r="G1495" t="str">
            <v>06059284</v>
          </cell>
          <cell r="H1495">
            <v>409452126</v>
          </cell>
          <cell r="I1495" t="str">
            <v>SANCHEZ CAJAMARCA PLINIO RODOLFO</v>
          </cell>
          <cell r="J1495" t="str">
            <v>PINTOR</v>
          </cell>
          <cell r="K1495">
            <v>602947442</v>
          </cell>
          <cell r="L1495" t="str">
            <v>HOURLY</v>
          </cell>
          <cell r="M1495" t="str">
            <v>INDEFINIDO</v>
          </cell>
          <cell r="N1495" t="str">
            <v>DIRECTA</v>
          </cell>
          <cell r="O1495" t="str">
            <v>1ERO</v>
          </cell>
          <cell r="P1495">
            <v>2</v>
          </cell>
          <cell r="Q1495">
            <v>3</v>
          </cell>
          <cell r="R1495">
            <v>3</v>
          </cell>
          <cell r="S1495">
            <v>24</v>
          </cell>
          <cell r="T1495" t="str">
            <v>LET</v>
          </cell>
          <cell r="U1495" t="str">
            <v>PINTURA ESMALTE 1T</v>
          </cell>
        </row>
        <row r="1496">
          <cell r="A1496">
            <v>6059853</v>
          </cell>
          <cell r="B1496" t="str">
            <v>OBB</v>
          </cell>
          <cell r="C1496">
            <v>31000</v>
          </cell>
          <cell r="D1496">
            <v>31000300</v>
          </cell>
          <cell r="E1496" t="str">
            <v>INGEN. PROCESOS</v>
          </cell>
          <cell r="F1496">
            <v>6059853</v>
          </cell>
          <cell r="G1496" t="str">
            <v>06059853</v>
          </cell>
          <cell r="H1496">
            <v>318149633</v>
          </cell>
          <cell r="I1496" t="str">
            <v>HARO URRUTIA MEYBOL GISELLE</v>
          </cell>
          <cell r="J1496" t="str">
            <v>SUPERV.ING.MANUFACTU</v>
          </cell>
          <cell r="K1496">
            <v>1712284213</v>
          </cell>
          <cell r="L1496" t="str">
            <v>SALARY</v>
          </cell>
          <cell r="M1496" t="str">
            <v>INDEFINIDO</v>
          </cell>
          <cell r="N1496" t="str">
            <v>INDIRECTA</v>
          </cell>
          <cell r="O1496" t="str">
            <v>1ERO</v>
          </cell>
          <cell r="P1496">
            <v>3</v>
          </cell>
          <cell r="Q1496">
            <v>3</v>
          </cell>
          <cell r="R1496">
            <v>4</v>
          </cell>
          <cell r="S1496">
            <v>21</v>
          </cell>
          <cell r="T1496" t="str">
            <v>adm</v>
          </cell>
        </row>
        <row r="1497">
          <cell r="A1497">
            <v>6059854</v>
          </cell>
          <cell r="B1497" t="str">
            <v>OBB</v>
          </cell>
          <cell r="C1497">
            <v>52000</v>
          </cell>
          <cell r="D1497">
            <v>52000500</v>
          </cell>
          <cell r="E1497" t="str">
            <v>OPERAC. CALIDAD</v>
          </cell>
          <cell r="F1497">
            <v>6059854</v>
          </cell>
          <cell r="G1497" t="str">
            <v>06059854</v>
          </cell>
          <cell r="H1497">
            <v>429911252</v>
          </cell>
          <cell r="I1497" t="str">
            <v>ARAUJO ARAUJO EDWIN DAVID</v>
          </cell>
          <cell r="J1497" t="str">
            <v>ESP.OPER.DE CALIDAD</v>
          </cell>
          <cell r="K1497">
            <v>1500526239</v>
          </cell>
          <cell r="L1497" t="str">
            <v>SALARY</v>
          </cell>
          <cell r="M1497" t="str">
            <v>INDEFINIDO</v>
          </cell>
          <cell r="N1497" t="str">
            <v>INDIRECTA</v>
          </cell>
          <cell r="O1497" t="str">
            <v>SALIO CIA</v>
          </cell>
          <cell r="P1497">
            <v>3</v>
          </cell>
          <cell r="Q1497">
            <v>3</v>
          </cell>
          <cell r="R1497">
            <v>4</v>
          </cell>
          <cell r="S1497">
            <v>21</v>
          </cell>
          <cell r="T1497" t="e">
            <v>#N/A</v>
          </cell>
          <cell r="U1497" t="e">
            <v>#N/A</v>
          </cell>
        </row>
        <row r="1498">
          <cell r="A1498">
            <v>6060193</v>
          </cell>
          <cell r="B1498" t="str">
            <v>OBB</v>
          </cell>
          <cell r="C1498">
            <v>36000</v>
          </cell>
          <cell r="D1498">
            <v>36000500</v>
          </cell>
          <cell r="E1498" t="str">
            <v>TRIM AUTOMOVIL</v>
          </cell>
          <cell r="F1498">
            <v>6060193</v>
          </cell>
          <cell r="G1498" t="str">
            <v>06060193</v>
          </cell>
          <cell r="H1498">
            <v>293891980</v>
          </cell>
          <cell r="I1498" t="str">
            <v>ALLAUCA AZOGUE AMBROCIO SAMUEL</v>
          </cell>
          <cell r="J1498" t="str">
            <v>OPERARIO PRODUCCION</v>
          </cell>
          <cell r="K1498">
            <v>1717464497</v>
          </cell>
          <cell r="L1498" t="str">
            <v>HOURLY</v>
          </cell>
          <cell r="M1498" t="str">
            <v>INDEFINIDO</v>
          </cell>
          <cell r="N1498" t="str">
            <v>DIRECTA</v>
          </cell>
          <cell r="O1498" t="str">
            <v>2DO</v>
          </cell>
          <cell r="P1498">
            <v>28</v>
          </cell>
          <cell r="Q1498">
            <v>9</v>
          </cell>
          <cell r="R1498">
            <v>9</v>
          </cell>
          <cell r="S1498">
            <v>16</v>
          </cell>
          <cell r="T1498" t="str">
            <v>MET</v>
          </cell>
          <cell r="U1498">
            <v>9</v>
          </cell>
        </row>
        <row r="1499">
          <cell r="A1499">
            <v>6060197</v>
          </cell>
          <cell r="B1499" t="str">
            <v>OBB</v>
          </cell>
          <cell r="C1499">
            <v>34000</v>
          </cell>
          <cell r="D1499">
            <v>34000500</v>
          </cell>
          <cell r="E1499" t="str">
            <v>ACABADO METAL.</v>
          </cell>
          <cell r="F1499">
            <v>6060197</v>
          </cell>
          <cell r="G1499" t="str">
            <v>06060197</v>
          </cell>
          <cell r="H1499">
            <v>277870020</v>
          </cell>
          <cell r="I1499" t="str">
            <v>TITUANA NIETO WILSON FABIAN</v>
          </cell>
          <cell r="J1499" t="str">
            <v>ENDEREZADOR</v>
          </cell>
          <cell r="K1499">
            <v>1711848760</v>
          </cell>
          <cell r="L1499" t="str">
            <v>HOURLY</v>
          </cell>
          <cell r="M1499" t="str">
            <v>INDEFINIDO</v>
          </cell>
          <cell r="N1499" t="str">
            <v>DIRECTA</v>
          </cell>
          <cell r="O1499" t="str">
            <v>2DO</v>
          </cell>
          <cell r="P1499">
            <v>28</v>
          </cell>
          <cell r="Q1499">
            <v>3</v>
          </cell>
          <cell r="R1499">
            <v>5</v>
          </cell>
          <cell r="S1499">
            <v>5</v>
          </cell>
          <cell r="T1499" t="str">
            <v>MET</v>
          </cell>
          <cell r="U1499">
            <v>1711848760</v>
          </cell>
        </row>
        <row r="1500">
          <cell r="A1500">
            <v>6060205</v>
          </cell>
          <cell r="B1500" t="str">
            <v>OBB</v>
          </cell>
          <cell r="C1500">
            <v>36000</v>
          </cell>
          <cell r="D1500">
            <v>36000700</v>
          </cell>
          <cell r="E1500" t="str">
            <v>INSPECCION FIN.</v>
          </cell>
          <cell r="F1500">
            <v>6060205</v>
          </cell>
          <cell r="G1500" t="str">
            <v>06060205</v>
          </cell>
          <cell r="H1500">
            <v>959867290</v>
          </cell>
          <cell r="I1500" t="str">
            <v>CUASCOTA ULCUANGO EDGAR FERNANDO</v>
          </cell>
          <cell r="J1500" t="str">
            <v>REPARADOR</v>
          </cell>
          <cell r="K1500">
            <v>1711968949</v>
          </cell>
          <cell r="L1500" t="str">
            <v>HOURLY</v>
          </cell>
          <cell r="M1500" t="str">
            <v>INDEFINIDO</v>
          </cell>
          <cell r="N1500" t="str">
            <v>DIRECTA</v>
          </cell>
          <cell r="O1500" t="str">
            <v>1ERO</v>
          </cell>
          <cell r="P1500">
            <v>3</v>
          </cell>
          <cell r="Q1500">
            <v>3</v>
          </cell>
          <cell r="R1500">
            <v>5</v>
          </cell>
          <cell r="S1500">
            <v>5</v>
          </cell>
          <cell r="T1500" t="str">
            <v>MET</v>
          </cell>
          <cell r="U1500">
            <v>5</v>
          </cell>
        </row>
        <row r="1501">
          <cell r="A1501">
            <v>6060358</v>
          </cell>
          <cell r="B1501" t="str">
            <v>OBB</v>
          </cell>
          <cell r="C1501">
            <v>35000</v>
          </cell>
          <cell r="D1501">
            <v>35000400</v>
          </cell>
          <cell r="E1501" t="str">
            <v>PINTURA ESMALTE</v>
          </cell>
          <cell r="F1501">
            <v>6060358</v>
          </cell>
          <cell r="G1501" t="str">
            <v>06060358</v>
          </cell>
          <cell r="H1501">
            <v>314998755</v>
          </cell>
          <cell r="I1501" t="str">
            <v>TALLANA QUISHPE SEGUNDO ALFREDO</v>
          </cell>
          <cell r="J1501" t="str">
            <v>ENDEREZADOR</v>
          </cell>
          <cell r="K1501">
            <v>1712799756</v>
          </cell>
          <cell r="L1501" t="str">
            <v>HOURLY</v>
          </cell>
          <cell r="M1501" t="str">
            <v>INDEFINIDO</v>
          </cell>
          <cell r="N1501" t="str">
            <v>DIRECTA</v>
          </cell>
          <cell r="O1501" t="str">
            <v>2DO</v>
          </cell>
          <cell r="P1501">
            <v>4</v>
          </cell>
          <cell r="Q1501">
            <v>3</v>
          </cell>
          <cell r="R1501">
            <v>5</v>
          </cell>
          <cell r="S1501">
            <v>5</v>
          </cell>
          <cell r="T1501" t="str">
            <v>MET</v>
          </cell>
          <cell r="U1501" t="str">
            <v>PINTURA ESM 2T</v>
          </cell>
        </row>
        <row r="1502">
          <cell r="A1502">
            <v>3400253</v>
          </cell>
          <cell r="B1502" t="str">
            <v>OBB</v>
          </cell>
          <cell r="C1502">
            <v>36000</v>
          </cell>
          <cell r="D1502">
            <v>36000200</v>
          </cell>
          <cell r="E1502" t="str">
            <v>ENSAMBLE CHASIS</v>
          </cell>
          <cell r="F1502">
            <v>3400253</v>
          </cell>
          <cell r="G1502" t="str">
            <v>03400253</v>
          </cell>
          <cell r="H1502">
            <v>735129828</v>
          </cell>
          <cell r="I1502" t="str">
            <v>LOZANO BYRON AMILCAR</v>
          </cell>
          <cell r="J1502" t="str">
            <v>OPERARIO PRODUCCION</v>
          </cell>
          <cell r="K1502">
            <v>1709615833</v>
          </cell>
          <cell r="L1502" t="str">
            <v>HOURLY</v>
          </cell>
          <cell r="M1502" t="str">
            <v>INDEFINIDO</v>
          </cell>
          <cell r="N1502" t="str">
            <v>DIRECTA</v>
          </cell>
          <cell r="O1502" t="str">
            <v>SALIO CIA</v>
          </cell>
          <cell r="P1502">
            <v>3</v>
          </cell>
          <cell r="Q1502">
            <v>85</v>
          </cell>
          <cell r="R1502">
            <v>5</v>
          </cell>
          <cell r="S1502">
            <v>27</v>
          </cell>
          <cell r="T1502" t="e">
            <v>#N/A</v>
          </cell>
          <cell r="U1502" t="e">
            <v>#N/A</v>
          </cell>
        </row>
        <row r="1503">
          <cell r="A1503">
            <v>3400260</v>
          </cell>
          <cell r="B1503" t="str">
            <v>OBB</v>
          </cell>
          <cell r="C1503">
            <v>31000</v>
          </cell>
          <cell r="D1503">
            <v>31000400</v>
          </cell>
          <cell r="E1503" t="str">
            <v>INGEN.PROYECTOS</v>
          </cell>
          <cell r="F1503">
            <v>3400260</v>
          </cell>
          <cell r="G1503" t="str">
            <v>03400260</v>
          </cell>
          <cell r="H1503">
            <v>435247024</v>
          </cell>
          <cell r="I1503" t="str">
            <v>AVALOS MOLINA CARLOS MARCELO</v>
          </cell>
          <cell r="J1503" t="str">
            <v>SUPERV.MATR.HERR.MO</v>
          </cell>
          <cell r="K1503">
            <v>1706550108</v>
          </cell>
          <cell r="L1503" t="str">
            <v>SALARY</v>
          </cell>
          <cell r="M1503" t="str">
            <v>INDEFINIDO</v>
          </cell>
          <cell r="N1503" t="str">
            <v>INDIRECTA</v>
          </cell>
          <cell r="O1503" t="str">
            <v>1ERO</v>
          </cell>
          <cell r="P1503">
            <v>3</v>
          </cell>
          <cell r="Q1503">
            <v>85</v>
          </cell>
          <cell r="R1503">
            <v>12</v>
          </cell>
          <cell r="S1503">
            <v>16</v>
          </cell>
          <cell r="T1503" t="str">
            <v>adm</v>
          </cell>
        </row>
        <row r="1504">
          <cell r="A1504">
            <v>3400270</v>
          </cell>
          <cell r="B1504" t="str">
            <v>OBB</v>
          </cell>
          <cell r="C1504">
            <v>31000</v>
          </cell>
          <cell r="D1504">
            <v>31000600</v>
          </cell>
          <cell r="E1504" t="str">
            <v>PROY.MATRICERIA</v>
          </cell>
          <cell r="F1504">
            <v>3400270</v>
          </cell>
          <cell r="G1504" t="str">
            <v>03400270</v>
          </cell>
          <cell r="H1504">
            <v>146049119</v>
          </cell>
          <cell r="I1504" t="str">
            <v>TITUANA MISQUIRI CARLOS FRANCISCO</v>
          </cell>
          <cell r="J1504" t="str">
            <v>OPER.TALLER MECANICO</v>
          </cell>
          <cell r="K1504">
            <v>1706448980</v>
          </cell>
          <cell r="L1504" t="str">
            <v>HOURLY</v>
          </cell>
          <cell r="M1504" t="str">
            <v>INDEFINIDO</v>
          </cell>
          <cell r="N1504" t="str">
            <v>INDIRECTA</v>
          </cell>
          <cell r="O1504" t="str">
            <v>1ERO</v>
          </cell>
          <cell r="P1504">
            <v>3</v>
          </cell>
          <cell r="Q1504">
            <v>86</v>
          </cell>
          <cell r="R1504">
            <v>4</v>
          </cell>
          <cell r="S1504">
            <v>7</v>
          </cell>
          <cell r="T1504" t="str">
            <v>LET</v>
          </cell>
        </row>
        <row r="1505">
          <cell r="A1505">
            <v>3400275</v>
          </cell>
          <cell r="B1505" t="str">
            <v>OBB</v>
          </cell>
          <cell r="C1505">
            <v>36000</v>
          </cell>
          <cell r="D1505">
            <v>36000300</v>
          </cell>
          <cell r="E1505" t="str">
            <v>TRIM COMERCIAL</v>
          </cell>
          <cell r="F1505">
            <v>3400275</v>
          </cell>
          <cell r="G1505" t="str">
            <v>03400275</v>
          </cell>
          <cell r="H1505">
            <v>600317068</v>
          </cell>
          <cell r="I1505" t="str">
            <v>GORDON MORALES LUIS ALFONSO</v>
          </cell>
          <cell r="J1505" t="str">
            <v>OPERARIO PRODUCCION</v>
          </cell>
          <cell r="K1505">
            <v>1704484953</v>
          </cell>
          <cell r="L1505" t="str">
            <v>HOURLY</v>
          </cell>
          <cell r="M1505" t="str">
            <v>INDEFINIDO</v>
          </cell>
          <cell r="N1505" t="str">
            <v>DIRECTA</v>
          </cell>
          <cell r="O1505" t="str">
            <v>SALIO CIA</v>
          </cell>
          <cell r="P1505">
            <v>3</v>
          </cell>
          <cell r="Q1505">
            <v>86</v>
          </cell>
          <cell r="R1505">
            <v>4</v>
          </cell>
          <cell r="S1505">
            <v>28</v>
          </cell>
          <cell r="T1505" t="e">
            <v>#N/A</v>
          </cell>
          <cell r="U1505" t="e">
            <v>#N/A</v>
          </cell>
        </row>
        <row r="1506">
          <cell r="A1506">
            <v>3400282</v>
          </cell>
          <cell r="B1506" t="str">
            <v>OBB</v>
          </cell>
          <cell r="C1506">
            <v>44000</v>
          </cell>
          <cell r="D1506">
            <v>44000100</v>
          </cell>
          <cell r="E1506" t="str">
            <v>ADMIN. MATERIAL</v>
          </cell>
          <cell r="F1506">
            <v>3400282</v>
          </cell>
          <cell r="G1506" t="str">
            <v>03400282</v>
          </cell>
          <cell r="H1506">
            <v>315149833</v>
          </cell>
          <cell r="I1506" t="str">
            <v>GOMEZ GUERRA FANNY GRACIELA</v>
          </cell>
          <cell r="J1506" t="str">
            <v>ASIS. DIR. MATERIAL.</v>
          </cell>
          <cell r="K1506">
            <v>1708092950</v>
          </cell>
          <cell r="L1506" t="str">
            <v>SALARY</v>
          </cell>
          <cell r="M1506" t="str">
            <v>INDEFINIDO</v>
          </cell>
          <cell r="N1506" t="str">
            <v>INDIRECTA</v>
          </cell>
          <cell r="O1506" t="str">
            <v>1ERO</v>
          </cell>
          <cell r="P1506">
            <v>1</v>
          </cell>
          <cell r="Q1506">
            <v>88</v>
          </cell>
          <cell r="R1506">
            <v>1</v>
          </cell>
          <cell r="S1506">
            <v>5</v>
          </cell>
          <cell r="T1506" t="str">
            <v>adm</v>
          </cell>
        </row>
        <row r="1507">
          <cell r="A1507">
            <v>3400300</v>
          </cell>
          <cell r="B1507" t="str">
            <v>OBB</v>
          </cell>
          <cell r="C1507">
            <v>34000</v>
          </cell>
          <cell r="D1507">
            <v>34000500</v>
          </cell>
          <cell r="E1507" t="str">
            <v>ACABADO METAL.</v>
          </cell>
          <cell r="F1507">
            <v>3400300</v>
          </cell>
          <cell r="G1507" t="str">
            <v>03400300</v>
          </cell>
          <cell r="H1507">
            <v>307628532</v>
          </cell>
          <cell r="I1507" t="str">
            <v>TORRES LANDETA GABRIEL ERNESTO</v>
          </cell>
          <cell r="J1507" t="str">
            <v>OPERARIO DE SUELDA</v>
          </cell>
          <cell r="K1507">
            <v>1708860349</v>
          </cell>
          <cell r="L1507" t="str">
            <v>HOURLY</v>
          </cell>
          <cell r="M1507" t="str">
            <v>INDEFINIDO</v>
          </cell>
          <cell r="N1507" t="str">
            <v>DIRECTA</v>
          </cell>
          <cell r="O1507" t="str">
            <v>1ERO</v>
          </cell>
          <cell r="P1507">
            <v>3</v>
          </cell>
          <cell r="Q1507">
            <v>88</v>
          </cell>
          <cell r="R1507">
            <v>3</v>
          </cell>
          <cell r="S1507">
            <v>21</v>
          </cell>
          <cell r="T1507" t="str">
            <v>LET</v>
          </cell>
          <cell r="U1507">
            <v>1708860349</v>
          </cell>
        </row>
        <row r="1508">
          <cell r="A1508">
            <v>3400316</v>
          </cell>
          <cell r="B1508" t="str">
            <v>OBB</v>
          </cell>
          <cell r="C1508">
            <v>36000</v>
          </cell>
          <cell r="D1508">
            <v>36000100</v>
          </cell>
          <cell r="E1508" t="str">
            <v>OPER.ENSAMB.GEN</v>
          </cell>
          <cell r="F1508">
            <v>3400316</v>
          </cell>
          <cell r="G1508" t="str">
            <v>03400316</v>
          </cell>
          <cell r="H1508">
            <v>153638680</v>
          </cell>
          <cell r="I1508" t="str">
            <v>BEDOYA RAMIREZ EDWIN ROLANDO</v>
          </cell>
          <cell r="J1508" t="str">
            <v>OPERARIO PRODUCCION</v>
          </cell>
          <cell r="K1508">
            <v>1708515240</v>
          </cell>
          <cell r="L1508" t="str">
            <v>HOURLY</v>
          </cell>
          <cell r="M1508" t="str">
            <v>INDEFINIDO</v>
          </cell>
          <cell r="N1508" t="str">
            <v>DIRECTA</v>
          </cell>
          <cell r="O1508" t="str">
            <v>DIRIGENTE SINDICAL</v>
          </cell>
          <cell r="P1508">
            <v>3</v>
          </cell>
          <cell r="Q1508">
            <v>88</v>
          </cell>
          <cell r="R1508">
            <v>5</v>
          </cell>
          <cell r="S1508">
            <v>9</v>
          </cell>
          <cell r="T1508" t="str">
            <v>MET</v>
          </cell>
          <cell r="U1508">
            <v>5</v>
          </cell>
        </row>
        <row r="1509">
          <cell r="A1509">
            <v>3400317</v>
          </cell>
          <cell r="B1509" t="str">
            <v>OBB</v>
          </cell>
          <cell r="C1509">
            <v>52000</v>
          </cell>
          <cell r="D1509">
            <v>52000520</v>
          </cell>
          <cell r="E1509" t="str">
            <v>EST.VERIFICAC.</v>
          </cell>
          <cell r="F1509">
            <v>3400317</v>
          </cell>
          <cell r="G1509" t="str">
            <v>03400317</v>
          </cell>
          <cell r="H1509">
            <v>724070762</v>
          </cell>
          <cell r="I1509" t="str">
            <v>PENAHERRERA VACA JUAN FERNANDO</v>
          </cell>
          <cell r="J1509" t="str">
            <v>MIEMBRO EQUIPO CALID</v>
          </cell>
          <cell r="K1509">
            <v>1708256142</v>
          </cell>
          <cell r="L1509" t="str">
            <v>HOURLY</v>
          </cell>
          <cell r="M1509" t="str">
            <v>INDEFINIDO</v>
          </cell>
          <cell r="N1509" t="str">
            <v>DIRECTA</v>
          </cell>
          <cell r="O1509" t="str">
            <v>1ERO</v>
          </cell>
          <cell r="P1509">
            <v>3</v>
          </cell>
          <cell r="Q1509">
            <v>88</v>
          </cell>
          <cell r="R1509">
            <v>5</v>
          </cell>
          <cell r="S1509">
            <v>10</v>
          </cell>
          <cell r="T1509" t="str">
            <v>MET</v>
          </cell>
          <cell r="U1509" t="e">
            <v>#REF!</v>
          </cell>
        </row>
        <row r="1510">
          <cell r="A1510">
            <v>3400332</v>
          </cell>
          <cell r="B1510" t="str">
            <v>OBB</v>
          </cell>
          <cell r="C1510">
            <v>52000</v>
          </cell>
          <cell r="D1510">
            <v>52000520</v>
          </cell>
          <cell r="E1510" t="str">
            <v>EST.VERIFICAC.</v>
          </cell>
          <cell r="F1510">
            <v>3400332</v>
          </cell>
          <cell r="G1510" t="str">
            <v>03400332</v>
          </cell>
          <cell r="H1510">
            <v>792162619</v>
          </cell>
          <cell r="I1510" t="str">
            <v>VACA VACA FAUSTO RANULFO</v>
          </cell>
          <cell r="J1510" t="str">
            <v>MIEMBRO EQUIPO CALID</v>
          </cell>
          <cell r="K1510">
            <v>1001762747</v>
          </cell>
          <cell r="L1510" t="str">
            <v>HOURLY</v>
          </cell>
          <cell r="M1510" t="str">
            <v>INDEFINIDO</v>
          </cell>
          <cell r="N1510" t="str">
            <v>DIRECTA</v>
          </cell>
          <cell r="O1510" t="str">
            <v>SALIO CIA</v>
          </cell>
          <cell r="P1510">
            <v>3</v>
          </cell>
          <cell r="Q1510">
            <v>87</v>
          </cell>
          <cell r="R1510">
            <v>6</v>
          </cell>
          <cell r="S1510">
            <v>10</v>
          </cell>
          <cell r="T1510" t="e">
            <v>#N/A</v>
          </cell>
          <cell r="U1510" t="e">
            <v>#N/A</v>
          </cell>
        </row>
        <row r="1511">
          <cell r="A1511">
            <v>3400334</v>
          </cell>
          <cell r="B1511" t="str">
            <v>OBB</v>
          </cell>
          <cell r="C1511">
            <v>36000</v>
          </cell>
          <cell r="D1511">
            <v>36000300</v>
          </cell>
          <cell r="E1511" t="str">
            <v>TRIM COMERCIAL</v>
          </cell>
          <cell r="F1511">
            <v>3400334</v>
          </cell>
          <cell r="G1511" t="str">
            <v>03400334</v>
          </cell>
          <cell r="H1511">
            <v>592760037</v>
          </cell>
          <cell r="I1511" t="str">
            <v>GUERRERO TAPIA PABLO ORLANDO</v>
          </cell>
          <cell r="J1511" t="str">
            <v>OPERARIO PRODUCCION</v>
          </cell>
          <cell r="K1511">
            <v>1708758501</v>
          </cell>
          <cell r="L1511" t="str">
            <v>HOURLY</v>
          </cell>
          <cell r="M1511" t="str">
            <v>INDEFINIDO</v>
          </cell>
          <cell r="N1511" t="str">
            <v>DIRECTA</v>
          </cell>
          <cell r="O1511" t="str">
            <v>SALIO CIA</v>
          </cell>
          <cell r="P1511">
            <v>3</v>
          </cell>
          <cell r="Q1511">
            <v>88</v>
          </cell>
          <cell r="R1511">
            <v>6</v>
          </cell>
          <cell r="S1511">
            <v>14</v>
          </cell>
          <cell r="T1511" t="e">
            <v>#N/A</v>
          </cell>
          <cell r="U1511" t="e">
            <v>#N/A</v>
          </cell>
        </row>
        <row r="1512">
          <cell r="A1512">
            <v>340</v>
          </cell>
          <cell r="B1512" t="str">
            <v>OBB</v>
          </cell>
          <cell r="C1512">
            <v>35000</v>
          </cell>
          <cell r="D1512">
            <v>35000400</v>
          </cell>
          <cell r="E1512" t="str">
            <v>PINTURA ESMALTE</v>
          </cell>
          <cell r="F1512">
            <v>3400340</v>
          </cell>
          <cell r="G1512" t="str">
            <v>03400340</v>
          </cell>
          <cell r="H1512">
            <v>658944920</v>
          </cell>
          <cell r="I1512" t="str">
            <v>PAZMINO MONTENEGRO EDWIN PATRICIO</v>
          </cell>
          <cell r="J1512" t="str">
            <v>OPERARIO DE PINTURA</v>
          </cell>
          <cell r="K1512">
            <v>1707624589</v>
          </cell>
          <cell r="L1512" t="str">
            <v>HOURLY</v>
          </cell>
          <cell r="M1512" t="str">
            <v>INDEFINIDO</v>
          </cell>
          <cell r="N1512" t="str">
            <v>DIRECTA</v>
          </cell>
          <cell r="O1512" t="str">
            <v>1ERO</v>
          </cell>
          <cell r="P1512">
            <v>2</v>
          </cell>
          <cell r="Q1512">
            <v>87</v>
          </cell>
          <cell r="R1512">
            <v>6</v>
          </cell>
          <cell r="S1512">
            <v>24</v>
          </cell>
          <cell r="T1512" t="str">
            <v>MET</v>
          </cell>
          <cell r="U1512" t="str">
            <v>PINTURA ESMALTE 1T</v>
          </cell>
        </row>
        <row r="1513">
          <cell r="A1513">
            <v>3400351</v>
          </cell>
          <cell r="B1513" t="str">
            <v>OBB</v>
          </cell>
          <cell r="C1513">
            <v>31000</v>
          </cell>
          <cell r="D1513">
            <v>31000300</v>
          </cell>
          <cell r="E1513" t="str">
            <v>INGEN. PROCESOS</v>
          </cell>
          <cell r="F1513">
            <v>3400351</v>
          </cell>
          <cell r="G1513" t="str">
            <v>03400351</v>
          </cell>
          <cell r="H1513">
            <v>518150159</v>
          </cell>
          <cell r="I1513" t="str">
            <v>SANCHEZ GOMEZ BOLIVAR VICENTE</v>
          </cell>
          <cell r="J1513" t="str">
            <v>SUPERV.ING.MANUFACTU</v>
          </cell>
          <cell r="K1513">
            <v>1706457361</v>
          </cell>
          <cell r="L1513" t="str">
            <v>SALARY</v>
          </cell>
          <cell r="M1513" t="str">
            <v>INDEFINIDO</v>
          </cell>
          <cell r="N1513" t="str">
            <v>INDIRECTA</v>
          </cell>
          <cell r="O1513" t="str">
            <v>1ERO</v>
          </cell>
          <cell r="P1513">
            <v>1</v>
          </cell>
          <cell r="Q1513">
            <v>88</v>
          </cell>
          <cell r="R1513">
            <v>9</v>
          </cell>
          <cell r="S1513">
            <v>19</v>
          </cell>
          <cell r="T1513" t="str">
            <v>adm</v>
          </cell>
        </row>
        <row r="1514">
          <cell r="A1514">
            <v>3400366</v>
          </cell>
          <cell r="B1514" t="str">
            <v>OBB</v>
          </cell>
          <cell r="C1514">
            <v>36000</v>
          </cell>
          <cell r="D1514">
            <v>36000500</v>
          </cell>
          <cell r="E1514" t="str">
            <v>TRIM AUTOMOVIL</v>
          </cell>
          <cell r="F1514">
            <v>3400366</v>
          </cell>
          <cell r="G1514" t="str">
            <v>03400366</v>
          </cell>
          <cell r="H1514">
            <v>770451148</v>
          </cell>
          <cell r="I1514" t="str">
            <v>AGUILAR SALAZAR JORGE ENRIQUE</v>
          </cell>
          <cell r="J1514" t="str">
            <v>OPERARIO PRODUCCION</v>
          </cell>
          <cell r="K1514">
            <v>1705521316</v>
          </cell>
          <cell r="L1514" t="str">
            <v>HOURLY</v>
          </cell>
          <cell r="M1514" t="str">
            <v>INDEFINIDO</v>
          </cell>
          <cell r="N1514" t="str">
            <v>DIRECTA</v>
          </cell>
          <cell r="O1514" t="str">
            <v>1ERO</v>
          </cell>
          <cell r="P1514">
            <v>3</v>
          </cell>
          <cell r="Q1514">
            <v>89</v>
          </cell>
          <cell r="R1514">
            <v>1</v>
          </cell>
          <cell r="S1514">
            <v>23</v>
          </cell>
          <cell r="T1514" t="str">
            <v>MET</v>
          </cell>
          <cell r="U1514">
            <v>1</v>
          </cell>
        </row>
        <row r="1515">
          <cell r="A1515">
            <v>3400375</v>
          </cell>
          <cell r="B1515" t="str">
            <v>OBB</v>
          </cell>
          <cell r="C1515">
            <v>52000</v>
          </cell>
          <cell r="D1515">
            <v>52000520</v>
          </cell>
          <cell r="E1515" t="str">
            <v>EST.VERIFICAC.</v>
          </cell>
          <cell r="F1515">
            <v>3400375</v>
          </cell>
          <cell r="G1515" t="str">
            <v>03400375</v>
          </cell>
          <cell r="H1515">
            <v>167244728</v>
          </cell>
          <cell r="I1515" t="str">
            <v>SUQUILLO FRAGA JOSE VICENTE</v>
          </cell>
          <cell r="J1515" t="str">
            <v>MIEMBRO EQUIPO CALID</v>
          </cell>
          <cell r="K1515">
            <v>1705116190</v>
          </cell>
          <cell r="L1515" t="str">
            <v>HOURLY</v>
          </cell>
          <cell r="M1515" t="str">
            <v>INDEFINIDO</v>
          </cell>
          <cell r="N1515" t="str">
            <v>DIRECTA</v>
          </cell>
          <cell r="O1515" t="str">
            <v>SALIO CIA</v>
          </cell>
          <cell r="P1515">
            <v>3</v>
          </cell>
          <cell r="Q1515">
            <v>88</v>
          </cell>
          <cell r="R1515">
            <v>1</v>
          </cell>
          <cell r="S1515">
            <v>26</v>
          </cell>
          <cell r="T1515" t="e">
            <v>#N/A</v>
          </cell>
          <cell r="U1515" t="e">
            <v>#N/A</v>
          </cell>
        </row>
        <row r="1516">
          <cell r="A1516">
            <v>3400395</v>
          </cell>
          <cell r="B1516" t="str">
            <v>OBB</v>
          </cell>
          <cell r="C1516">
            <v>32000</v>
          </cell>
          <cell r="D1516">
            <v>32000200</v>
          </cell>
          <cell r="E1516" t="str">
            <v>MEJOR. CONTINUO</v>
          </cell>
          <cell r="F1516">
            <v>3400395</v>
          </cell>
          <cell r="G1516" t="str">
            <v>03400395</v>
          </cell>
          <cell r="H1516">
            <v>412879685</v>
          </cell>
          <cell r="I1516" t="str">
            <v>RUIZ RUIZ FRANKLIN RODRIGO</v>
          </cell>
          <cell r="J1516" t="str">
            <v>ASIS.MEJORA CONTINUA</v>
          </cell>
          <cell r="K1516">
            <v>1709394553</v>
          </cell>
          <cell r="L1516" t="str">
            <v>HOURLY</v>
          </cell>
          <cell r="M1516" t="str">
            <v>INDEFINIDO</v>
          </cell>
          <cell r="N1516" t="str">
            <v>INDIRECTA</v>
          </cell>
          <cell r="O1516" t="str">
            <v>1ERO</v>
          </cell>
          <cell r="P1516">
            <v>3</v>
          </cell>
          <cell r="Q1516">
            <v>88</v>
          </cell>
          <cell r="R1516">
            <v>3</v>
          </cell>
          <cell r="S1516">
            <v>1</v>
          </cell>
          <cell r="T1516" t="str">
            <v>adm</v>
          </cell>
        </row>
        <row r="1517">
          <cell r="A1517">
            <v>3400412</v>
          </cell>
          <cell r="B1517" t="str">
            <v>OBB</v>
          </cell>
          <cell r="C1517">
            <v>31000</v>
          </cell>
          <cell r="D1517">
            <v>31000600</v>
          </cell>
          <cell r="E1517" t="str">
            <v>PROY.MATRICERIA</v>
          </cell>
          <cell r="F1517">
            <v>3400412</v>
          </cell>
          <cell r="G1517" t="str">
            <v>03400412</v>
          </cell>
          <cell r="H1517">
            <v>116261192</v>
          </cell>
          <cell r="I1517" t="str">
            <v>PAREDES JACOME JOSE LINO</v>
          </cell>
          <cell r="J1517" t="str">
            <v>OPER.TALLER MECANICO</v>
          </cell>
          <cell r="K1517">
            <v>1705249603</v>
          </cell>
          <cell r="L1517" t="str">
            <v>HOURLY</v>
          </cell>
          <cell r="M1517" t="str">
            <v>INDEFINIDO</v>
          </cell>
          <cell r="N1517" t="str">
            <v>INDIRECTA</v>
          </cell>
          <cell r="O1517" t="str">
            <v>1ERO</v>
          </cell>
          <cell r="P1517">
            <v>3</v>
          </cell>
          <cell r="Q1517">
            <v>89</v>
          </cell>
          <cell r="R1517">
            <v>5</v>
          </cell>
          <cell r="S1517">
            <v>9</v>
          </cell>
          <cell r="T1517" t="str">
            <v>adm</v>
          </cell>
        </row>
        <row r="1518">
          <cell r="A1518">
            <v>3400424</v>
          </cell>
          <cell r="B1518" t="str">
            <v>OBB</v>
          </cell>
          <cell r="C1518">
            <v>34000</v>
          </cell>
          <cell r="D1518">
            <v>34000400</v>
          </cell>
          <cell r="E1518" t="str">
            <v>LINEA REMATE</v>
          </cell>
          <cell r="F1518">
            <v>3400424</v>
          </cell>
          <cell r="G1518" t="str">
            <v>03400424</v>
          </cell>
          <cell r="H1518">
            <v>608477438</v>
          </cell>
          <cell r="I1518" t="str">
            <v>BUENANO CORTES MESIAS MARCELO</v>
          </cell>
          <cell r="J1518" t="str">
            <v>OPERARIO DE SUELDA</v>
          </cell>
          <cell r="K1518">
            <v>1801807098</v>
          </cell>
          <cell r="L1518" t="str">
            <v>HOURLY</v>
          </cell>
          <cell r="M1518" t="str">
            <v>INDEFINIDO</v>
          </cell>
          <cell r="N1518" t="str">
            <v>DIRECTA</v>
          </cell>
          <cell r="O1518" t="str">
            <v>1ERO</v>
          </cell>
          <cell r="P1518">
            <v>3</v>
          </cell>
          <cell r="Q1518">
            <v>89</v>
          </cell>
          <cell r="R1518">
            <v>6</v>
          </cell>
          <cell r="S1518">
            <v>7</v>
          </cell>
          <cell r="T1518" t="str">
            <v>MET</v>
          </cell>
          <cell r="U1518">
            <v>1801807098</v>
          </cell>
        </row>
        <row r="1519">
          <cell r="A1519">
            <v>3400428</v>
          </cell>
          <cell r="B1519" t="str">
            <v>OBB</v>
          </cell>
          <cell r="C1519">
            <v>34000</v>
          </cell>
          <cell r="D1519">
            <v>34000500</v>
          </cell>
          <cell r="E1519" t="str">
            <v>ACABADO METAL.</v>
          </cell>
          <cell r="F1519">
            <v>3400428</v>
          </cell>
          <cell r="G1519" t="str">
            <v>03400428</v>
          </cell>
          <cell r="H1519">
            <v>739819205</v>
          </cell>
          <cell r="I1519" t="str">
            <v>CHURO FERNANDEZ JOSE OSWALDO</v>
          </cell>
          <cell r="J1519" t="str">
            <v>ENDEREZADOR</v>
          </cell>
          <cell r="K1519">
            <v>1704497252</v>
          </cell>
          <cell r="L1519" t="str">
            <v>HOURLY</v>
          </cell>
          <cell r="M1519" t="str">
            <v>INDEFINIDO</v>
          </cell>
          <cell r="N1519" t="str">
            <v>DIRECTA</v>
          </cell>
          <cell r="O1519" t="str">
            <v>SALIO CIA</v>
          </cell>
          <cell r="P1519">
            <v>28</v>
          </cell>
          <cell r="Q1519">
            <v>89</v>
          </cell>
          <cell r="R1519">
            <v>6</v>
          </cell>
          <cell r="S1519">
            <v>15</v>
          </cell>
          <cell r="T1519" t="e">
            <v>#N/A</v>
          </cell>
        </row>
        <row r="1520">
          <cell r="A1520">
            <v>443</v>
          </cell>
          <cell r="B1520" t="str">
            <v>OBB</v>
          </cell>
          <cell r="C1520">
            <v>35000</v>
          </cell>
          <cell r="D1520">
            <v>35000400</v>
          </cell>
          <cell r="E1520" t="str">
            <v>PINTURA ESMALTE</v>
          </cell>
          <cell r="F1520">
            <v>3400443</v>
          </cell>
          <cell r="G1520" t="str">
            <v>03400443</v>
          </cell>
          <cell r="H1520">
            <v>612815840</v>
          </cell>
          <cell r="I1520" t="str">
            <v>GUAMAN ANDRANGO LUIS ALFREDO</v>
          </cell>
          <cell r="J1520" t="str">
            <v>ENDEREZADOR</v>
          </cell>
          <cell r="K1520">
            <v>1709893521</v>
          </cell>
          <cell r="L1520" t="str">
            <v>HOURLY</v>
          </cell>
          <cell r="M1520" t="str">
            <v>INDEFINIDO</v>
          </cell>
          <cell r="N1520" t="str">
            <v>DIRECTA</v>
          </cell>
          <cell r="O1520" t="str">
            <v>1ERO</v>
          </cell>
          <cell r="P1520">
            <v>2</v>
          </cell>
          <cell r="Q1520">
            <v>89</v>
          </cell>
          <cell r="R1520">
            <v>8</v>
          </cell>
          <cell r="S1520">
            <v>28</v>
          </cell>
          <cell r="T1520" t="str">
            <v>MET</v>
          </cell>
          <cell r="U1520" t="str">
            <v>PINTURA ESMALTE 1T</v>
          </cell>
        </row>
        <row r="1521">
          <cell r="A1521">
            <v>3400481</v>
          </cell>
          <cell r="B1521" t="str">
            <v>OBB</v>
          </cell>
          <cell r="C1521">
            <v>37000</v>
          </cell>
          <cell r="D1521">
            <v>37000100</v>
          </cell>
          <cell r="E1521" t="str">
            <v>ADM.MANJ.MAT.</v>
          </cell>
          <cell r="F1521">
            <v>3400481</v>
          </cell>
          <cell r="G1521" t="str">
            <v>03400481</v>
          </cell>
          <cell r="H1521">
            <v>180485836</v>
          </cell>
          <cell r="I1521" t="str">
            <v>AYALA FUEL SANTIAGO JAVIER</v>
          </cell>
          <cell r="J1521" t="str">
            <v>CONTROLADOR PROCESOS</v>
          </cell>
          <cell r="K1521">
            <v>1710173731</v>
          </cell>
          <cell r="L1521" t="str">
            <v>HOURLY</v>
          </cell>
          <cell r="M1521" t="str">
            <v>INDEFINIDO</v>
          </cell>
          <cell r="N1521" t="str">
            <v>INDIRECTA</v>
          </cell>
          <cell r="O1521" t="e">
            <v>#N/A</v>
          </cell>
          <cell r="P1521">
            <v>3</v>
          </cell>
          <cell r="Q1521">
            <v>90</v>
          </cell>
          <cell r="R1521">
            <v>2</v>
          </cell>
          <cell r="S1521">
            <v>1</v>
          </cell>
          <cell r="T1521" t="e">
            <v>#N/A</v>
          </cell>
          <cell r="U1521" t="e">
            <v>#N/A</v>
          </cell>
        </row>
        <row r="1522">
          <cell r="A1522">
            <v>3400482</v>
          </cell>
          <cell r="B1522" t="str">
            <v>OBB</v>
          </cell>
          <cell r="C1522">
            <v>42000</v>
          </cell>
          <cell r="D1522">
            <v>42000120</v>
          </cell>
          <cell r="E1522" t="str">
            <v>IMPORTA/LOGIST</v>
          </cell>
          <cell r="F1522">
            <v>3400482</v>
          </cell>
          <cell r="G1522" t="str">
            <v>03400482</v>
          </cell>
          <cell r="H1522">
            <v>519149866</v>
          </cell>
          <cell r="I1522" t="str">
            <v>SALDANA AGUILAR MARCIA PIEDAD</v>
          </cell>
          <cell r="J1522" t="str">
            <v>ING. DE INTERFACES</v>
          </cell>
          <cell r="K1522">
            <v>1709907933</v>
          </cell>
          <cell r="L1522" t="str">
            <v>SALARY</v>
          </cell>
          <cell r="M1522" t="str">
            <v>INDEFINIDO</v>
          </cell>
          <cell r="N1522" t="str">
            <v>ADMINISTRATIVA</v>
          </cell>
          <cell r="O1522" t="str">
            <v>1ERO</v>
          </cell>
          <cell r="P1522">
            <v>1</v>
          </cell>
          <cell r="Q1522">
            <v>90</v>
          </cell>
          <cell r="R1522">
            <v>1</v>
          </cell>
          <cell r="S1522">
            <v>29</v>
          </cell>
          <cell r="T1522" t="str">
            <v>adm</v>
          </cell>
        </row>
        <row r="1523">
          <cell r="A1523">
            <v>3400508</v>
          </cell>
          <cell r="B1523" t="str">
            <v>OBB</v>
          </cell>
          <cell r="C1523">
            <v>31000</v>
          </cell>
          <cell r="D1523">
            <v>31000600</v>
          </cell>
          <cell r="E1523" t="str">
            <v>PROY.MATRICERIA</v>
          </cell>
          <cell r="F1523">
            <v>3400508</v>
          </cell>
          <cell r="G1523" t="str">
            <v>03400508</v>
          </cell>
          <cell r="H1523">
            <v>689811884</v>
          </cell>
          <cell r="I1523" t="str">
            <v>TABANGO BENAVIDES JORGE RAMIRO</v>
          </cell>
          <cell r="J1523" t="str">
            <v>OPER.TALLER MECANICO</v>
          </cell>
          <cell r="K1523">
            <v>1707769012</v>
          </cell>
          <cell r="L1523" t="str">
            <v>HOURLY</v>
          </cell>
          <cell r="M1523" t="str">
            <v>INDEFINIDO</v>
          </cell>
          <cell r="N1523" t="str">
            <v>INDIRECTA</v>
          </cell>
          <cell r="O1523" t="str">
            <v>1ERO</v>
          </cell>
          <cell r="P1523">
            <v>3</v>
          </cell>
          <cell r="Q1523">
            <v>90</v>
          </cell>
          <cell r="R1523">
            <v>4</v>
          </cell>
          <cell r="S1523">
            <v>17</v>
          </cell>
          <cell r="T1523" t="str">
            <v>LET</v>
          </cell>
        </row>
        <row r="1524">
          <cell r="A1524">
            <v>3400528</v>
          </cell>
          <cell r="B1524" t="str">
            <v>OBB</v>
          </cell>
          <cell r="C1524">
            <v>52000</v>
          </cell>
          <cell r="D1524">
            <v>52000520</v>
          </cell>
          <cell r="E1524" t="str">
            <v>EST.VERIFICAC.</v>
          </cell>
          <cell r="F1524">
            <v>3400528</v>
          </cell>
          <cell r="G1524" t="str">
            <v>03400528</v>
          </cell>
          <cell r="H1524">
            <v>160328493</v>
          </cell>
          <cell r="I1524" t="str">
            <v>SUQUILLO ANDRANGO FRANCISCO JAVIER</v>
          </cell>
          <cell r="J1524" t="str">
            <v>MIEMBRO EQUIPO CALID</v>
          </cell>
          <cell r="K1524">
            <v>1709777500</v>
          </cell>
          <cell r="L1524" t="str">
            <v>HOURLY</v>
          </cell>
          <cell r="M1524" t="str">
            <v>INDEFINIDO</v>
          </cell>
          <cell r="N1524" t="str">
            <v>DIRECTA</v>
          </cell>
          <cell r="O1524" t="str">
            <v>1ERO</v>
          </cell>
          <cell r="P1524">
            <v>3</v>
          </cell>
          <cell r="Q1524">
            <v>90</v>
          </cell>
          <cell r="R1524">
            <v>4</v>
          </cell>
          <cell r="S1524">
            <v>26</v>
          </cell>
          <cell r="T1524" t="str">
            <v>MET</v>
          </cell>
          <cell r="U1524" t="e">
            <v>#REF!</v>
          </cell>
        </row>
        <row r="1525">
          <cell r="A1525">
            <v>3400530</v>
          </cell>
          <cell r="B1525" t="str">
            <v>OBB</v>
          </cell>
          <cell r="C1525">
            <v>31000</v>
          </cell>
          <cell r="D1525">
            <v>31000600</v>
          </cell>
          <cell r="E1525" t="str">
            <v>PROY.MATRICERIA</v>
          </cell>
          <cell r="F1525">
            <v>3400530</v>
          </cell>
          <cell r="G1525" t="str">
            <v>03400530</v>
          </cell>
          <cell r="H1525">
            <v>687052530</v>
          </cell>
          <cell r="I1525" t="str">
            <v>ROMERO VALLEJO EDUARDO PATRICIO</v>
          </cell>
          <cell r="J1525" t="str">
            <v>LIDER DE GRUPO</v>
          </cell>
          <cell r="K1525">
            <v>1710218528</v>
          </cell>
          <cell r="L1525" t="str">
            <v>HOURLY</v>
          </cell>
          <cell r="M1525" t="str">
            <v>INDEFINIDO</v>
          </cell>
          <cell r="N1525" t="str">
            <v>INDIRECTA</v>
          </cell>
          <cell r="O1525" t="str">
            <v>SALIO CIA</v>
          </cell>
          <cell r="P1525">
            <v>3</v>
          </cell>
          <cell r="Q1525">
            <v>90</v>
          </cell>
          <cell r="R1525">
            <v>5</v>
          </cell>
          <cell r="S1525">
            <v>7</v>
          </cell>
          <cell r="T1525" t="str">
            <v>adm</v>
          </cell>
        </row>
        <row r="1526">
          <cell r="A1526">
            <v>3400544</v>
          </cell>
          <cell r="B1526" t="str">
            <v>OBB</v>
          </cell>
          <cell r="C1526">
            <v>21000</v>
          </cell>
          <cell r="D1526">
            <v>21000120</v>
          </cell>
          <cell r="E1526" t="str">
            <v>CUENTAS X COBRA</v>
          </cell>
          <cell r="F1526">
            <v>3400544</v>
          </cell>
          <cell r="G1526" t="str">
            <v>03400544</v>
          </cell>
          <cell r="H1526">
            <v>614149861</v>
          </cell>
          <cell r="I1526" t="str">
            <v>MALDONADO ARMAS MARCIA EVA CECILIA</v>
          </cell>
          <cell r="J1526" t="str">
            <v>ASISTENTE SCANNING</v>
          </cell>
          <cell r="K1526">
            <v>1701599779</v>
          </cell>
          <cell r="L1526" t="str">
            <v>SALARY</v>
          </cell>
          <cell r="M1526" t="str">
            <v>INDEFINIDO</v>
          </cell>
          <cell r="N1526" t="str">
            <v>ADMINISTRATIVA</v>
          </cell>
          <cell r="O1526" t="str">
            <v>1ERO</v>
          </cell>
          <cell r="P1526">
            <v>1</v>
          </cell>
          <cell r="Q1526">
            <v>90</v>
          </cell>
          <cell r="R1526">
            <v>6</v>
          </cell>
          <cell r="S1526">
            <v>18</v>
          </cell>
          <cell r="T1526" t="str">
            <v>adm</v>
          </cell>
        </row>
        <row r="1527">
          <cell r="A1527">
            <v>3400553</v>
          </cell>
          <cell r="B1527" t="str">
            <v>OBB</v>
          </cell>
          <cell r="C1527">
            <v>33000</v>
          </cell>
          <cell r="D1527">
            <v>33000100</v>
          </cell>
          <cell r="E1527" t="str">
            <v>WFG P&amp;A</v>
          </cell>
          <cell r="F1527">
            <v>3400553</v>
          </cell>
          <cell r="G1527" t="str">
            <v>03400553</v>
          </cell>
          <cell r="H1527">
            <v>693692533</v>
          </cell>
          <cell r="I1527" t="str">
            <v>FAICAN CHITACAPA JUAN CARLOS</v>
          </cell>
          <cell r="J1527" t="str">
            <v>ANALISTA MANTENIMIEN</v>
          </cell>
          <cell r="K1527">
            <v>1710586676</v>
          </cell>
          <cell r="L1527" t="str">
            <v>HOURLY</v>
          </cell>
          <cell r="M1527" t="str">
            <v>INDEFINIDO</v>
          </cell>
          <cell r="N1527" t="str">
            <v>INDIRECTA</v>
          </cell>
          <cell r="O1527" t="str">
            <v>1ERO</v>
          </cell>
          <cell r="P1527">
            <v>3</v>
          </cell>
          <cell r="Q1527">
            <v>90</v>
          </cell>
          <cell r="R1527">
            <v>8</v>
          </cell>
          <cell r="S1527">
            <v>29</v>
          </cell>
          <cell r="T1527" t="str">
            <v>adm</v>
          </cell>
        </row>
        <row r="1528">
          <cell r="A1528">
            <v>3400557</v>
          </cell>
          <cell r="B1528" t="str">
            <v>OBB</v>
          </cell>
          <cell r="C1528">
            <v>36000</v>
          </cell>
          <cell r="D1528">
            <v>36000300</v>
          </cell>
          <cell r="E1528" t="str">
            <v>TRIM COMERCIAL</v>
          </cell>
          <cell r="F1528">
            <v>3400557</v>
          </cell>
          <cell r="G1528" t="str">
            <v>03400557</v>
          </cell>
          <cell r="H1528">
            <v>418708366</v>
          </cell>
          <cell r="I1528" t="str">
            <v>ASQUI BORJA EDGAR ANTONIO</v>
          </cell>
          <cell r="J1528" t="str">
            <v>OPERARIO PRODUCCION</v>
          </cell>
          <cell r="K1528">
            <v>1708060668</v>
          </cell>
          <cell r="L1528" t="str">
            <v>HOURLY</v>
          </cell>
          <cell r="M1528" t="str">
            <v>INDEFINIDO</v>
          </cell>
          <cell r="N1528" t="str">
            <v>DIRECTA</v>
          </cell>
          <cell r="O1528" t="str">
            <v>1ERO</v>
          </cell>
          <cell r="P1528">
            <v>3</v>
          </cell>
          <cell r="Q1528">
            <v>90</v>
          </cell>
          <cell r="R1528">
            <v>9</v>
          </cell>
          <cell r="S1528">
            <v>10</v>
          </cell>
          <cell r="T1528" t="str">
            <v>MET</v>
          </cell>
          <cell r="U1528">
            <v>9</v>
          </cell>
        </row>
        <row r="1529">
          <cell r="A1529">
            <v>3400572</v>
          </cell>
          <cell r="B1529" t="str">
            <v>OBB</v>
          </cell>
          <cell r="C1529">
            <v>31000</v>
          </cell>
          <cell r="D1529">
            <v>31000600</v>
          </cell>
          <cell r="E1529" t="str">
            <v>PROY.MATRICERIA</v>
          </cell>
          <cell r="F1529">
            <v>3400572</v>
          </cell>
          <cell r="G1529" t="str">
            <v>03400572</v>
          </cell>
          <cell r="H1529">
            <v>425067655</v>
          </cell>
          <cell r="I1529" t="str">
            <v>CORTES PAREDES MOISES SEGUNDO</v>
          </cell>
          <cell r="J1529" t="str">
            <v>OPER.TALLER MECANICO</v>
          </cell>
          <cell r="K1529">
            <v>1709699654</v>
          </cell>
          <cell r="L1529" t="str">
            <v>HOURLY</v>
          </cell>
          <cell r="M1529" t="str">
            <v>INDEFINIDO</v>
          </cell>
          <cell r="N1529" t="str">
            <v>INDIRECTA</v>
          </cell>
          <cell r="O1529" t="str">
            <v>1ERO</v>
          </cell>
          <cell r="P1529">
            <v>3</v>
          </cell>
          <cell r="Q1529">
            <v>90</v>
          </cell>
          <cell r="R1529">
            <v>11</v>
          </cell>
          <cell r="S1529">
            <v>5</v>
          </cell>
          <cell r="T1529" t="str">
            <v>adm</v>
          </cell>
        </row>
        <row r="1530">
          <cell r="A1530">
            <v>608</v>
          </cell>
          <cell r="B1530" t="str">
            <v>OBB</v>
          </cell>
          <cell r="C1530">
            <v>37000</v>
          </cell>
          <cell r="D1530">
            <v>37000800</v>
          </cell>
          <cell r="E1530" t="str">
            <v>BODEGA</v>
          </cell>
          <cell r="F1530">
            <v>3400608</v>
          </cell>
          <cell r="G1530" t="str">
            <v>03400608</v>
          </cell>
          <cell r="H1530">
            <v>887359543</v>
          </cell>
          <cell r="I1530" t="str">
            <v>ALDAZ DIAZ FRANCISCO RODRIGO</v>
          </cell>
          <cell r="J1530" t="str">
            <v>BODEGUERO MATERIALES</v>
          </cell>
          <cell r="K1530">
            <v>1709265993</v>
          </cell>
          <cell r="L1530" t="str">
            <v>HOURLY</v>
          </cell>
          <cell r="M1530" t="str">
            <v>INDEFINIDO</v>
          </cell>
          <cell r="N1530" t="str">
            <v>INDIRECTA</v>
          </cell>
          <cell r="O1530" t="e">
            <v>#REF!</v>
          </cell>
          <cell r="P1530">
            <v>3</v>
          </cell>
          <cell r="Q1530">
            <v>91</v>
          </cell>
          <cell r="R1530">
            <v>2</v>
          </cell>
          <cell r="S1530">
            <v>14</v>
          </cell>
          <cell r="T1530" t="str">
            <v>BODEGUERO</v>
          </cell>
          <cell r="U1530" t="e">
            <v>#REF!</v>
          </cell>
        </row>
        <row r="1531">
          <cell r="A1531">
            <v>3400620</v>
          </cell>
          <cell r="B1531" t="str">
            <v>OBB</v>
          </cell>
          <cell r="C1531">
            <v>36000</v>
          </cell>
          <cell r="D1531">
            <v>36000300</v>
          </cell>
          <cell r="E1531" t="str">
            <v>TRIM COMERCIAL</v>
          </cell>
          <cell r="F1531">
            <v>3400620</v>
          </cell>
          <cell r="G1531" t="str">
            <v>03400620</v>
          </cell>
          <cell r="H1531">
            <v>835399361</v>
          </cell>
          <cell r="I1531" t="str">
            <v>MURILLO ZAMBRANO AMADOR SAUL</v>
          </cell>
          <cell r="J1531" t="str">
            <v>OPERARIO PRODUCCION</v>
          </cell>
          <cell r="K1531">
            <v>1708885866</v>
          </cell>
          <cell r="L1531" t="str">
            <v>HOURLY</v>
          </cell>
          <cell r="M1531" t="str">
            <v>INDEFINIDO</v>
          </cell>
          <cell r="N1531" t="str">
            <v>DIRECTA</v>
          </cell>
          <cell r="O1531" t="str">
            <v>1ERO</v>
          </cell>
          <cell r="P1531">
            <v>3</v>
          </cell>
          <cell r="Q1531">
            <v>91</v>
          </cell>
          <cell r="R1531">
            <v>3</v>
          </cell>
          <cell r="S1531">
            <v>6</v>
          </cell>
          <cell r="T1531" t="str">
            <v>MET</v>
          </cell>
          <cell r="U1531">
            <v>3</v>
          </cell>
        </row>
        <row r="1532">
          <cell r="A1532">
            <v>3400716</v>
          </cell>
          <cell r="B1532" t="str">
            <v>OBB</v>
          </cell>
          <cell r="C1532">
            <v>52010</v>
          </cell>
          <cell r="D1532">
            <v>52010310</v>
          </cell>
          <cell r="E1532" t="str">
            <v>ING.PLANF.CALID</v>
          </cell>
          <cell r="F1532">
            <v>3400716</v>
          </cell>
          <cell r="G1532" t="str">
            <v>03400716</v>
          </cell>
          <cell r="H1532">
            <v>519150132</v>
          </cell>
          <cell r="I1532" t="str">
            <v>LARCO REYES LUIS EDUARDO</v>
          </cell>
          <cell r="J1532" t="str">
            <v>ESP.ING.CALIDAD</v>
          </cell>
          <cell r="K1532">
            <v>1708714736</v>
          </cell>
          <cell r="L1532" t="str">
            <v>SALARY</v>
          </cell>
          <cell r="M1532" t="str">
            <v>INDEFINIDO</v>
          </cell>
          <cell r="N1532" t="str">
            <v>INDIRECTA</v>
          </cell>
          <cell r="O1532" t="str">
            <v>SALIO CIA</v>
          </cell>
          <cell r="P1532">
            <v>3</v>
          </cell>
          <cell r="Q1532">
            <v>92</v>
          </cell>
          <cell r="R1532">
            <v>4</v>
          </cell>
          <cell r="S1532">
            <v>20</v>
          </cell>
          <cell r="T1532" t="e">
            <v>#N/A</v>
          </cell>
          <cell r="U1532" t="e">
            <v>#N/A</v>
          </cell>
        </row>
        <row r="1533">
          <cell r="A1533">
            <v>3400737</v>
          </cell>
          <cell r="B1533" t="str">
            <v>OBB</v>
          </cell>
          <cell r="C1533">
            <v>32000</v>
          </cell>
          <cell r="D1533">
            <v>32000100</v>
          </cell>
          <cell r="E1533" t="str">
            <v>OPER.GER.MANUF.</v>
          </cell>
          <cell r="F1533">
            <v>3400737</v>
          </cell>
          <cell r="G1533" t="str">
            <v>03400737</v>
          </cell>
          <cell r="H1533">
            <v>318149831</v>
          </cell>
          <cell r="I1533" t="str">
            <v>ESPINOSA SOLANO EDUARDO ANTONIO</v>
          </cell>
          <cell r="J1533" t="str">
            <v>COORDINADOR RRHH</v>
          </cell>
          <cell r="K1533">
            <v>1706392071</v>
          </cell>
          <cell r="L1533" t="str">
            <v>SALARY</v>
          </cell>
          <cell r="M1533" t="str">
            <v>INDEFINIDO</v>
          </cell>
          <cell r="N1533" t="str">
            <v>INDIRECTA</v>
          </cell>
          <cell r="O1533" t="str">
            <v>1ERO</v>
          </cell>
          <cell r="P1533">
            <v>3</v>
          </cell>
          <cell r="Q1533">
            <v>92</v>
          </cell>
          <cell r="R1533">
            <v>5</v>
          </cell>
          <cell r="S1533">
            <v>18</v>
          </cell>
          <cell r="T1533" t="str">
            <v>adm</v>
          </cell>
        </row>
        <row r="1534">
          <cell r="A1534">
            <v>3400783</v>
          </cell>
          <cell r="B1534" t="str">
            <v>OBB</v>
          </cell>
          <cell r="C1534">
            <v>42000</v>
          </cell>
          <cell r="D1534">
            <v>42000100</v>
          </cell>
          <cell r="E1534" t="str">
            <v>LOG. MATERIALES</v>
          </cell>
          <cell r="F1534">
            <v>3400783</v>
          </cell>
          <cell r="G1534" t="str">
            <v>03400783</v>
          </cell>
          <cell r="H1534">
            <v>961341346</v>
          </cell>
          <cell r="I1534" t="str">
            <v>VARELA SORIA MARIO ALBERTO</v>
          </cell>
          <cell r="J1534" t="str">
            <v>ANAL.TRAFIC.VEHICULO</v>
          </cell>
          <cell r="K1534">
            <v>1801696012</v>
          </cell>
          <cell r="L1534" t="str">
            <v>SALARY</v>
          </cell>
          <cell r="M1534" t="str">
            <v>INDEFINIDO</v>
          </cell>
          <cell r="N1534" t="str">
            <v>INDIRECTA</v>
          </cell>
          <cell r="O1534" t="str">
            <v>1ERO</v>
          </cell>
          <cell r="P1534">
            <v>1</v>
          </cell>
          <cell r="Q1534">
            <v>92</v>
          </cell>
          <cell r="R1534">
            <v>7</v>
          </cell>
          <cell r="S1534">
            <v>27</v>
          </cell>
          <cell r="T1534" t="str">
            <v>adm</v>
          </cell>
        </row>
        <row r="1535">
          <cell r="A1535">
            <v>850</v>
          </cell>
          <cell r="B1535" t="str">
            <v>OBB</v>
          </cell>
          <cell r="C1535">
            <v>35000</v>
          </cell>
          <cell r="D1535">
            <v>35000300</v>
          </cell>
          <cell r="E1535" t="str">
            <v>PINTURA PRIMER</v>
          </cell>
          <cell r="F1535">
            <v>3400850</v>
          </cell>
          <cell r="G1535" t="str">
            <v>03400850</v>
          </cell>
          <cell r="H1535">
            <v>398365989</v>
          </cell>
          <cell r="I1535" t="str">
            <v>ABARCA PALACIOS JOSE GUILLERMO</v>
          </cell>
          <cell r="J1535" t="str">
            <v>LIDER DE GRUPO</v>
          </cell>
          <cell r="K1535">
            <v>1709491425</v>
          </cell>
          <cell r="L1535" t="str">
            <v>HOURLY</v>
          </cell>
          <cell r="M1535" t="str">
            <v>INDEFINIDO</v>
          </cell>
          <cell r="N1535" t="str">
            <v>INDIRECTA</v>
          </cell>
          <cell r="O1535" t="str">
            <v>1ERO</v>
          </cell>
          <cell r="P1535">
            <v>2</v>
          </cell>
          <cell r="Q1535">
            <v>93</v>
          </cell>
          <cell r="R1535">
            <v>1</v>
          </cell>
          <cell r="S1535">
            <v>29</v>
          </cell>
          <cell r="T1535" t="str">
            <v>LG</v>
          </cell>
          <cell r="U1535" t="str">
            <v>PINTURA CABINAS 1T</v>
          </cell>
        </row>
        <row r="1536">
          <cell r="A1536">
            <v>3400899</v>
          </cell>
          <cell r="B1536" t="str">
            <v>OBB</v>
          </cell>
          <cell r="C1536">
            <v>71000</v>
          </cell>
          <cell r="D1536">
            <v>71000200</v>
          </cell>
          <cell r="E1536" t="str">
            <v>OPERAC. VENTAS</v>
          </cell>
          <cell r="F1536">
            <v>3400899</v>
          </cell>
          <cell r="G1536" t="str">
            <v>03400899</v>
          </cell>
          <cell r="H1536">
            <v>916150151</v>
          </cell>
          <cell r="I1536" t="str">
            <v>ACOSTA GARCES ESTEBAN MAURICIO</v>
          </cell>
          <cell r="J1536" t="str">
            <v>GERENTE DE VENTAS</v>
          </cell>
          <cell r="K1536">
            <v>1707988372</v>
          </cell>
          <cell r="L1536" t="str">
            <v>SALARY</v>
          </cell>
          <cell r="M1536" t="str">
            <v>EJECUTIVO</v>
          </cell>
          <cell r="N1536" t="str">
            <v>EJECUTIVO</v>
          </cell>
          <cell r="O1536" t="str">
            <v>1ERO</v>
          </cell>
          <cell r="P1536">
            <v>1</v>
          </cell>
          <cell r="Q1536">
            <v>93</v>
          </cell>
          <cell r="R1536">
            <v>3</v>
          </cell>
          <cell r="S1536">
            <v>22</v>
          </cell>
          <cell r="T1536" t="str">
            <v>adm</v>
          </cell>
        </row>
        <row r="1537">
          <cell r="A1537">
            <v>952</v>
          </cell>
          <cell r="B1537" t="str">
            <v>OBB</v>
          </cell>
          <cell r="C1537">
            <v>35000</v>
          </cell>
          <cell r="D1537">
            <v>35000200</v>
          </cell>
          <cell r="E1537" t="str">
            <v>PINTURA ELPO</v>
          </cell>
          <cell r="F1537">
            <v>3400952</v>
          </cell>
          <cell r="G1537" t="str">
            <v>03400952</v>
          </cell>
          <cell r="H1537">
            <v>602553416</v>
          </cell>
          <cell r="I1537" t="str">
            <v>ALBERCA BRAVO JOSE ORLANDO</v>
          </cell>
          <cell r="J1537" t="str">
            <v>OPERARIO DE PINTURA</v>
          </cell>
          <cell r="K1537">
            <v>1900235704</v>
          </cell>
          <cell r="L1537" t="str">
            <v>HOURLY</v>
          </cell>
          <cell r="M1537" t="str">
            <v>INDEFINIDO</v>
          </cell>
          <cell r="N1537" t="str">
            <v>DIRECTA</v>
          </cell>
          <cell r="O1537" t="str">
            <v>1ERO</v>
          </cell>
          <cell r="P1537">
            <v>2</v>
          </cell>
          <cell r="Q1537">
            <v>94</v>
          </cell>
          <cell r="R1537">
            <v>1</v>
          </cell>
          <cell r="S1537">
            <v>10</v>
          </cell>
          <cell r="T1537" t="str">
            <v>MET</v>
          </cell>
          <cell r="U1537" t="str">
            <v>PINTURA ELPO 1T</v>
          </cell>
        </row>
        <row r="1538">
          <cell r="A1538">
            <v>1056</v>
          </cell>
          <cell r="B1538" t="str">
            <v>OBB</v>
          </cell>
          <cell r="C1538">
            <v>35010</v>
          </cell>
          <cell r="D1538">
            <v>35010500</v>
          </cell>
          <cell r="E1538" t="str">
            <v>PINTURA PLASTIC</v>
          </cell>
          <cell r="F1538">
            <v>3401056</v>
          </cell>
          <cell r="G1538" t="str">
            <v>03401056</v>
          </cell>
          <cell r="H1538">
            <v>410109622</v>
          </cell>
          <cell r="I1538" t="str">
            <v>RIOS SARITAMA VICENTE ISRAEL</v>
          </cell>
          <cell r="J1538" t="str">
            <v>PINTOR</v>
          </cell>
          <cell r="K1538">
            <v>701924771</v>
          </cell>
          <cell r="L1538" t="str">
            <v>HOURLY</v>
          </cell>
          <cell r="M1538" t="str">
            <v>INDEFINIDO</v>
          </cell>
          <cell r="N1538" t="str">
            <v>DIRECTA</v>
          </cell>
          <cell r="O1538" t="str">
            <v>1ERO</v>
          </cell>
          <cell r="P1538">
            <v>2</v>
          </cell>
          <cell r="Q1538">
            <v>96</v>
          </cell>
          <cell r="R1538">
            <v>1</v>
          </cell>
          <cell r="S1538">
            <v>22</v>
          </cell>
          <cell r="T1538" t="str">
            <v>MET</v>
          </cell>
          <cell r="U1538" t="str">
            <v>PINTURA  PLASTICOS 1T</v>
          </cell>
        </row>
        <row r="1539">
          <cell r="A1539">
            <v>3401088</v>
          </cell>
          <cell r="B1539" t="str">
            <v>OBB</v>
          </cell>
          <cell r="C1539">
            <v>36000</v>
          </cell>
          <cell r="D1539">
            <v>36000100</v>
          </cell>
          <cell r="E1539" t="str">
            <v>OPER.ENSAMB.GEN</v>
          </cell>
          <cell r="F1539">
            <v>3401088</v>
          </cell>
          <cell r="G1539" t="str">
            <v>03401088</v>
          </cell>
          <cell r="H1539">
            <v>319861515</v>
          </cell>
          <cell r="I1539" t="str">
            <v>BAEZ CHRISTIAN RAFAEL</v>
          </cell>
          <cell r="J1539" t="str">
            <v>COORD.PRODUCCION</v>
          </cell>
          <cell r="K1539">
            <v>1708600265</v>
          </cell>
          <cell r="L1539" t="str">
            <v>SALARY</v>
          </cell>
          <cell r="M1539" t="str">
            <v>INDEFINIDO</v>
          </cell>
          <cell r="N1539" t="str">
            <v>INDIRECTA</v>
          </cell>
          <cell r="O1539" t="str">
            <v>2DO</v>
          </cell>
          <cell r="P1539">
            <v>28</v>
          </cell>
          <cell r="Q1539">
            <v>96</v>
          </cell>
          <cell r="R1539">
            <v>9</v>
          </cell>
          <cell r="S1539">
            <v>9</v>
          </cell>
          <cell r="T1539" t="str">
            <v>COORDINADOR PRODUCCIÓN</v>
          </cell>
          <cell r="U1539">
            <v>9</v>
          </cell>
        </row>
        <row r="1540">
          <cell r="A1540">
            <v>1114</v>
          </cell>
          <cell r="B1540" t="str">
            <v>OBB</v>
          </cell>
          <cell r="C1540">
            <v>35000</v>
          </cell>
          <cell r="D1540">
            <v>35000100</v>
          </cell>
          <cell r="E1540" t="str">
            <v>OPERAC. PINTURA</v>
          </cell>
          <cell r="F1540">
            <v>3401114</v>
          </cell>
          <cell r="G1540" t="str">
            <v>03401114</v>
          </cell>
          <cell r="H1540">
            <v>806483053</v>
          </cell>
          <cell r="I1540" t="str">
            <v>BONIFAZ PALACIOS MARCELO EFRAIN</v>
          </cell>
          <cell r="J1540" t="str">
            <v>ESP. DE SHOP</v>
          </cell>
          <cell r="K1540">
            <v>601882749</v>
          </cell>
          <cell r="L1540" t="str">
            <v>SALARY</v>
          </cell>
          <cell r="M1540" t="str">
            <v>INDEFINIDO</v>
          </cell>
          <cell r="N1540" t="str">
            <v>INDIRECTA</v>
          </cell>
          <cell r="O1540" t="str">
            <v>1ERO</v>
          </cell>
          <cell r="P1540">
            <v>3</v>
          </cell>
          <cell r="Q1540">
            <v>97</v>
          </cell>
          <cell r="R1540">
            <v>1</v>
          </cell>
          <cell r="S1540">
            <v>6</v>
          </cell>
          <cell r="T1540" t="str">
            <v>ING</v>
          </cell>
          <cell r="U1540" t="str">
            <v>OPERAC. PINTURA 1T</v>
          </cell>
        </row>
        <row r="1541">
          <cell r="A1541">
            <v>3401139</v>
          </cell>
          <cell r="B1541" t="str">
            <v>OBB</v>
          </cell>
          <cell r="C1541">
            <v>36000</v>
          </cell>
          <cell r="D1541">
            <v>36000110</v>
          </cell>
          <cell r="E1541" t="str">
            <v>MANTEN ENSAMBLE</v>
          </cell>
          <cell r="F1541">
            <v>3401139</v>
          </cell>
          <cell r="G1541" t="str">
            <v>03401139</v>
          </cell>
          <cell r="H1541">
            <v>264457050</v>
          </cell>
          <cell r="I1541" t="str">
            <v>RISUENO GUZMAN HENRY VINICIO</v>
          </cell>
          <cell r="J1541" t="str">
            <v>ASIST.DE PLANIF.MTTO</v>
          </cell>
          <cell r="K1541">
            <v>1709532327</v>
          </cell>
          <cell r="L1541" t="str">
            <v>HOURLY</v>
          </cell>
          <cell r="M1541" t="str">
            <v>INDEFINIDO</v>
          </cell>
          <cell r="N1541" t="str">
            <v>INDIRECTA</v>
          </cell>
          <cell r="O1541" t="str">
            <v>1ERO</v>
          </cell>
          <cell r="P1541">
            <v>3</v>
          </cell>
          <cell r="Q1541">
            <v>97</v>
          </cell>
          <cell r="R1541">
            <v>3</v>
          </cell>
          <cell r="S1541">
            <v>3</v>
          </cell>
          <cell r="T1541" t="str">
            <v>ASISTENTE</v>
          </cell>
          <cell r="U1541">
            <v>3</v>
          </cell>
        </row>
        <row r="1542">
          <cell r="A1542">
            <v>3401143</v>
          </cell>
          <cell r="B1542" t="str">
            <v>OBB</v>
          </cell>
          <cell r="C1542">
            <v>22000</v>
          </cell>
          <cell r="D1542">
            <v>22000300</v>
          </cell>
          <cell r="E1542" t="str">
            <v>COST. ESTRUCT&amp;NOMINA</v>
          </cell>
          <cell r="F1542">
            <v>3401143</v>
          </cell>
          <cell r="G1542" t="str">
            <v>03401143</v>
          </cell>
          <cell r="H1542">
            <v>217150163</v>
          </cell>
          <cell r="I1542" t="str">
            <v>REA IBARRA MONICA MILENA</v>
          </cell>
          <cell r="J1542" t="str">
            <v>ESP. NOMINA</v>
          </cell>
          <cell r="K1542">
            <v>1713474615</v>
          </cell>
          <cell r="L1542" t="str">
            <v>SALARY</v>
          </cell>
          <cell r="M1542" t="str">
            <v>INDEFINIDO</v>
          </cell>
          <cell r="N1542" t="str">
            <v>INDIRECTA</v>
          </cell>
          <cell r="O1542" t="str">
            <v>1ERO</v>
          </cell>
          <cell r="P1542">
            <v>1</v>
          </cell>
          <cell r="Q1542">
            <v>97</v>
          </cell>
          <cell r="R1542">
            <v>4</v>
          </cell>
          <cell r="S1542">
            <v>14</v>
          </cell>
          <cell r="T1542" t="str">
            <v>adm</v>
          </cell>
        </row>
        <row r="1543">
          <cell r="A1543">
            <v>3401185</v>
          </cell>
          <cell r="B1543" t="str">
            <v>OBB</v>
          </cell>
          <cell r="C1543">
            <v>36000</v>
          </cell>
          <cell r="D1543">
            <v>36000200</v>
          </cell>
          <cell r="E1543" t="str">
            <v>ENSAMBLE CHASIS</v>
          </cell>
          <cell r="F1543">
            <v>3401185</v>
          </cell>
          <cell r="G1543" t="str">
            <v>03401185</v>
          </cell>
          <cell r="H1543">
            <v>329702725</v>
          </cell>
          <cell r="I1543" t="str">
            <v>PULUPA COYAGO RAUL WILFRIDO</v>
          </cell>
          <cell r="J1543" t="str">
            <v>OPERARIO PRODUCCION</v>
          </cell>
          <cell r="K1543">
            <v>1713750246</v>
          </cell>
          <cell r="L1543" t="str">
            <v>HOURLY</v>
          </cell>
          <cell r="M1543" t="str">
            <v>INDEFINIDO</v>
          </cell>
          <cell r="N1543" t="str">
            <v>DIRECTA</v>
          </cell>
          <cell r="O1543" t="str">
            <v>SALIO CIA</v>
          </cell>
          <cell r="P1543">
            <v>28</v>
          </cell>
          <cell r="Q1543">
            <v>97</v>
          </cell>
          <cell r="R1543">
            <v>5</v>
          </cell>
          <cell r="S1543">
            <v>12</v>
          </cell>
          <cell r="T1543" t="e">
            <v>#N/A</v>
          </cell>
          <cell r="U1543" t="e">
            <v>#N/A</v>
          </cell>
        </row>
        <row r="1544">
          <cell r="A1544">
            <v>3401195</v>
          </cell>
          <cell r="B1544" t="str">
            <v>OBB</v>
          </cell>
          <cell r="C1544">
            <v>33000</v>
          </cell>
          <cell r="D1544">
            <v>33000100</v>
          </cell>
          <cell r="E1544" t="str">
            <v>WFG P&amp;A</v>
          </cell>
          <cell r="F1544">
            <v>3401195</v>
          </cell>
          <cell r="G1544" t="str">
            <v>03401195</v>
          </cell>
          <cell r="H1544">
            <v>317149303</v>
          </cell>
          <cell r="I1544" t="str">
            <v>LUCIO MORENO XAVIER IVAN</v>
          </cell>
          <cell r="J1544" t="str">
            <v>ANALISTA MANTENIMIEN</v>
          </cell>
          <cell r="K1544">
            <v>1709487084</v>
          </cell>
          <cell r="L1544" t="str">
            <v>HOURLY</v>
          </cell>
          <cell r="M1544" t="str">
            <v>INDEFINIDO</v>
          </cell>
          <cell r="N1544" t="str">
            <v>INDIRECTA</v>
          </cell>
          <cell r="O1544" t="str">
            <v>1ERO</v>
          </cell>
          <cell r="P1544">
            <v>3</v>
          </cell>
          <cell r="Q1544">
            <v>97</v>
          </cell>
          <cell r="R1544">
            <v>5</v>
          </cell>
          <cell r="S1544">
            <v>12</v>
          </cell>
          <cell r="T1544" t="str">
            <v>adm</v>
          </cell>
        </row>
        <row r="1545">
          <cell r="A1545">
            <v>5291</v>
          </cell>
          <cell r="B1545" t="str">
            <v>OBB</v>
          </cell>
          <cell r="C1545">
            <v>20000</v>
          </cell>
          <cell r="D1545">
            <v>20000230</v>
          </cell>
          <cell r="E1545" t="str">
            <v>IMPUESTOS</v>
          </cell>
          <cell r="F1545">
            <v>5291</v>
          </cell>
          <cell r="G1545" t="str">
            <v>00005291</v>
          </cell>
          <cell r="H1545">
            <v>412149220</v>
          </cell>
          <cell r="I1545" t="str">
            <v>MOYANO LUDENA RAUL OSWALDO</v>
          </cell>
          <cell r="J1545" t="str">
            <v>COORDINADOR IMPUESTO</v>
          </cell>
          <cell r="K1545">
            <v>602042285</v>
          </cell>
          <cell r="L1545" t="str">
            <v>SALARY</v>
          </cell>
          <cell r="M1545" t="str">
            <v>INDEFINIDO</v>
          </cell>
          <cell r="N1545" t="str">
            <v>ADMINISTRATIVA</v>
          </cell>
          <cell r="O1545" t="str">
            <v>1ERO</v>
          </cell>
          <cell r="P1545">
            <v>1</v>
          </cell>
          <cell r="Q1545">
            <v>2</v>
          </cell>
          <cell r="R1545">
            <v>4</v>
          </cell>
          <cell r="S1545">
            <v>1</v>
          </cell>
          <cell r="T1545" t="str">
            <v>adm</v>
          </cell>
        </row>
        <row r="1546">
          <cell r="A1546">
            <v>3705673</v>
          </cell>
          <cell r="B1546" t="str">
            <v>OBB</v>
          </cell>
          <cell r="C1546">
            <v>35000</v>
          </cell>
          <cell r="D1546">
            <v>35000100</v>
          </cell>
          <cell r="E1546" t="str">
            <v>OPERAC. PINTURA</v>
          </cell>
          <cell r="F1546">
            <v>5673</v>
          </cell>
          <cell r="G1546" t="str">
            <v>00005673</v>
          </cell>
          <cell r="H1546">
            <v>268969781</v>
          </cell>
          <cell r="I1546" t="str">
            <v>MOSQUERA VASCONEZ LUIS ALFONSO</v>
          </cell>
          <cell r="J1546" t="str">
            <v>LIDER DE GRUPO</v>
          </cell>
          <cell r="K1546">
            <v>602316523</v>
          </cell>
          <cell r="L1546" t="str">
            <v>HOURLY</v>
          </cell>
          <cell r="M1546" t="str">
            <v>INDEFINIDO</v>
          </cell>
          <cell r="N1546" t="str">
            <v>INDIRECTA</v>
          </cell>
          <cell r="O1546" t="str">
            <v>1ERO</v>
          </cell>
          <cell r="P1546">
            <v>2</v>
          </cell>
          <cell r="Q1546">
            <v>2</v>
          </cell>
          <cell r="R1546">
            <v>5</v>
          </cell>
          <cell r="S1546">
            <v>20</v>
          </cell>
          <cell r="T1546" t="str">
            <v>LG</v>
          </cell>
          <cell r="U1546" t="str">
            <v>PINTURA ELPO 1T</v>
          </cell>
        </row>
        <row r="1547">
          <cell r="A1547">
            <v>5783</v>
          </cell>
          <cell r="B1547" t="str">
            <v>OBB</v>
          </cell>
          <cell r="C1547">
            <v>35000</v>
          </cell>
          <cell r="D1547">
            <v>35000400</v>
          </cell>
          <cell r="E1547" t="str">
            <v>PINTURA ESMALTE</v>
          </cell>
          <cell r="F1547">
            <v>5783</v>
          </cell>
          <cell r="G1547" t="str">
            <v>00005783</v>
          </cell>
          <cell r="H1547">
            <v>243441023</v>
          </cell>
          <cell r="I1547" t="str">
            <v>MAJI GUAMAN FABIAN MARCELO</v>
          </cell>
          <cell r="J1547" t="str">
            <v>PINTOR</v>
          </cell>
          <cell r="K1547">
            <v>1714333125</v>
          </cell>
          <cell r="L1547" t="str">
            <v>HOURLY</v>
          </cell>
          <cell r="M1547" t="str">
            <v>INDEFINIDO</v>
          </cell>
          <cell r="N1547" t="str">
            <v>DIRECTA</v>
          </cell>
          <cell r="O1547" t="str">
            <v>SALIO CIA</v>
          </cell>
          <cell r="P1547">
            <v>22</v>
          </cell>
          <cell r="Q1547">
            <v>10</v>
          </cell>
          <cell r="R1547">
            <v>5</v>
          </cell>
          <cell r="S1547">
            <v>17</v>
          </cell>
          <cell r="T1547" t="e">
            <v>#N/A</v>
          </cell>
        </row>
        <row r="1548">
          <cell r="A1548">
            <v>3705854</v>
          </cell>
          <cell r="B1548" t="str">
            <v>OBB</v>
          </cell>
          <cell r="C1548">
            <v>35000</v>
          </cell>
          <cell r="D1548">
            <v>35000100</v>
          </cell>
          <cell r="E1548" t="str">
            <v>OPERAC. PINTURA</v>
          </cell>
          <cell r="F1548">
            <v>5854</v>
          </cell>
          <cell r="G1548" t="str">
            <v>00005854</v>
          </cell>
          <cell r="H1548">
            <v>518150324</v>
          </cell>
          <cell r="I1548" t="str">
            <v>LEON CASTRO PEDRO VICENTE</v>
          </cell>
          <cell r="J1548" t="str">
            <v>SUPERINT. PINTURA</v>
          </cell>
          <cell r="K1548">
            <v>1706685540</v>
          </cell>
          <cell r="L1548" t="str">
            <v>SALARY</v>
          </cell>
          <cell r="M1548" t="str">
            <v>INDEFINIDO</v>
          </cell>
          <cell r="N1548" t="str">
            <v>INDIRECTA</v>
          </cell>
          <cell r="O1548" t="str">
            <v>1ERO</v>
          </cell>
          <cell r="P1548">
            <v>3</v>
          </cell>
          <cell r="Q1548">
            <v>2</v>
          </cell>
          <cell r="R1548">
            <v>6</v>
          </cell>
          <cell r="S1548">
            <v>24</v>
          </cell>
          <cell r="T1548" t="str">
            <v>SP</v>
          </cell>
          <cell r="U1548" t="str">
            <v>OPERAC. PINTURA 1T</v>
          </cell>
        </row>
        <row r="1549">
          <cell r="A1549">
            <v>5879</v>
          </cell>
          <cell r="B1549" t="str">
            <v>OBB</v>
          </cell>
          <cell r="C1549">
            <v>52000</v>
          </cell>
          <cell r="D1549">
            <v>52000520</v>
          </cell>
          <cell r="E1549" t="str">
            <v>EST.VERIFICAC.</v>
          </cell>
          <cell r="F1549">
            <v>5879</v>
          </cell>
          <cell r="G1549" t="str">
            <v>00005879</v>
          </cell>
          <cell r="H1549">
            <v>772758706</v>
          </cell>
          <cell r="I1549" t="str">
            <v>VILLEGAS RIVERA CARLOS OSWALDO</v>
          </cell>
          <cell r="J1549" t="str">
            <v>MIEMBRO EQUIPO CALID</v>
          </cell>
          <cell r="K1549">
            <v>1714658323</v>
          </cell>
          <cell r="L1549" t="str">
            <v>HOURLY</v>
          </cell>
          <cell r="M1549" t="str">
            <v>INDEFINIDO</v>
          </cell>
          <cell r="N1549" t="str">
            <v>DIRECTA</v>
          </cell>
          <cell r="O1549" t="str">
            <v>1ERO</v>
          </cell>
          <cell r="P1549">
            <v>3</v>
          </cell>
          <cell r="Q1549">
            <v>2</v>
          </cell>
          <cell r="R1549">
            <v>7</v>
          </cell>
          <cell r="S1549">
            <v>1</v>
          </cell>
          <cell r="T1549" t="str">
            <v>LET</v>
          </cell>
          <cell r="U1549" t="e">
            <v>#REF!</v>
          </cell>
        </row>
        <row r="1550">
          <cell r="A1550">
            <v>3705884</v>
          </cell>
          <cell r="B1550" t="str">
            <v>OBB</v>
          </cell>
          <cell r="C1550">
            <v>35000</v>
          </cell>
          <cell r="D1550">
            <v>35000200</v>
          </cell>
          <cell r="E1550" t="str">
            <v>PINTURA ELPO</v>
          </cell>
          <cell r="F1550">
            <v>5884</v>
          </cell>
          <cell r="G1550" t="str">
            <v>00005884</v>
          </cell>
          <cell r="H1550">
            <v>265224173</v>
          </cell>
          <cell r="I1550" t="str">
            <v>COBENA ALAVA DAVID HERMELINDO</v>
          </cell>
          <cell r="J1550" t="str">
            <v>OPERARIO DE PINTURA</v>
          </cell>
          <cell r="K1550">
            <v>1711471894</v>
          </cell>
          <cell r="L1550" t="str">
            <v>HOURLY</v>
          </cell>
          <cell r="M1550" t="str">
            <v>INDEFINIDO</v>
          </cell>
          <cell r="N1550" t="str">
            <v>DIRECTA</v>
          </cell>
          <cell r="O1550" t="str">
            <v>1ERO</v>
          </cell>
          <cell r="P1550">
            <v>2</v>
          </cell>
          <cell r="Q1550">
            <v>2</v>
          </cell>
          <cell r="R1550">
            <v>7</v>
          </cell>
          <cell r="S1550">
            <v>1</v>
          </cell>
          <cell r="T1550" t="str">
            <v>MET</v>
          </cell>
          <cell r="U1550" t="str">
            <v>PINTURA ELPO 1T</v>
          </cell>
        </row>
        <row r="1551">
          <cell r="A1551">
            <v>3705890</v>
          </cell>
          <cell r="B1551" t="str">
            <v>OBB</v>
          </cell>
          <cell r="C1551">
            <v>35000</v>
          </cell>
          <cell r="D1551">
            <v>35000400</v>
          </cell>
          <cell r="E1551" t="str">
            <v>PINTURA ESMALTE</v>
          </cell>
          <cell r="F1551">
            <v>5890</v>
          </cell>
          <cell r="G1551" t="str">
            <v>00005890</v>
          </cell>
          <cell r="H1551">
            <v>867313302</v>
          </cell>
          <cell r="I1551" t="str">
            <v>PAREDES YEPEZ IVAN MARCELO</v>
          </cell>
          <cell r="J1551" t="str">
            <v>ENDEREZADOR</v>
          </cell>
          <cell r="K1551">
            <v>1707134258</v>
          </cell>
          <cell r="L1551" t="str">
            <v>HOURLY</v>
          </cell>
          <cell r="M1551" t="str">
            <v>INDEFINIDO</v>
          </cell>
          <cell r="N1551" t="str">
            <v>DIRECTA</v>
          </cell>
          <cell r="O1551" t="str">
            <v>1ERO</v>
          </cell>
          <cell r="P1551">
            <v>2</v>
          </cell>
          <cell r="Q1551">
            <v>2</v>
          </cell>
          <cell r="R1551">
            <v>7</v>
          </cell>
          <cell r="S1551">
            <v>1</v>
          </cell>
          <cell r="T1551" t="str">
            <v>MET</v>
          </cell>
          <cell r="U1551" t="str">
            <v>PINTURA ELPO 1T</v>
          </cell>
        </row>
        <row r="1552">
          <cell r="A1552">
            <v>3705892</v>
          </cell>
          <cell r="B1552" t="str">
            <v>OBB</v>
          </cell>
          <cell r="C1552">
            <v>35000</v>
          </cell>
          <cell r="D1552">
            <v>35000300</v>
          </cell>
          <cell r="E1552" t="str">
            <v>PINTURA PRIMER</v>
          </cell>
          <cell r="F1552">
            <v>5892</v>
          </cell>
          <cell r="G1552" t="str">
            <v>00005892</v>
          </cell>
          <cell r="H1552">
            <v>927568985</v>
          </cell>
          <cell r="I1552" t="str">
            <v>MEJIA ESPINOSA FREDDY DANIEL</v>
          </cell>
          <cell r="J1552" t="str">
            <v>PINTOR</v>
          </cell>
          <cell r="K1552">
            <v>1713078952</v>
          </cell>
          <cell r="L1552" t="str">
            <v>HOURLY</v>
          </cell>
          <cell r="M1552" t="str">
            <v>INDEFINIDO</v>
          </cell>
          <cell r="N1552" t="str">
            <v>DIRECTA</v>
          </cell>
          <cell r="O1552" t="str">
            <v>1ERO</v>
          </cell>
          <cell r="P1552">
            <v>2</v>
          </cell>
          <cell r="Q1552">
            <v>2</v>
          </cell>
          <cell r="R1552">
            <v>7</v>
          </cell>
          <cell r="S1552">
            <v>1</v>
          </cell>
          <cell r="T1552" t="str">
            <v>MET</v>
          </cell>
          <cell r="U1552" t="str">
            <v>PINTURA CABINAS 1T</v>
          </cell>
        </row>
        <row r="1553">
          <cell r="A1553">
            <v>3705895</v>
          </cell>
          <cell r="B1553" t="str">
            <v>OBB</v>
          </cell>
          <cell r="C1553">
            <v>52000</v>
          </cell>
          <cell r="D1553">
            <v>52000520</v>
          </cell>
          <cell r="E1553" t="str">
            <v>EST.VERIFICAC.</v>
          </cell>
          <cell r="F1553">
            <v>5895</v>
          </cell>
          <cell r="G1553" t="str">
            <v>00005895</v>
          </cell>
          <cell r="H1553">
            <v>948348136</v>
          </cell>
          <cell r="I1553" t="str">
            <v>ANDRADE BECERRA LUIS OMAR</v>
          </cell>
          <cell r="J1553" t="str">
            <v>MIEMBRO EQUIPO CALID</v>
          </cell>
          <cell r="K1553">
            <v>1715142152</v>
          </cell>
          <cell r="L1553" t="str">
            <v>HOURLY</v>
          </cell>
          <cell r="M1553" t="str">
            <v>INDEFINIDO</v>
          </cell>
          <cell r="N1553" t="str">
            <v>DIRECTA</v>
          </cell>
          <cell r="O1553" t="str">
            <v>2DO</v>
          </cell>
          <cell r="P1553">
            <v>28</v>
          </cell>
          <cell r="Q1553">
            <v>2</v>
          </cell>
          <cell r="R1553">
            <v>7</v>
          </cell>
          <cell r="S1553">
            <v>1</v>
          </cell>
          <cell r="T1553" t="str">
            <v>MET</v>
          </cell>
          <cell r="U1553" t="e">
            <v>#REF!</v>
          </cell>
        </row>
        <row r="1554">
          <cell r="A1554">
            <v>5904</v>
          </cell>
          <cell r="B1554" t="str">
            <v>OBB</v>
          </cell>
          <cell r="C1554">
            <v>36000</v>
          </cell>
          <cell r="D1554">
            <v>36000600</v>
          </cell>
          <cell r="E1554" t="str">
            <v>FINAL AUTOMOVIL</v>
          </cell>
          <cell r="F1554">
            <v>5904</v>
          </cell>
          <cell r="G1554" t="str">
            <v>00005904</v>
          </cell>
          <cell r="H1554">
            <v>590470212</v>
          </cell>
          <cell r="I1554" t="str">
            <v>CHANGOLUISA CANDO WASHINGTON GEOVANNI</v>
          </cell>
          <cell r="J1554" t="str">
            <v>OPERARIO PRODUCCION</v>
          </cell>
          <cell r="K1554">
            <v>1714421888</v>
          </cell>
          <cell r="L1554" t="str">
            <v>HOURLY</v>
          </cell>
          <cell r="M1554" t="str">
            <v>INDEFINIDO</v>
          </cell>
          <cell r="N1554" t="str">
            <v>DIRECTA</v>
          </cell>
          <cell r="O1554" t="str">
            <v>1ERO</v>
          </cell>
          <cell r="P1554">
            <v>3</v>
          </cell>
          <cell r="Q1554">
            <v>2</v>
          </cell>
          <cell r="R1554">
            <v>7</v>
          </cell>
          <cell r="S1554">
            <v>1</v>
          </cell>
          <cell r="T1554" t="str">
            <v>MET</v>
          </cell>
          <cell r="U1554">
            <v>7</v>
          </cell>
        </row>
        <row r="1555">
          <cell r="A1555">
            <v>5906</v>
          </cell>
          <cell r="B1555" t="str">
            <v>OBB</v>
          </cell>
          <cell r="C1555">
            <v>34000</v>
          </cell>
          <cell r="D1555">
            <v>34000200</v>
          </cell>
          <cell r="E1555" t="str">
            <v>SUELDA COMERCI.</v>
          </cell>
          <cell r="F1555">
            <v>5906</v>
          </cell>
          <cell r="G1555" t="str">
            <v>00005906</v>
          </cell>
          <cell r="H1555">
            <v>256896952</v>
          </cell>
          <cell r="I1555" t="str">
            <v>NASIMBA TIPAN LUIS EDISON</v>
          </cell>
          <cell r="J1555" t="str">
            <v>OPERARIO DE SUELDA</v>
          </cell>
          <cell r="K1555">
            <v>1712561792</v>
          </cell>
          <cell r="L1555" t="str">
            <v>HOURLY</v>
          </cell>
          <cell r="M1555" t="str">
            <v>INDEFINIDO</v>
          </cell>
          <cell r="N1555" t="str">
            <v>DIRECTA</v>
          </cell>
          <cell r="O1555" t="str">
            <v>1ERO</v>
          </cell>
          <cell r="P1555">
            <v>3</v>
          </cell>
          <cell r="Q1555">
            <v>2</v>
          </cell>
          <cell r="R1555">
            <v>7</v>
          </cell>
          <cell r="S1555">
            <v>1</v>
          </cell>
          <cell r="T1555" t="str">
            <v>MET</v>
          </cell>
          <cell r="U1555">
            <v>1712561792</v>
          </cell>
        </row>
        <row r="1556">
          <cell r="A1556">
            <v>5907</v>
          </cell>
          <cell r="B1556" t="str">
            <v>OBB</v>
          </cell>
          <cell r="C1556">
            <v>34000</v>
          </cell>
          <cell r="D1556">
            <v>34000200</v>
          </cell>
          <cell r="E1556" t="str">
            <v>SUELDA COMERCI.</v>
          </cell>
          <cell r="F1556">
            <v>5907</v>
          </cell>
          <cell r="G1556" t="str">
            <v>00005907</v>
          </cell>
          <cell r="H1556">
            <v>692587070</v>
          </cell>
          <cell r="I1556" t="str">
            <v>VIZCAINO PALACIOS LUIS ROBERTO</v>
          </cell>
          <cell r="J1556" t="str">
            <v>OPERARIO DE SUELDA</v>
          </cell>
          <cell r="K1556">
            <v>1712625779</v>
          </cell>
          <cell r="L1556" t="str">
            <v>HOURLY</v>
          </cell>
          <cell r="M1556" t="str">
            <v>INDEFINIDO</v>
          </cell>
          <cell r="N1556" t="str">
            <v>DIRECTA</v>
          </cell>
          <cell r="O1556" t="str">
            <v>2DO</v>
          </cell>
          <cell r="P1556">
            <v>28</v>
          </cell>
          <cell r="Q1556">
            <v>2</v>
          </cell>
          <cell r="R1556">
            <v>7</v>
          </cell>
          <cell r="S1556">
            <v>1</v>
          </cell>
          <cell r="T1556" t="str">
            <v>LET</v>
          </cell>
          <cell r="U1556">
            <v>1712625779</v>
          </cell>
        </row>
        <row r="1557">
          <cell r="A1557">
            <v>5908</v>
          </cell>
          <cell r="B1557" t="str">
            <v>OBB</v>
          </cell>
          <cell r="C1557">
            <v>52010</v>
          </cell>
          <cell r="D1557">
            <v>52010440</v>
          </cell>
          <cell r="E1557" t="str">
            <v>CONFIAB. PLANTA</v>
          </cell>
          <cell r="F1557">
            <v>5908</v>
          </cell>
          <cell r="G1557" t="str">
            <v>00005908</v>
          </cell>
          <cell r="H1557">
            <v>168357747</v>
          </cell>
          <cell r="I1557" t="str">
            <v>CAIZA TIPAN MIGUEL ANGEL</v>
          </cell>
          <cell r="J1557" t="str">
            <v>ASIST.OPER.CALIDAD</v>
          </cell>
          <cell r="K1557">
            <v>1713739256</v>
          </cell>
          <cell r="L1557" t="str">
            <v>HOURLY</v>
          </cell>
          <cell r="M1557" t="str">
            <v>INDEFINIDO</v>
          </cell>
          <cell r="N1557" t="str">
            <v>INDIRECTA</v>
          </cell>
          <cell r="O1557" t="str">
            <v>1ERO</v>
          </cell>
          <cell r="P1557">
            <v>3</v>
          </cell>
          <cell r="Q1557">
            <v>2</v>
          </cell>
          <cell r="R1557">
            <v>7</v>
          </cell>
          <cell r="S1557">
            <v>1</v>
          </cell>
          <cell r="T1557" t="str">
            <v>ASISTENTE</v>
          </cell>
          <cell r="U1557" t="e">
            <v>#REF!</v>
          </cell>
        </row>
        <row r="1558">
          <cell r="A1558">
            <v>5910</v>
          </cell>
          <cell r="B1558" t="str">
            <v>OBB</v>
          </cell>
          <cell r="C1558">
            <v>31000</v>
          </cell>
          <cell r="D1558">
            <v>31000310</v>
          </cell>
          <cell r="E1558" t="str">
            <v>PROC.PRODUCTIV.</v>
          </cell>
          <cell r="F1558">
            <v>5910</v>
          </cell>
          <cell r="G1558" t="str">
            <v>00005910</v>
          </cell>
          <cell r="H1558">
            <v>945578280</v>
          </cell>
          <cell r="I1558" t="str">
            <v>SALCEDO SILVA DIEGO PAUL</v>
          </cell>
          <cell r="J1558" t="str">
            <v>ANALISTA DE PROCESOS</v>
          </cell>
          <cell r="K1558">
            <v>1715224075</v>
          </cell>
          <cell r="L1558" t="str">
            <v>HOURLY</v>
          </cell>
          <cell r="M1558" t="str">
            <v>INDEFINIDO</v>
          </cell>
          <cell r="N1558" t="str">
            <v>INDIRECTA</v>
          </cell>
          <cell r="O1558" t="str">
            <v>1ERO</v>
          </cell>
          <cell r="P1558">
            <v>3</v>
          </cell>
          <cell r="Q1558">
            <v>2</v>
          </cell>
          <cell r="R1558">
            <v>7</v>
          </cell>
          <cell r="S1558">
            <v>1</v>
          </cell>
          <cell r="T1558" t="str">
            <v>adm</v>
          </cell>
        </row>
        <row r="1559">
          <cell r="A1559">
            <v>5911</v>
          </cell>
          <cell r="B1559" t="str">
            <v>OBB</v>
          </cell>
          <cell r="C1559">
            <v>36000</v>
          </cell>
          <cell r="D1559">
            <v>36000600</v>
          </cell>
          <cell r="E1559" t="str">
            <v>FINAL AUTOMOVIL</v>
          </cell>
          <cell r="F1559">
            <v>5911</v>
          </cell>
          <cell r="G1559" t="str">
            <v>00005911</v>
          </cell>
          <cell r="H1559">
            <v>716657711</v>
          </cell>
          <cell r="I1559" t="str">
            <v>VELASCO ULCO SEGUNDO JORGE</v>
          </cell>
          <cell r="J1559" t="str">
            <v>OPERARIO PRODUCCION</v>
          </cell>
          <cell r="K1559">
            <v>1713555801</v>
          </cell>
          <cell r="L1559" t="str">
            <v>HOURLY</v>
          </cell>
          <cell r="M1559" t="str">
            <v>INDEFINIDO</v>
          </cell>
          <cell r="N1559" t="str">
            <v>DIRECTA</v>
          </cell>
          <cell r="O1559" t="str">
            <v>1ERO</v>
          </cell>
          <cell r="P1559">
            <v>3</v>
          </cell>
          <cell r="Q1559">
            <v>2</v>
          </cell>
          <cell r="R1559">
            <v>7</v>
          </cell>
          <cell r="S1559">
            <v>1</v>
          </cell>
          <cell r="T1559" t="str">
            <v>LET</v>
          </cell>
          <cell r="U1559">
            <v>7</v>
          </cell>
        </row>
        <row r="1560">
          <cell r="A1560">
            <v>3705912</v>
          </cell>
          <cell r="B1560" t="str">
            <v>OBB</v>
          </cell>
          <cell r="C1560">
            <v>35000</v>
          </cell>
          <cell r="D1560">
            <v>35000400</v>
          </cell>
          <cell r="E1560" t="str">
            <v>PINTURA ESMALTE</v>
          </cell>
          <cell r="F1560">
            <v>5912</v>
          </cell>
          <cell r="G1560" t="str">
            <v>00005912</v>
          </cell>
          <cell r="H1560">
            <v>928195875</v>
          </cell>
          <cell r="I1560" t="str">
            <v>QUILUMBAQUIN ACERO GUILLERMO EFRAIN</v>
          </cell>
          <cell r="J1560" t="str">
            <v>PINTOR</v>
          </cell>
          <cell r="K1560">
            <v>1711969590</v>
          </cell>
          <cell r="L1560" t="str">
            <v>HOURLY</v>
          </cell>
          <cell r="M1560" t="str">
            <v>INDEFINIDO</v>
          </cell>
          <cell r="N1560" t="str">
            <v>DIRECTA</v>
          </cell>
          <cell r="O1560" t="str">
            <v>1ERO</v>
          </cell>
          <cell r="P1560">
            <v>2</v>
          </cell>
          <cell r="Q1560">
            <v>9</v>
          </cell>
          <cell r="R1560">
            <v>9</v>
          </cell>
          <cell r="S1560">
            <v>7</v>
          </cell>
          <cell r="T1560" t="str">
            <v>MET</v>
          </cell>
          <cell r="U1560" t="str">
            <v>PINTURA ESMALTE 1T</v>
          </cell>
        </row>
        <row r="1561">
          <cell r="A1561">
            <v>3705920</v>
          </cell>
          <cell r="B1561" t="str">
            <v>OBB</v>
          </cell>
          <cell r="C1561">
            <v>52000</v>
          </cell>
          <cell r="D1561">
            <v>52000520</v>
          </cell>
          <cell r="E1561" t="str">
            <v>EST.VERIFICAC.</v>
          </cell>
          <cell r="F1561">
            <v>5920</v>
          </cell>
          <cell r="G1561" t="str">
            <v>00005920</v>
          </cell>
          <cell r="H1561">
            <v>964439137</v>
          </cell>
          <cell r="I1561" t="str">
            <v>PICHUCHO PANCHI JAIME GEOVANNY</v>
          </cell>
          <cell r="J1561" t="str">
            <v>MIEMBRO EQUIPO CALID</v>
          </cell>
          <cell r="K1561">
            <v>1711289320</v>
          </cell>
          <cell r="L1561" t="str">
            <v>HOURLY</v>
          </cell>
          <cell r="M1561" t="str">
            <v>INDEFINIDO</v>
          </cell>
          <cell r="N1561" t="str">
            <v>DIRECTA</v>
          </cell>
          <cell r="O1561" t="str">
            <v>1ERO</v>
          </cell>
          <cell r="P1561">
            <v>3</v>
          </cell>
          <cell r="Q1561">
            <v>2</v>
          </cell>
          <cell r="R1561">
            <v>7</v>
          </cell>
          <cell r="S1561">
            <v>1</v>
          </cell>
          <cell r="T1561" t="str">
            <v>MET</v>
          </cell>
          <cell r="U1561" t="e">
            <v>#REF!</v>
          </cell>
        </row>
        <row r="1562">
          <cell r="A1562">
            <v>5925</v>
          </cell>
          <cell r="B1562" t="str">
            <v>OBB</v>
          </cell>
          <cell r="C1562">
            <v>42000</v>
          </cell>
          <cell r="D1562">
            <v>42000100</v>
          </cell>
          <cell r="E1562" t="str">
            <v>LOG. MATERIALES</v>
          </cell>
          <cell r="F1562">
            <v>5925</v>
          </cell>
          <cell r="G1562" t="str">
            <v>00005925</v>
          </cell>
          <cell r="H1562">
            <v>480402701</v>
          </cell>
          <cell r="I1562" t="str">
            <v>NARANJO MEJIA FRANKLIN PATRICIO</v>
          </cell>
          <cell r="J1562" t="str">
            <v>ANAL.MATERIAL FLOW</v>
          </cell>
          <cell r="K1562">
            <v>1714771993</v>
          </cell>
          <cell r="L1562" t="str">
            <v>SALARY</v>
          </cell>
          <cell r="M1562" t="str">
            <v>INDEFINIDO</v>
          </cell>
          <cell r="N1562" t="str">
            <v>INDIRECTA</v>
          </cell>
          <cell r="O1562" t="str">
            <v>1ERO</v>
          </cell>
          <cell r="P1562">
            <v>3</v>
          </cell>
          <cell r="Q1562">
            <v>2</v>
          </cell>
          <cell r="R1562">
            <v>7</v>
          </cell>
          <cell r="S1562">
            <v>1</v>
          </cell>
          <cell r="T1562" t="str">
            <v>adm</v>
          </cell>
        </row>
        <row r="1563">
          <cell r="A1563">
            <v>3705944</v>
          </cell>
          <cell r="B1563" t="str">
            <v>OBB</v>
          </cell>
          <cell r="C1563">
            <v>35000</v>
          </cell>
          <cell r="D1563">
            <v>35000400</v>
          </cell>
          <cell r="E1563" t="str">
            <v>PINTURA ESMALTE</v>
          </cell>
          <cell r="F1563">
            <v>5944</v>
          </cell>
          <cell r="G1563" t="str">
            <v>00005944</v>
          </cell>
          <cell r="H1563">
            <v>730699458</v>
          </cell>
          <cell r="I1563" t="str">
            <v>CORREA VELOZ DANIEL ORLANDO</v>
          </cell>
          <cell r="J1563" t="str">
            <v>OPERARIO DE PINTURA</v>
          </cell>
          <cell r="K1563">
            <v>1714267828</v>
          </cell>
          <cell r="L1563" t="str">
            <v>HOURLY</v>
          </cell>
          <cell r="M1563" t="str">
            <v>INDEFINIDO</v>
          </cell>
          <cell r="N1563" t="str">
            <v>DIRECTA</v>
          </cell>
          <cell r="O1563" t="str">
            <v>1ERO</v>
          </cell>
          <cell r="P1563">
            <v>2</v>
          </cell>
          <cell r="Q1563">
            <v>2</v>
          </cell>
          <cell r="R1563">
            <v>7</v>
          </cell>
          <cell r="S1563">
            <v>1</v>
          </cell>
          <cell r="T1563" t="str">
            <v>MET</v>
          </cell>
          <cell r="U1563" t="str">
            <v>PINTURA ESMALTE 1T</v>
          </cell>
        </row>
        <row r="1564">
          <cell r="A1564">
            <v>3705947</v>
          </cell>
          <cell r="B1564" t="str">
            <v>OBB</v>
          </cell>
          <cell r="C1564">
            <v>35000</v>
          </cell>
          <cell r="D1564">
            <v>35000400</v>
          </cell>
          <cell r="E1564" t="str">
            <v>PINTURA ESMALTE</v>
          </cell>
          <cell r="F1564">
            <v>5947</v>
          </cell>
          <cell r="G1564" t="str">
            <v>00005947</v>
          </cell>
          <cell r="H1564">
            <v>987877412</v>
          </cell>
          <cell r="I1564" t="str">
            <v>ALVAREZ GUAMAN CARLOS RUBEN</v>
          </cell>
          <cell r="J1564" t="str">
            <v>ENDEREZADOR</v>
          </cell>
          <cell r="K1564">
            <v>1715907356</v>
          </cell>
          <cell r="L1564" t="str">
            <v>HOURLY</v>
          </cell>
          <cell r="M1564" t="str">
            <v>INDEFINIDO</v>
          </cell>
          <cell r="N1564" t="str">
            <v>DIRECTA</v>
          </cell>
          <cell r="O1564" t="str">
            <v>3ERO</v>
          </cell>
          <cell r="P1564">
            <v>22</v>
          </cell>
          <cell r="Q1564">
            <v>8</v>
          </cell>
          <cell r="R1564">
            <v>5</v>
          </cell>
          <cell r="S1564">
            <v>1</v>
          </cell>
          <cell r="T1564" t="str">
            <v>MET</v>
          </cell>
          <cell r="U1564" t="str">
            <v>PINTURA ESM 2T</v>
          </cell>
        </row>
        <row r="1565">
          <cell r="A1565">
            <v>3705957</v>
          </cell>
          <cell r="B1565" t="str">
            <v>OBB</v>
          </cell>
          <cell r="C1565">
            <v>37000</v>
          </cell>
          <cell r="D1565">
            <v>37000400</v>
          </cell>
          <cell r="E1565" t="str">
            <v>COMERCIALES</v>
          </cell>
          <cell r="F1565">
            <v>5957</v>
          </cell>
          <cell r="G1565" t="str">
            <v>00005957</v>
          </cell>
          <cell r="H1565">
            <v>299251482</v>
          </cell>
          <cell r="I1565" t="str">
            <v>HERNANDEZ SIMBANA RAMIRO ORLANDO</v>
          </cell>
          <cell r="J1565" t="str">
            <v>OPERARIO MATERIALES</v>
          </cell>
          <cell r="K1565">
            <v>1714401849</v>
          </cell>
          <cell r="L1565" t="str">
            <v>HOURLY</v>
          </cell>
          <cell r="M1565" t="str">
            <v>INDEFINIDO</v>
          </cell>
          <cell r="N1565" t="str">
            <v>INDIRECTA</v>
          </cell>
          <cell r="O1565" t="e">
            <v>#REF!</v>
          </cell>
          <cell r="P1565">
            <v>3</v>
          </cell>
          <cell r="Q1565">
            <v>2</v>
          </cell>
          <cell r="R1565">
            <v>7</v>
          </cell>
          <cell r="S1565">
            <v>1</v>
          </cell>
          <cell r="T1565" t="str">
            <v>MET</v>
          </cell>
          <cell r="U1565" t="e">
            <v>#REF!</v>
          </cell>
        </row>
        <row r="1566">
          <cell r="A1566">
            <v>5958</v>
          </cell>
          <cell r="B1566" t="str">
            <v>OBB</v>
          </cell>
          <cell r="C1566">
            <v>36000</v>
          </cell>
          <cell r="D1566">
            <v>36000300</v>
          </cell>
          <cell r="E1566" t="str">
            <v>TRIM COMERCIAL</v>
          </cell>
          <cell r="F1566">
            <v>5958</v>
          </cell>
          <cell r="G1566" t="str">
            <v>00005958</v>
          </cell>
          <cell r="H1566">
            <v>122882984</v>
          </cell>
          <cell r="I1566" t="str">
            <v>MOROMENACHO PEDRAZA LUIS IGNACIO</v>
          </cell>
          <cell r="J1566" t="str">
            <v>OPERARIO PRODUCCION</v>
          </cell>
          <cell r="K1566">
            <v>1714388327</v>
          </cell>
          <cell r="L1566" t="str">
            <v>HOURLY</v>
          </cell>
          <cell r="M1566" t="str">
            <v>INDEFINIDO</v>
          </cell>
          <cell r="N1566" t="str">
            <v>DIRECTA</v>
          </cell>
          <cell r="O1566" t="str">
            <v>2DO</v>
          </cell>
          <cell r="P1566">
            <v>28</v>
          </cell>
          <cell r="Q1566">
            <v>6</v>
          </cell>
          <cell r="R1566">
            <v>9</v>
          </cell>
          <cell r="S1566">
            <v>18</v>
          </cell>
          <cell r="T1566" t="str">
            <v>LET</v>
          </cell>
          <cell r="U1566">
            <v>9</v>
          </cell>
        </row>
        <row r="1567">
          <cell r="A1567">
            <v>5960</v>
          </cell>
          <cell r="B1567" t="str">
            <v>OBB</v>
          </cell>
          <cell r="C1567">
            <v>50000</v>
          </cell>
          <cell r="D1567">
            <v>50000320</v>
          </cell>
          <cell r="E1567" t="str">
            <v>PRUEB/CARRETERA</v>
          </cell>
          <cell r="F1567">
            <v>5960</v>
          </cell>
          <cell r="G1567" t="str">
            <v>00005960</v>
          </cell>
          <cell r="H1567">
            <v>636618190</v>
          </cell>
          <cell r="I1567" t="str">
            <v>ORTIZ AGUALONGO CLEVER MANUEL</v>
          </cell>
          <cell r="J1567" t="str">
            <v>ING. EXPERIMENTAL</v>
          </cell>
          <cell r="K1567">
            <v>1710899590</v>
          </cell>
          <cell r="L1567" t="str">
            <v>SALARY</v>
          </cell>
          <cell r="M1567" t="str">
            <v>INDEFINIDO</v>
          </cell>
          <cell r="N1567" t="str">
            <v>INDIRECTA</v>
          </cell>
          <cell r="O1567" t="str">
            <v>1ERO</v>
          </cell>
          <cell r="P1567">
            <v>3</v>
          </cell>
          <cell r="Q1567">
            <v>2</v>
          </cell>
          <cell r="R1567">
            <v>7</v>
          </cell>
          <cell r="S1567">
            <v>1</v>
          </cell>
          <cell r="T1567" t="str">
            <v>adm</v>
          </cell>
        </row>
        <row r="1568">
          <cell r="A1568">
            <v>3705961</v>
          </cell>
          <cell r="B1568" t="str">
            <v>OBB</v>
          </cell>
          <cell r="C1568">
            <v>35000</v>
          </cell>
          <cell r="D1568">
            <v>35000300</v>
          </cell>
          <cell r="E1568" t="str">
            <v>PINTURA PRIMER</v>
          </cell>
          <cell r="F1568">
            <v>5961</v>
          </cell>
          <cell r="G1568" t="str">
            <v>00005961</v>
          </cell>
          <cell r="H1568">
            <v>133718757</v>
          </cell>
          <cell r="I1568" t="str">
            <v>TIPANTUNA CRIOLLO SEGUNDO MARCELO</v>
          </cell>
          <cell r="J1568" t="str">
            <v>PINTOR</v>
          </cell>
          <cell r="K1568">
            <v>1713427274</v>
          </cell>
          <cell r="L1568" t="str">
            <v>HOURLY</v>
          </cell>
          <cell r="M1568" t="str">
            <v>INDEFINIDO</v>
          </cell>
          <cell r="N1568" t="str">
            <v>DIRECTA</v>
          </cell>
          <cell r="O1568" t="str">
            <v>1ERO</v>
          </cell>
          <cell r="P1568">
            <v>2</v>
          </cell>
          <cell r="Q1568">
            <v>2</v>
          </cell>
          <cell r="R1568">
            <v>7</v>
          </cell>
          <cell r="S1568">
            <v>1</v>
          </cell>
          <cell r="T1568" t="str">
            <v>LET</v>
          </cell>
          <cell r="U1568" t="str">
            <v>PINTURA CABINAS 1T</v>
          </cell>
        </row>
        <row r="1569">
          <cell r="A1569">
            <v>5966</v>
          </cell>
          <cell r="B1569" t="str">
            <v>OBB</v>
          </cell>
          <cell r="C1569">
            <v>36000</v>
          </cell>
          <cell r="D1569">
            <v>36000500</v>
          </cell>
          <cell r="E1569" t="str">
            <v>TRIM AUTOMOVIL</v>
          </cell>
          <cell r="F1569">
            <v>5966</v>
          </cell>
          <cell r="G1569" t="str">
            <v>00005966</v>
          </cell>
          <cell r="H1569">
            <v>546521806</v>
          </cell>
          <cell r="I1569" t="str">
            <v>GUALLI CULQUI DIEGO FERNANDO</v>
          </cell>
          <cell r="J1569" t="str">
            <v>OPERARIO PRODUCCION</v>
          </cell>
          <cell r="K1569">
            <v>1716977374</v>
          </cell>
          <cell r="L1569" t="str">
            <v>HOURLY</v>
          </cell>
          <cell r="M1569" t="str">
            <v>INDEFINIDO</v>
          </cell>
          <cell r="N1569" t="str">
            <v>DIRECTA</v>
          </cell>
          <cell r="O1569" t="str">
            <v>1ERO</v>
          </cell>
          <cell r="P1569">
            <v>3</v>
          </cell>
          <cell r="Q1569">
            <v>9</v>
          </cell>
          <cell r="R1569">
            <v>9</v>
          </cell>
          <cell r="S1569">
            <v>1</v>
          </cell>
          <cell r="T1569" t="str">
            <v>MET</v>
          </cell>
          <cell r="U1569">
            <v>9</v>
          </cell>
        </row>
        <row r="1570">
          <cell r="A1570">
            <v>5969</v>
          </cell>
          <cell r="B1570" t="str">
            <v>OBB</v>
          </cell>
          <cell r="C1570">
            <v>52010</v>
          </cell>
          <cell r="D1570">
            <v>52010440</v>
          </cell>
          <cell r="E1570" t="str">
            <v>CONFIAB. PLANTA</v>
          </cell>
          <cell r="F1570">
            <v>5969</v>
          </cell>
          <cell r="G1570" t="str">
            <v>00005969</v>
          </cell>
          <cell r="H1570">
            <v>475762956</v>
          </cell>
          <cell r="I1570" t="str">
            <v>ASIMBAYA CABEZAS PAUL WILLIAM</v>
          </cell>
          <cell r="J1570" t="str">
            <v>AUDITOR QCOS</v>
          </cell>
          <cell r="K1570">
            <v>1713225108</v>
          </cell>
          <cell r="L1570" t="str">
            <v>HOURLY</v>
          </cell>
          <cell r="M1570" t="str">
            <v>INDEFINIDO</v>
          </cell>
          <cell r="N1570" t="str">
            <v>INDIRECTA</v>
          </cell>
          <cell r="O1570" t="str">
            <v>SALIO CIA</v>
          </cell>
          <cell r="P1570">
            <v>3</v>
          </cell>
          <cell r="Q1570">
            <v>2</v>
          </cell>
          <cell r="R1570">
            <v>7</v>
          </cell>
          <cell r="S1570">
            <v>1</v>
          </cell>
          <cell r="T1570" t="e">
            <v>#N/A</v>
          </cell>
          <cell r="U1570" t="e">
            <v>#N/A</v>
          </cell>
        </row>
        <row r="1571">
          <cell r="A1571">
            <v>5976</v>
          </cell>
          <cell r="B1571" t="str">
            <v>OBB</v>
          </cell>
          <cell r="C1571">
            <v>36000</v>
          </cell>
          <cell r="D1571">
            <v>36000300</v>
          </cell>
          <cell r="E1571" t="str">
            <v>TRIM COMERCIAL</v>
          </cell>
          <cell r="F1571">
            <v>5976</v>
          </cell>
          <cell r="G1571" t="str">
            <v>00005976</v>
          </cell>
          <cell r="H1571">
            <v>188324494</v>
          </cell>
          <cell r="I1571" t="str">
            <v>USINA QUISHPE JOSE EDGAR</v>
          </cell>
          <cell r="J1571" t="str">
            <v>OPERARIO PRODUCCION</v>
          </cell>
          <cell r="K1571">
            <v>1713878948</v>
          </cell>
          <cell r="L1571" t="str">
            <v>HOURLY</v>
          </cell>
          <cell r="M1571" t="str">
            <v>INDEFINIDO</v>
          </cell>
          <cell r="N1571" t="str">
            <v>DIRECTA</v>
          </cell>
          <cell r="O1571" t="str">
            <v>1ERO</v>
          </cell>
          <cell r="P1571">
            <v>3</v>
          </cell>
          <cell r="Q1571">
            <v>2</v>
          </cell>
          <cell r="R1571">
            <v>7</v>
          </cell>
          <cell r="S1571">
            <v>1</v>
          </cell>
          <cell r="T1571" t="str">
            <v>LET</v>
          </cell>
          <cell r="U1571">
            <v>7</v>
          </cell>
        </row>
        <row r="1572">
          <cell r="A1572">
            <v>3705979</v>
          </cell>
          <cell r="B1572" t="str">
            <v>OBB</v>
          </cell>
          <cell r="C1572">
            <v>35010</v>
          </cell>
          <cell r="D1572">
            <v>35010500</v>
          </cell>
          <cell r="E1572" t="str">
            <v>PINTURA PLASTIC</v>
          </cell>
          <cell r="F1572">
            <v>5979</v>
          </cell>
          <cell r="G1572" t="str">
            <v>00005979</v>
          </cell>
          <cell r="H1572">
            <v>804353513</v>
          </cell>
          <cell r="I1572" t="str">
            <v>MURILLO ALCIVAR PABLO ALBERTO</v>
          </cell>
          <cell r="J1572" t="str">
            <v>PINTOR</v>
          </cell>
          <cell r="K1572">
            <v>1304518432</v>
          </cell>
          <cell r="L1572" t="str">
            <v>HOURLY</v>
          </cell>
          <cell r="M1572" t="str">
            <v>INDEFINIDO</v>
          </cell>
          <cell r="N1572" t="str">
            <v>DIRECTA</v>
          </cell>
          <cell r="O1572" t="str">
            <v>2DO</v>
          </cell>
          <cell r="P1572">
            <v>4</v>
          </cell>
          <cell r="Q1572">
            <v>2</v>
          </cell>
          <cell r="R1572">
            <v>7</v>
          </cell>
          <cell r="S1572">
            <v>1</v>
          </cell>
          <cell r="T1572" t="str">
            <v>MET</v>
          </cell>
          <cell r="U1572" t="str">
            <v>PINTURA PLAST 2T</v>
          </cell>
        </row>
        <row r="1573">
          <cell r="A1573">
            <v>3705982</v>
          </cell>
          <cell r="B1573" t="str">
            <v>OBB</v>
          </cell>
          <cell r="C1573">
            <v>35000</v>
          </cell>
          <cell r="D1573">
            <v>35000400</v>
          </cell>
          <cell r="E1573" t="str">
            <v>PINTURA ESMALTE</v>
          </cell>
          <cell r="F1573">
            <v>5982</v>
          </cell>
          <cell r="G1573" t="str">
            <v>00005982</v>
          </cell>
          <cell r="H1573">
            <v>991228119</v>
          </cell>
          <cell r="I1573" t="str">
            <v>ARTEAGA NARANJO LUIS GUSTAVO</v>
          </cell>
          <cell r="J1573" t="str">
            <v>ENDEREZADOR</v>
          </cell>
          <cell r="K1573">
            <v>1709171407</v>
          </cell>
          <cell r="L1573" t="str">
            <v>HOURLY</v>
          </cell>
          <cell r="M1573" t="str">
            <v>INDEFINIDO</v>
          </cell>
          <cell r="N1573" t="str">
            <v>DIRECTA</v>
          </cell>
          <cell r="O1573" t="str">
            <v>1ERO</v>
          </cell>
          <cell r="P1573">
            <v>2</v>
          </cell>
          <cell r="Q1573">
            <v>2</v>
          </cell>
          <cell r="R1573">
            <v>7</v>
          </cell>
          <cell r="S1573">
            <v>1</v>
          </cell>
          <cell r="T1573" t="str">
            <v>LET</v>
          </cell>
          <cell r="U1573" t="str">
            <v>PINTURA ESMALTE 1T</v>
          </cell>
        </row>
        <row r="1574">
          <cell r="A1574">
            <v>3705983</v>
          </cell>
          <cell r="B1574" t="str">
            <v>OBB</v>
          </cell>
          <cell r="C1574">
            <v>35000</v>
          </cell>
          <cell r="D1574">
            <v>35000400</v>
          </cell>
          <cell r="E1574" t="str">
            <v>PINTURA ESMALTE</v>
          </cell>
          <cell r="F1574">
            <v>5983</v>
          </cell>
          <cell r="G1574" t="str">
            <v>00005983</v>
          </cell>
          <cell r="H1574">
            <v>473760147</v>
          </cell>
          <cell r="I1574" t="str">
            <v>PINZON PINZON LUIS GREGORIO</v>
          </cell>
          <cell r="J1574" t="str">
            <v>OPERARIO DE PINTURA</v>
          </cell>
          <cell r="K1574">
            <v>1714534599</v>
          </cell>
          <cell r="L1574" t="str">
            <v>HOURLY</v>
          </cell>
          <cell r="M1574" t="str">
            <v>INDEFINIDO</v>
          </cell>
          <cell r="N1574" t="str">
            <v>DIRECTA</v>
          </cell>
          <cell r="O1574" t="str">
            <v>1ERO</v>
          </cell>
          <cell r="P1574">
            <v>2</v>
          </cell>
          <cell r="Q1574">
            <v>2</v>
          </cell>
          <cell r="R1574">
            <v>7</v>
          </cell>
          <cell r="S1574">
            <v>1</v>
          </cell>
          <cell r="T1574" t="str">
            <v>MET</v>
          </cell>
          <cell r="U1574" t="str">
            <v>PINTURA ESM-PLAST 1T</v>
          </cell>
        </row>
        <row r="1575">
          <cell r="A1575">
            <v>5985</v>
          </cell>
          <cell r="B1575" t="str">
            <v>OBB</v>
          </cell>
          <cell r="C1575">
            <v>36000</v>
          </cell>
          <cell r="D1575">
            <v>36000700</v>
          </cell>
          <cell r="E1575" t="str">
            <v>INSPECCION FIN.</v>
          </cell>
          <cell r="F1575">
            <v>5985</v>
          </cell>
          <cell r="G1575" t="str">
            <v>00005985</v>
          </cell>
          <cell r="H1575">
            <v>110133683</v>
          </cell>
          <cell r="I1575" t="str">
            <v>VASQUEZ LAGLA MIGUEL</v>
          </cell>
          <cell r="J1575" t="str">
            <v>ENDEREZADOR</v>
          </cell>
          <cell r="K1575">
            <v>501425540</v>
          </cell>
          <cell r="L1575" t="str">
            <v>HOURLY</v>
          </cell>
          <cell r="M1575" t="str">
            <v>INDEFINIDO</v>
          </cell>
          <cell r="N1575" t="str">
            <v>DIRECTA</v>
          </cell>
          <cell r="O1575" t="str">
            <v>1ERO</v>
          </cell>
          <cell r="P1575">
            <v>3</v>
          </cell>
          <cell r="Q1575">
            <v>2</v>
          </cell>
          <cell r="R1575">
            <v>7</v>
          </cell>
          <cell r="S1575">
            <v>1</v>
          </cell>
          <cell r="T1575" t="str">
            <v>MET</v>
          </cell>
          <cell r="U1575">
            <v>7</v>
          </cell>
        </row>
        <row r="1576">
          <cell r="A1576">
            <v>3705986</v>
          </cell>
          <cell r="B1576" t="str">
            <v>OBB</v>
          </cell>
          <cell r="C1576">
            <v>35000</v>
          </cell>
          <cell r="D1576">
            <v>35000200</v>
          </cell>
          <cell r="E1576" t="str">
            <v>PINTURA ELPO</v>
          </cell>
          <cell r="F1576">
            <v>5986</v>
          </cell>
          <cell r="G1576" t="str">
            <v>00005986</v>
          </cell>
          <cell r="H1576">
            <v>523542206</v>
          </cell>
          <cell r="I1576" t="str">
            <v>GUANOLUISA CAGUANO LUIS SANTIAGO</v>
          </cell>
          <cell r="J1576" t="str">
            <v>OPERARIO DE PINTURA</v>
          </cell>
          <cell r="K1576">
            <v>1711619880</v>
          </cell>
          <cell r="L1576" t="str">
            <v>HOURLY</v>
          </cell>
          <cell r="M1576" t="str">
            <v>INDEFINIDO</v>
          </cell>
          <cell r="N1576" t="str">
            <v>DIRECTA</v>
          </cell>
          <cell r="O1576" t="str">
            <v>1ERO</v>
          </cell>
          <cell r="P1576">
            <v>2</v>
          </cell>
          <cell r="Q1576">
            <v>2</v>
          </cell>
          <cell r="R1576">
            <v>7</v>
          </cell>
          <cell r="S1576">
            <v>1</v>
          </cell>
          <cell r="T1576" t="str">
            <v>MET</v>
          </cell>
          <cell r="U1576" t="str">
            <v>PINTURA ELPO 1T</v>
          </cell>
        </row>
        <row r="1577">
          <cell r="A1577">
            <v>5988</v>
          </cell>
          <cell r="B1577" t="str">
            <v>OBB</v>
          </cell>
          <cell r="C1577">
            <v>34000</v>
          </cell>
          <cell r="D1577">
            <v>34000500</v>
          </cell>
          <cell r="E1577" t="str">
            <v>ACABADO METAL.</v>
          </cell>
          <cell r="F1577">
            <v>5988</v>
          </cell>
          <cell r="G1577" t="str">
            <v>00005988</v>
          </cell>
          <cell r="H1577">
            <v>539874371</v>
          </cell>
          <cell r="I1577" t="str">
            <v>MORALES CATAGNA JOSE GUIDO</v>
          </cell>
          <cell r="J1577" t="str">
            <v>OPERARIO DE SUELDA</v>
          </cell>
          <cell r="K1577">
            <v>1712207222</v>
          </cell>
          <cell r="L1577" t="str">
            <v>HOURLY</v>
          </cell>
          <cell r="M1577" t="str">
            <v>INDEFINIDO</v>
          </cell>
          <cell r="N1577" t="str">
            <v>DIRECTA</v>
          </cell>
          <cell r="O1577" t="str">
            <v>1ERO</v>
          </cell>
          <cell r="P1577">
            <v>3</v>
          </cell>
          <cell r="Q1577">
            <v>2</v>
          </cell>
          <cell r="R1577">
            <v>7</v>
          </cell>
          <cell r="S1577">
            <v>1</v>
          </cell>
          <cell r="T1577" t="str">
            <v>MET</v>
          </cell>
          <cell r="U1577">
            <v>1712207222</v>
          </cell>
        </row>
        <row r="1578">
          <cell r="A1578">
            <v>5994</v>
          </cell>
          <cell r="B1578" t="str">
            <v>OBB</v>
          </cell>
          <cell r="C1578">
            <v>34000</v>
          </cell>
          <cell r="D1578">
            <v>34000200</v>
          </cell>
          <cell r="E1578" t="str">
            <v>SUELDA COMERCI.</v>
          </cell>
          <cell r="F1578">
            <v>5994</v>
          </cell>
          <cell r="G1578" t="str">
            <v>00005994</v>
          </cell>
          <cell r="H1578">
            <v>840472332</v>
          </cell>
          <cell r="I1578" t="str">
            <v>PILLAJO MORALES DIEGO XAVIER</v>
          </cell>
          <cell r="J1578" t="str">
            <v>OPERARIO DE SUELDA</v>
          </cell>
          <cell r="K1578">
            <v>1713922878</v>
          </cell>
          <cell r="L1578" t="str">
            <v>HOURLY</v>
          </cell>
          <cell r="M1578" t="str">
            <v>INDEFINIDO</v>
          </cell>
          <cell r="N1578" t="str">
            <v>DIRECTA</v>
          </cell>
          <cell r="O1578" t="str">
            <v>1ERO</v>
          </cell>
          <cell r="P1578">
            <v>3</v>
          </cell>
          <cell r="Q1578">
            <v>2</v>
          </cell>
          <cell r="R1578">
            <v>7</v>
          </cell>
          <cell r="S1578">
            <v>1</v>
          </cell>
          <cell r="T1578" t="str">
            <v>MET</v>
          </cell>
          <cell r="U1578">
            <v>1713922878</v>
          </cell>
        </row>
        <row r="1579">
          <cell r="A1579">
            <v>5998</v>
          </cell>
          <cell r="B1579" t="str">
            <v>OBB</v>
          </cell>
          <cell r="C1579">
            <v>52000</v>
          </cell>
          <cell r="D1579">
            <v>52000520</v>
          </cell>
          <cell r="E1579" t="str">
            <v>EST.VERIFICAC.</v>
          </cell>
          <cell r="F1579">
            <v>5998</v>
          </cell>
          <cell r="G1579" t="str">
            <v>00005998</v>
          </cell>
          <cell r="H1579">
            <v>288317766</v>
          </cell>
          <cell r="I1579" t="str">
            <v>ORTEGA HUERA FAUSTO ELIFONCIO</v>
          </cell>
          <cell r="J1579" t="str">
            <v>MIEMBRO EQUIPO CALID</v>
          </cell>
          <cell r="K1579">
            <v>1707769681</v>
          </cell>
          <cell r="L1579" t="str">
            <v>HOURLY</v>
          </cell>
          <cell r="M1579" t="str">
            <v>INDEFINIDO</v>
          </cell>
          <cell r="N1579" t="str">
            <v>DIRECTA</v>
          </cell>
          <cell r="O1579" t="str">
            <v>1ERO</v>
          </cell>
          <cell r="P1579">
            <v>3</v>
          </cell>
          <cell r="Q1579">
            <v>2</v>
          </cell>
          <cell r="R1579">
            <v>7</v>
          </cell>
          <cell r="S1579">
            <v>1</v>
          </cell>
          <cell r="T1579" t="str">
            <v>MET</v>
          </cell>
          <cell r="U1579" t="e">
            <v>#REF!</v>
          </cell>
        </row>
        <row r="1580">
          <cell r="A1580">
            <v>6000</v>
          </cell>
          <cell r="B1580" t="str">
            <v>OBB</v>
          </cell>
          <cell r="C1580">
            <v>36000</v>
          </cell>
          <cell r="D1580">
            <v>36000700</v>
          </cell>
          <cell r="E1580" t="str">
            <v>INSPECCION FIN.</v>
          </cell>
          <cell r="F1580">
            <v>6000</v>
          </cell>
          <cell r="G1580" t="str">
            <v>00006000</v>
          </cell>
          <cell r="H1580">
            <v>671914787</v>
          </cell>
          <cell r="I1580" t="str">
            <v>RODRIGUEZ PENAFIEL DARWIN ORLANDO</v>
          </cell>
          <cell r="J1580" t="str">
            <v>LIDER DE GRUPO</v>
          </cell>
          <cell r="K1580">
            <v>1711883031</v>
          </cell>
          <cell r="L1580" t="str">
            <v>HOURLY</v>
          </cell>
          <cell r="M1580" t="str">
            <v>INDEFINIDO</v>
          </cell>
          <cell r="N1580" t="str">
            <v>INDIRECTA</v>
          </cell>
          <cell r="O1580" t="str">
            <v>SALIO CIA</v>
          </cell>
          <cell r="P1580">
            <v>3</v>
          </cell>
          <cell r="Q1580">
            <v>2</v>
          </cell>
          <cell r="R1580">
            <v>7</v>
          </cell>
          <cell r="S1580">
            <v>1</v>
          </cell>
          <cell r="T1580" t="e">
            <v>#N/A</v>
          </cell>
          <cell r="U1580" t="e">
            <v>#N/A</v>
          </cell>
        </row>
        <row r="1581">
          <cell r="A1581">
            <v>532</v>
          </cell>
          <cell r="B1581" t="str">
            <v>OBB</v>
          </cell>
          <cell r="C1581">
            <v>52020</v>
          </cell>
          <cell r="D1581">
            <v>52020200</v>
          </cell>
          <cell r="E1581" t="str">
            <v>CONFIABILIDAD</v>
          </cell>
          <cell r="F1581">
            <v>532</v>
          </cell>
          <cell r="G1581" t="str">
            <v>00000532</v>
          </cell>
          <cell r="H1581">
            <v>232566443</v>
          </cell>
          <cell r="I1581" t="str">
            <v>CAIZA ALOMOTO MARCELO ORLANDO</v>
          </cell>
          <cell r="J1581" t="str">
            <v>ESP.CONFIABILIDAD</v>
          </cell>
          <cell r="K1581">
            <v>1711711570</v>
          </cell>
          <cell r="L1581" t="str">
            <v>SALARY</v>
          </cell>
          <cell r="M1581" t="str">
            <v>INDEFINIDO</v>
          </cell>
          <cell r="N1581" t="str">
            <v>INDIRECTA</v>
          </cell>
          <cell r="O1581" t="str">
            <v>1ERO</v>
          </cell>
          <cell r="P1581">
            <v>3</v>
          </cell>
          <cell r="Q1581">
            <v>1</v>
          </cell>
          <cell r="R1581">
            <v>1</v>
          </cell>
          <cell r="S1581">
            <v>8</v>
          </cell>
          <cell r="T1581" t="str">
            <v>adm</v>
          </cell>
        </row>
        <row r="1582">
          <cell r="A1582">
            <v>534</v>
          </cell>
          <cell r="B1582" t="str">
            <v>OBB</v>
          </cell>
          <cell r="C1582">
            <v>42000</v>
          </cell>
          <cell r="D1582">
            <v>42000100</v>
          </cell>
          <cell r="E1582" t="str">
            <v>LOG. MATERIALES</v>
          </cell>
          <cell r="F1582">
            <v>534</v>
          </cell>
          <cell r="G1582" t="str">
            <v>00000534</v>
          </cell>
          <cell r="H1582">
            <v>416097651</v>
          </cell>
          <cell r="I1582" t="str">
            <v>AVALOS JACOME JORGE ANTONIO</v>
          </cell>
          <cell r="J1582" t="str">
            <v>ANAL. PLAN.OPERACION</v>
          </cell>
          <cell r="K1582">
            <v>1712481637</v>
          </cell>
          <cell r="L1582" t="str">
            <v>SALARY</v>
          </cell>
          <cell r="M1582" t="str">
            <v>INDEFINIDO</v>
          </cell>
          <cell r="N1582" t="str">
            <v>INDIRECTA</v>
          </cell>
          <cell r="O1582" t="str">
            <v>1ERO</v>
          </cell>
          <cell r="P1582">
            <v>3</v>
          </cell>
          <cell r="Q1582">
            <v>1</v>
          </cell>
          <cell r="R1582">
            <v>1</v>
          </cell>
          <cell r="S1582">
            <v>8</v>
          </cell>
          <cell r="T1582" t="str">
            <v>adm</v>
          </cell>
        </row>
        <row r="1583">
          <cell r="A1583">
            <v>535</v>
          </cell>
          <cell r="B1583" t="str">
            <v>OBB</v>
          </cell>
          <cell r="C1583">
            <v>52010</v>
          </cell>
          <cell r="D1583">
            <v>52010310</v>
          </cell>
          <cell r="E1583" t="str">
            <v>ING.PLANF.CALID</v>
          </cell>
          <cell r="F1583">
            <v>535</v>
          </cell>
          <cell r="G1583" t="str">
            <v>00000535</v>
          </cell>
          <cell r="H1583">
            <v>798929543</v>
          </cell>
          <cell r="I1583" t="str">
            <v>MORALES CASTRO FAVIO RENE</v>
          </cell>
          <cell r="J1583" t="str">
            <v>ESP.PLANI.CALIDAD</v>
          </cell>
          <cell r="K1583">
            <v>1711858454</v>
          </cell>
          <cell r="L1583" t="str">
            <v>SALARY</v>
          </cell>
          <cell r="M1583" t="str">
            <v>INDEFINIDO</v>
          </cell>
          <cell r="N1583" t="str">
            <v>INDIRECTA</v>
          </cell>
          <cell r="O1583" t="str">
            <v>SALIO CIA</v>
          </cell>
          <cell r="P1583">
            <v>3</v>
          </cell>
          <cell r="Q1583">
            <v>1</v>
          </cell>
          <cell r="R1583">
            <v>1</v>
          </cell>
          <cell r="S1583">
            <v>8</v>
          </cell>
          <cell r="T1583" t="e">
            <v>#N/A</v>
          </cell>
          <cell r="U1583" t="e">
            <v>#N/A</v>
          </cell>
        </row>
        <row r="1584">
          <cell r="A1584">
            <v>544</v>
          </cell>
          <cell r="B1584" t="str">
            <v>OBB</v>
          </cell>
          <cell r="C1584">
            <v>52000</v>
          </cell>
          <cell r="D1584">
            <v>52000520</v>
          </cell>
          <cell r="E1584" t="str">
            <v>EST.VERIFICAC.</v>
          </cell>
          <cell r="F1584">
            <v>544</v>
          </cell>
          <cell r="G1584" t="str">
            <v>00000544</v>
          </cell>
          <cell r="H1584">
            <v>279893919</v>
          </cell>
          <cell r="I1584" t="str">
            <v>LAGLA TAIPE PABLO SANTIAGO</v>
          </cell>
          <cell r="J1584" t="str">
            <v>MIEMBRO EQUIPO CALID</v>
          </cell>
          <cell r="K1584">
            <v>1715923296</v>
          </cell>
          <cell r="L1584" t="str">
            <v>HOURLY</v>
          </cell>
          <cell r="M1584" t="str">
            <v>INDEFINIDO</v>
          </cell>
          <cell r="N1584" t="str">
            <v>DIRECTA</v>
          </cell>
          <cell r="O1584" t="str">
            <v>1ERO</v>
          </cell>
          <cell r="P1584">
            <v>3</v>
          </cell>
          <cell r="Q1584">
            <v>1</v>
          </cell>
          <cell r="R1584">
            <v>1</v>
          </cell>
          <cell r="S1584">
            <v>8</v>
          </cell>
          <cell r="T1584" t="str">
            <v>MET</v>
          </cell>
          <cell r="U1584" t="e">
            <v>#REF!</v>
          </cell>
        </row>
        <row r="1585">
          <cell r="A1585">
            <v>545</v>
          </cell>
          <cell r="B1585" t="str">
            <v>OBB</v>
          </cell>
          <cell r="C1585">
            <v>35000</v>
          </cell>
          <cell r="D1585">
            <v>35000400</v>
          </cell>
          <cell r="E1585" t="str">
            <v>PINTURA ESMALTE</v>
          </cell>
          <cell r="F1585">
            <v>545</v>
          </cell>
          <cell r="G1585" t="str">
            <v>00000545</v>
          </cell>
          <cell r="H1585">
            <v>823778751</v>
          </cell>
          <cell r="I1585" t="str">
            <v>TAMAYO LLUMIGUSIN HECTOR EFRAIN</v>
          </cell>
          <cell r="J1585" t="str">
            <v>OPERARIO DE PINTURA</v>
          </cell>
          <cell r="K1585">
            <v>1716844582</v>
          </cell>
          <cell r="L1585" t="str">
            <v>HOURLY</v>
          </cell>
          <cell r="M1585" t="str">
            <v>INDEFINIDO</v>
          </cell>
          <cell r="N1585" t="str">
            <v>DIRECTA</v>
          </cell>
          <cell r="O1585" t="str">
            <v>SALIO CIA</v>
          </cell>
          <cell r="P1585">
            <v>2</v>
          </cell>
          <cell r="Q1585">
            <v>1</v>
          </cell>
          <cell r="R1585">
            <v>1</v>
          </cell>
          <cell r="S1585">
            <v>8</v>
          </cell>
          <cell r="T1585" t="e">
            <v>#N/A</v>
          </cell>
        </row>
        <row r="1586">
          <cell r="A1586">
            <v>3700546</v>
          </cell>
          <cell r="B1586" t="str">
            <v>OBB</v>
          </cell>
          <cell r="C1586">
            <v>35000</v>
          </cell>
          <cell r="D1586">
            <v>35000400</v>
          </cell>
          <cell r="E1586" t="str">
            <v>PINTURA ESMALTE</v>
          </cell>
          <cell r="F1586">
            <v>546</v>
          </cell>
          <cell r="G1586" t="str">
            <v>00000546</v>
          </cell>
          <cell r="H1586">
            <v>577383703</v>
          </cell>
          <cell r="I1586" t="str">
            <v>CAIZALUISA ACONDA LUIS ROBERTO</v>
          </cell>
          <cell r="J1586" t="str">
            <v>ENDEREZADOR</v>
          </cell>
          <cell r="K1586">
            <v>1710374925</v>
          </cell>
          <cell r="L1586" t="str">
            <v>HOURLY</v>
          </cell>
          <cell r="M1586" t="str">
            <v>INDEFINIDO</v>
          </cell>
          <cell r="N1586" t="str">
            <v>DIRECTA</v>
          </cell>
          <cell r="O1586" t="str">
            <v>1ERO</v>
          </cell>
          <cell r="P1586">
            <v>2</v>
          </cell>
          <cell r="Q1586">
            <v>1</v>
          </cell>
          <cell r="R1586">
            <v>1</v>
          </cell>
          <cell r="S1586">
            <v>8</v>
          </cell>
          <cell r="T1586" t="str">
            <v>MET</v>
          </cell>
          <cell r="U1586" t="str">
            <v>PINTURA ESMALTE 1T</v>
          </cell>
        </row>
        <row r="1587">
          <cell r="A1587">
            <v>3700553</v>
          </cell>
          <cell r="B1587" t="str">
            <v>OBB</v>
          </cell>
          <cell r="C1587">
            <v>37000</v>
          </cell>
          <cell r="D1587">
            <v>37000800</v>
          </cell>
          <cell r="E1587" t="str">
            <v>BODEGA</v>
          </cell>
          <cell r="F1587">
            <v>553</v>
          </cell>
          <cell r="G1587" t="str">
            <v>00000553</v>
          </cell>
          <cell r="H1587">
            <v>245674224</v>
          </cell>
          <cell r="I1587" t="str">
            <v>PEDRAZA CALISPA LUIS ORLANDO</v>
          </cell>
          <cell r="J1587" t="str">
            <v>ANALISTA DE BODEGA</v>
          </cell>
          <cell r="K1587">
            <v>1712936655</v>
          </cell>
          <cell r="L1587" t="str">
            <v>HOURLY</v>
          </cell>
          <cell r="M1587" t="str">
            <v>INDEFINIDO</v>
          </cell>
          <cell r="N1587" t="str">
            <v>INDIRECTA</v>
          </cell>
          <cell r="O1587" t="e">
            <v>#REF!</v>
          </cell>
          <cell r="P1587">
            <v>3</v>
          </cell>
          <cell r="Q1587">
            <v>1</v>
          </cell>
          <cell r="R1587">
            <v>1</v>
          </cell>
          <cell r="S1587">
            <v>8</v>
          </cell>
          <cell r="T1587" t="str">
            <v>ANALISTA DE BODEGA</v>
          </cell>
          <cell r="U1587" t="e">
            <v>#REF!</v>
          </cell>
        </row>
        <row r="1588">
          <cell r="A1588">
            <v>557</v>
          </cell>
          <cell r="B1588" t="str">
            <v>OBB</v>
          </cell>
          <cell r="C1588">
            <v>37000</v>
          </cell>
          <cell r="D1588">
            <v>37000100</v>
          </cell>
          <cell r="E1588" t="str">
            <v>ADM.MANJ.MAT.</v>
          </cell>
          <cell r="F1588">
            <v>557</v>
          </cell>
          <cell r="G1588" t="str">
            <v>00000557</v>
          </cell>
          <cell r="H1588">
            <v>512700766</v>
          </cell>
          <cell r="I1588" t="str">
            <v>CABRERA DAVALOS JOSE PATRICIO</v>
          </cell>
          <cell r="J1588" t="str">
            <v>COORD.OPER.MANE.MAT</v>
          </cell>
          <cell r="K1588">
            <v>1714912415</v>
          </cell>
          <cell r="L1588" t="str">
            <v>SALARY</v>
          </cell>
          <cell r="M1588" t="str">
            <v>INDEFINIDO</v>
          </cell>
          <cell r="N1588" t="str">
            <v>INDIRECTA</v>
          </cell>
          <cell r="O1588" t="e">
            <v>#REF!</v>
          </cell>
          <cell r="P1588">
            <v>4</v>
          </cell>
          <cell r="Q1588">
            <v>1</v>
          </cell>
          <cell r="R1588">
            <v>1</v>
          </cell>
          <cell r="S1588">
            <v>8</v>
          </cell>
          <cell r="T1588" t="str">
            <v>COORD.MANE.MATERIALES</v>
          </cell>
          <cell r="U1588" t="e">
            <v>#REF!</v>
          </cell>
        </row>
        <row r="1589">
          <cell r="A1589">
            <v>559</v>
          </cell>
          <cell r="B1589" t="str">
            <v>OBB</v>
          </cell>
          <cell r="C1589">
            <v>34000</v>
          </cell>
          <cell r="D1589">
            <v>34000400</v>
          </cell>
          <cell r="E1589" t="str">
            <v>LINEA REMATE</v>
          </cell>
          <cell r="F1589">
            <v>559</v>
          </cell>
          <cell r="G1589" t="str">
            <v>00000559</v>
          </cell>
          <cell r="H1589">
            <v>367271976</v>
          </cell>
          <cell r="I1589" t="str">
            <v>CAIZA ONA SEGUNDO CARLOS</v>
          </cell>
          <cell r="J1589" t="str">
            <v>OPERARIO DE SUELDA</v>
          </cell>
          <cell r="K1589">
            <v>1712786548</v>
          </cell>
          <cell r="L1589" t="str">
            <v>HOURLY</v>
          </cell>
          <cell r="M1589" t="str">
            <v>INDEFINIDO</v>
          </cell>
          <cell r="N1589" t="str">
            <v>DIRECTA</v>
          </cell>
          <cell r="O1589" t="str">
            <v>1ERO</v>
          </cell>
          <cell r="P1589">
            <v>3</v>
          </cell>
          <cell r="Q1589">
            <v>6</v>
          </cell>
          <cell r="R1589">
            <v>9</v>
          </cell>
          <cell r="S1589">
            <v>18</v>
          </cell>
          <cell r="T1589" t="str">
            <v>MET</v>
          </cell>
          <cell r="U1589">
            <v>1712786548</v>
          </cell>
        </row>
        <row r="1590">
          <cell r="A1590">
            <v>562</v>
          </cell>
          <cell r="B1590" t="str">
            <v>OBB</v>
          </cell>
          <cell r="C1590">
            <v>52000</v>
          </cell>
          <cell r="D1590">
            <v>52000520</v>
          </cell>
          <cell r="E1590" t="str">
            <v>EST.VERIFICAC.</v>
          </cell>
          <cell r="F1590">
            <v>562</v>
          </cell>
          <cell r="G1590" t="str">
            <v>00000562</v>
          </cell>
          <cell r="H1590">
            <v>808855281</v>
          </cell>
          <cell r="I1590" t="str">
            <v>MUZO YAJAMIN EDWIN JAVIER</v>
          </cell>
          <cell r="J1590" t="str">
            <v>MIEMBRO EQUIPO CALID</v>
          </cell>
          <cell r="K1590">
            <v>1714993332</v>
          </cell>
          <cell r="L1590" t="str">
            <v>HOURLY</v>
          </cell>
          <cell r="M1590" t="str">
            <v>INDEFINIDO</v>
          </cell>
          <cell r="N1590" t="str">
            <v>DIRECTA</v>
          </cell>
          <cell r="O1590" t="str">
            <v>1ERO</v>
          </cell>
          <cell r="P1590">
            <v>3</v>
          </cell>
          <cell r="Q1590">
            <v>1</v>
          </cell>
          <cell r="R1590">
            <v>1</v>
          </cell>
          <cell r="S1590">
            <v>8</v>
          </cell>
          <cell r="T1590" t="str">
            <v>MET</v>
          </cell>
          <cell r="U1590" t="e">
            <v>#REF!</v>
          </cell>
        </row>
        <row r="1591">
          <cell r="A1591">
            <v>563</v>
          </cell>
          <cell r="B1591" t="str">
            <v>OBB</v>
          </cell>
          <cell r="C1591">
            <v>36000</v>
          </cell>
          <cell r="D1591">
            <v>36000100</v>
          </cell>
          <cell r="E1591" t="str">
            <v>OPER.ENSAMB.GEN</v>
          </cell>
          <cell r="F1591">
            <v>563</v>
          </cell>
          <cell r="G1591" t="str">
            <v>00000563</v>
          </cell>
          <cell r="H1591">
            <v>688706409</v>
          </cell>
          <cell r="I1591" t="str">
            <v>MANYA GALARZA DIEGO PAUL</v>
          </cell>
          <cell r="J1591" t="str">
            <v>CONTROLADOR PROCESOS</v>
          </cell>
          <cell r="K1591">
            <v>1714385653</v>
          </cell>
          <cell r="L1591" t="str">
            <v>HOURLY</v>
          </cell>
          <cell r="M1591" t="str">
            <v>INDEFINIDO</v>
          </cell>
          <cell r="N1591" t="str">
            <v>INDIRECTA</v>
          </cell>
          <cell r="O1591" t="str">
            <v>2DO</v>
          </cell>
          <cell r="P1591">
            <v>28</v>
          </cell>
          <cell r="Q1591">
            <v>1</v>
          </cell>
          <cell r="R1591">
            <v>1</v>
          </cell>
          <cell r="S1591">
            <v>8</v>
          </cell>
          <cell r="T1591" t="str">
            <v>CONTROLADOR QCOS</v>
          </cell>
          <cell r="U1591">
            <v>1</v>
          </cell>
        </row>
        <row r="1592">
          <cell r="A1592">
            <v>3700567</v>
          </cell>
          <cell r="B1592" t="str">
            <v>OBB</v>
          </cell>
          <cell r="C1592">
            <v>37000</v>
          </cell>
          <cell r="D1592">
            <v>37000300</v>
          </cell>
          <cell r="E1592" t="str">
            <v>CTROL MAT NOCKD</v>
          </cell>
          <cell r="F1592">
            <v>567</v>
          </cell>
          <cell r="G1592" t="str">
            <v>00000567</v>
          </cell>
          <cell r="H1592">
            <v>198917261</v>
          </cell>
          <cell r="I1592" t="str">
            <v>TAYUPANTA NORONA JOSE LUIS</v>
          </cell>
          <cell r="J1592" t="str">
            <v>ASISTENTE MATERIALES</v>
          </cell>
          <cell r="K1592">
            <v>1713617676</v>
          </cell>
          <cell r="L1592" t="str">
            <v>HOURLY</v>
          </cell>
          <cell r="M1592" t="str">
            <v>INDEFINIDO</v>
          </cell>
          <cell r="N1592" t="str">
            <v>INDIRECTA</v>
          </cell>
          <cell r="O1592" t="e">
            <v>#REF!</v>
          </cell>
          <cell r="P1592">
            <v>3</v>
          </cell>
          <cell r="Q1592">
            <v>1</v>
          </cell>
          <cell r="R1592">
            <v>1</v>
          </cell>
          <cell r="S1592">
            <v>8</v>
          </cell>
          <cell r="T1592" t="str">
            <v>ASISTENTE MATERIALES</v>
          </cell>
          <cell r="U1592" t="e">
            <v>#REF!</v>
          </cell>
        </row>
        <row r="1593">
          <cell r="A1593">
            <v>571</v>
          </cell>
          <cell r="B1593" t="str">
            <v>OBB</v>
          </cell>
          <cell r="C1593">
            <v>34000</v>
          </cell>
          <cell r="D1593">
            <v>34000500</v>
          </cell>
          <cell r="E1593" t="str">
            <v>ACABADO METAL.</v>
          </cell>
          <cell r="F1593">
            <v>571</v>
          </cell>
          <cell r="G1593" t="str">
            <v>00000571</v>
          </cell>
          <cell r="H1593">
            <v>537404172</v>
          </cell>
          <cell r="I1593" t="str">
            <v>LOZA CEVALLOS LUIS GONZALO</v>
          </cell>
          <cell r="J1593" t="str">
            <v>ENDEREZADOR</v>
          </cell>
          <cell r="K1593">
            <v>1705928883</v>
          </cell>
          <cell r="L1593" t="str">
            <v>HOURLY</v>
          </cell>
          <cell r="M1593" t="str">
            <v>INDEFINIDO</v>
          </cell>
          <cell r="N1593" t="str">
            <v>DIRECTA</v>
          </cell>
          <cell r="O1593" t="str">
            <v>1ERO</v>
          </cell>
          <cell r="P1593">
            <v>3</v>
          </cell>
          <cell r="Q1593">
            <v>1</v>
          </cell>
          <cell r="R1593">
            <v>1</v>
          </cell>
          <cell r="S1593">
            <v>8</v>
          </cell>
          <cell r="T1593" t="str">
            <v>MET</v>
          </cell>
          <cell r="U1593">
            <v>1705928883</v>
          </cell>
        </row>
        <row r="1594">
          <cell r="A1594">
            <v>3700589</v>
          </cell>
          <cell r="B1594" t="str">
            <v>OBB</v>
          </cell>
          <cell r="C1594">
            <v>35000</v>
          </cell>
          <cell r="D1594">
            <v>35000400</v>
          </cell>
          <cell r="E1594" t="str">
            <v>PINTURA ESMALTE</v>
          </cell>
          <cell r="F1594">
            <v>589</v>
          </cell>
          <cell r="G1594" t="str">
            <v>00000589</v>
          </cell>
          <cell r="H1594">
            <v>962155392</v>
          </cell>
          <cell r="I1594" t="str">
            <v>ROSAS ESPINOSA CARLOS ANDRES</v>
          </cell>
          <cell r="J1594" t="str">
            <v>LIDER DE GRUPO</v>
          </cell>
          <cell r="K1594">
            <v>1707864276</v>
          </cell>
          <cell r="L1594" t="str">
            <v>HOURLY</v>
          </cell>
          <cell r="M1594" t="str">
            <v>INDEFINIDO</v>
          </cell>
          <cell r="N1594" t="str">
            <v>INDIRECTA</v>
          </cell>
          <cell r="O1594" t="str">
            <v>2DO</v>
          </cell>
          <cell r="P1594">
            <v>4</v>
          </cell>
          <cell r="Q1594">
            <v>1</v>
          </cell>
          <cell r="R1594">
            <v>1</v>
          </cell>
          <cell r="S1594">
            <v>8</v>
          </cell>
          <cell r="T1594" t="str">
            <v>LG</v>
          </cell>
          <cell r="U1594" t="str">
            <v>PINTURA ESMALTE 1T</v>
          </cell>
        </row>
        <row r="1595">
          <cell r="A1595">
            <v>590</v>
          </cell>
          <cell r="B1595" t="str">
            <v>OBB</v>
          </cell>
          <cell r="C1595">
            <v>34000</v>
          </cell>
          <cell r="D1595">
            <v>34000100</v>
          </cell>
          <cell r="E1595" t="str">
            <v>OP.SUELDA/CARR.</v>
          </cell>
          <cell r="F1595">
            <v>590</v>
          </cell>
          <cell r="G1595" t="str">
            <v>00000590</v>
          </cell>
          <cell r="H1595">
            <v>825658145</v>
          </cell>
          <cell r="I1595" t="str">
            <v>GONZAGA GANGULA WILLAN ROBER</v>
          </cell>
          <cell r="J1595" t="str">
            <v>SOLDADOR</v>
          </cell>
          <cell r="K1595">
            <v>1713196440</v>
          </cell>
          <cell r="L1595" t="str">
            <v>HOURLY</v>
          </cell>
          <cell r="M1595" t="str">
            <v>INDEFINIDO</v>
          </cell>
          <cell r="N1595" t="str">
            <v>DIRECTA</v>
          </cell>
          <cell r="O1595" t="str">
            <v>1ERO</v>
          </cell>
          <cell r="P1595">
            <v>3</v>
          </cell>
          <cell r="Q1595">
            <v>4</v>
          </cell>
          <cell r="R1595">
            <v>8</v>
          </cell>
          <cell r="S1595">
            <v>16</v>
          </cell>
          <cell r="T1595" t="str">
            <v>LET</v>
          </cell>
          <cell r="U1595">
            <v>1713196440</v>
          </cell>
        </row>
        <row r="1596">
          <cell r="A1596">
            <v>651</v>
          </cell>
          <cell r="B1596" t="str">
            <v>OBB</v>
          </cell>
          <cell r="C1596">
            <v>35000</v>
          </cell>
          <cell r="D1596">
            <v>35000200</v>
          </cell>
          <cell r="E1596" t="str">
            <v>PINTURA ELPO</v>
          </cell>
          <cell r="F1596">
            <v>651</v>
          </cell>
          <cell r="G1596" t="str">
            <v>00000651</v>
          </cell>
          <cell r="H1596">
            <v>840722515</v>
          </cell>
          <cell r="I1596" t="str">
            <v>CUMBA YALAMA JOSE LUIS</v>
          </cell>
          <cell r="J1596" t="str">
            <v>OPERARIO DE PINTURA</v>
          </cell>
          <cell r="K1596">
            <v>1716047236</v>
          </cell>
          <cell r="L1596" t="str">
            <v>HOURLY</v>
          </cell>
          <cell r="M1596" t="str">
            <v>INDEFINIDO</v>
          </cell>
          <cell r="N1596" t="str">
            <v>DIRECTA</v>
          </cell>
          <cell r="O1596" t="str">
            <v>3ERO</v>
          </cell>
          <cell r="P1596">
            <v>22</v>
          </cell>
          <cell r="Q1596">
            <v>10</v>
          </cell>
          <cell r="R1596">
            <v>4</v>
          </cell>
          <cell r="S1596">
            <v>26</v>
          </cell>
          <cell r="T1596" t="str">
            <v>MET</v>
          </cell>
          <cell r="U1596" t="str">
            <v>PINTURA ELPO 2T</v>
          </cell>
        </row>
        <row r="1597">
          <cell r="A1597">
            <v>829</v>
          </cell>
          <cell r="B1597" t="str">
            <v>OBB</v>
          </cell>
          <cell r="C1597">
            <v>43000</v>
          </cell>
          <cell r="D1597">
            <v>43000100</v>
          </cell>
          <cell r="E1597" t="str">
            <v>CALID.PROVEEDOR</v>
          </cell>
          <cell r="F1597">
            <v>829</v>
          </cell>
          <cell r="G1597" t="str">
            <v>00000829</v>
          </cell>
          <cell r="H1597">
            <v>669502291</v>
          </cell>
          <cell r="I1597" t="str">
            <v>LUGO ALDAS HUGO ELIAS</v>
          </cell>
          <cell r="J1597" t="str">
            <v>ING.SOPORTE PLANTA</v>
          </cell>
          <cell r="K1597">
            <v>401203179</v>
          </cell>
          <cell r="L1597" t="str">
            <v>SALARY</v>
          </cell>
          <cell r="M1597" t="str">
            <v>INDEFINIDO</v>
          </cell>
          <cell r="N1597" t="str">
            <v>INDIRECTA</v>
          </cell>
          <cell r="O1597" t="str">
            <v>1ERO</v>
          </cell>
          <cell r="P1597">
            <v>3</v>
          </cell>
          <cell r="Q1597">
            <v>1</v>
          </cell>
          <cell r="R1597">
            <v>2</v>
          </cell>
          <cell r="S1597">
            <v>12</v>
          </cell>
          <cell r="T1597" t="str">
            <v>adm</v>
          </cell>
        </row>
        <row r="1598">
          <cell r="A1598">
            <v>1137</v>
          </cell>
          <cell r="B1598" t="str">
            <v>OBB</v>
          </cell>
          <cell r="C1598">
            <v>34000</v>
          </cell>
          <cell r="D1598">
            <v>34000300</v>
          </cell>
          <cell r="E1598" t="str">
            <v>SUELDA AUTOMOV.</v>
          </cell>
          <cell r="F1598">
            <v>1137</v>
          </cell>
          <cell r="G1598" t="str">
            <v>00001137</v>
          </cell>
          <cell r="H1598">
            <v>273257734</v>
          </cell>
          <cell r="I1598" t="str">
            <v>GUAILLA CAJO ANGEL HUMBERTO</v>
          </cell>
          <cell r="J1598" t="str">
            <v>OPERARIO DE SUELDA</v>
          </cell>
          <cell r="K1598">
            <v>1709823973</v>
          </cell>
          <cell r="L1598" t="str">
            <v>HOURLY</v>
          </cell>
          <cell r="M1598" t="str">
            <v>INDEFINIDO</v>
          </cell>
          <cell r="N1598" t="str">
            <v>DIRECTA</v>
          </cell>
          <cell r="O1598" t="str">
            <v>1ERO</v>
          </cell>
          <cell r="P1598">
            <v>3</v>
          </cell>
          <cell r="Q1598">
            <v>1</v>
          </cell>
          <cell r="R1598">
            <v>3</v>
          </cell>
          <cell r="S1598">
            <v>12</v>
          </cell>
          <cell r="T1598" t="str">
            <v>MET</v>
          </cell>
          <cell r="U1598">
            <v>1709823973</v>
          </cell>
        </row>
        <row r="1599">
          <cell r="A1599">
            <v>1176</v>
          </cell>
          <cell r="B1599" t="str">
            <v>OBB</v>
          </cell>
          <cell r="C1599">
            <v>34000</v>
          </cell>
          <cell r="D1599">
            <v>34000500</v>
          </cell>
          <cell r="E1599" t="str">
            <v>ACABADO METAL.</v>
          </cell>
          <cell r="F1599">
            <v>1176</v>
          </cell>
          <cell r="G1599" t="str">
            <v>00001176</v>
          </cell>
          <cell r="H1599">
            <v>288044599</v>
          </cell>
          <cell r="I1599" t="str">
            <v>BUSTAMANTE ESPANA ALEXANDER BRUSVI</v>
          </cell>
          <cell r="J1599" t="str">
            <v>OPERARIO DE SUELDA</v>
          </cell>
          <cell r="K1599">
            <v>1711561587</v>
          </cell>
          <cell r="L1599" t="str">
            <v>HOURLY</v>
          </cell>
          <cell r="M1599" t="str">
            <v>INDEFINIDO</v>
          </cell>
          <cell r="N1599" t="str">
            <v>DIRECTA</v>
          </cell>
          <cell r="O1599" t="str">
            <v>1ERO</v>
          </cell>
          <cell r="P1599">
            <v>3</v>
          </cell>
          <cell r="Q1599">
            <v>1</v>
          </cell>
          <cell r="R1599">
            <v>3</v>
          </cell>
          <cell r="S1599">
            <v>12</v>
          </cell>
          <cell r="T1599" t="str">
            <v>MET</v>
          </cell>
          <cell r="U1599">
            <v>1711561587</v>
          </cell>
        </row>
        <row r="1600">
          <cell r="A1600">
            <v>1179</v>
          </cell>
          <cell r="B1600" t="str">
            <v>OBB</v>
          </cell>
          <cell r="C1600">
            <v>34000</v>
          </cell>
          <cell r="D1600">
            <v>34000300</v>
          </cell>
          <cell r="E1600" t="str">
            <v>SUELDA AUTOMOV.</v>
          </cell>
          <cell r="F1600">
            <v>1179</v>
          </cell>
          <cell r="G1600" t="str">
            <v>00001179</v>
          </cell>
          <cell r="H1600">
            <v>835766383</v>
          </cell>
          <cell r="I1600" t="str">
            <v>PERALTA SANTACRUZ JORGE EDUARDO</v>
          </cell>
          <cell r="J1600" t="str">
            <v>OPERARIO DE SUELDA</v>
          </cell>
          <cell r="K1600">
            <v>1710259282</v>
          </cell>
          <cell r="L1600" t="str">
            <v>HOURLY</v>
          </cell>
          <cell r="M1600" t="str">
            <v>INDEFINIDO</v>
          </cell>
          <cell r="N1600" t="str">
            <v>DIRECTA</v>
          </cell>
          <cell r="O1600" t="str">
            <v>1ERO</v>
          </cell>
          <cell r="P1600">
            <v>3</v>
          </cell>
          <cell r="Q1600">
            <v>1</v>
          </cell>
          <cell r="R1600">
            <v>3</v>
          </cell>
          <cell r="S1600">
            <v>12</v>
          </cell>
          <cell r="T1600" t="str">
            <v>MET</v>
          </cell>
          <cell r="U1600">
            <v>1710259282</v>
          </cell>
        </row>
        <row r="1601">
          <cell r="A1601">
            <v>1181</v>
          </cell>
          <cell r="B1601" t="str">
            <v>OBB</v>
          </cell>
          <cell r="C1601">
            <v>34000</v>
          </cell>
          <cell r="D1601">
            <v>34000300</v>
          </cell>
          <cell r="E1601" t="str">
            <v>SUELDA AUTOMOV.</v>
          </cell>
          <cell r="F1601">
            <v>1181</v>
          </cell>
          <cell r="G1601" t="str">
            <v>00001181</v>
          </cell>
          <cell r="H1601">
            <v>556499541</v>
          </cell>
          <cell r="I1601" t="str">
            <v>PACHACAMA QUINGA WASHINGTON POLIVIO</v>
          </cell>
          <cell r="J1601" t="str">
            <v>OPERARIO DE SUELDA</v>
          </cell>
          <cell r="K1601">
            <v>1713191748</v>
          </cell>
          <cell r="L1601" t="str">
            <v>HOURLY</v>
          </cell>
          <cell r="M1601" t="str">
            <v>INDEFINIDO</v>
          </cell>
          <cell r="N1601" t="str">
            <v>DIRECTA</v>
          </cell>
          <cell r="O1601" t="str">
            <v>1ERO</v>
          </cell>
          <cell r="P1601">
            <v>3</v>
          </cell>
          <cell r="Q1601">
            <v>1</v>
          </cell>
          <cell r="R1601">
            <v>3</v>
          </cell>
          <cell r="S1601">
            <v>12</v>
          </cell>
          <cell r="T1601" t="str">
            <v>MET</v>
          </cell>
          <cell r="U1601">
            <v>1713191748</v>
          </cell>
        </row>
        <row r="1602">
          <cell r="A1602">
            <v>1182</v>
          </cell>
          <cell r="B1602" t="str">
            <v>OBB</v>
          </cell>
          <cell r="C1602">
            <v>36000</v>
          </cell>
          <cell r="D1602">
            <v>36000200</v>
          </cell>
          <cell r="E1602" t="str">
            <v>ENSAMBLE CHASIS</v>
          </cell>
          <cell r="F1602">
            <v>1182</v>
          </cell>
          <cell r="G1602" t="str">
            <v>00001182</v>
          </cell>
          <cell r="H1602">
            <v>186539113</v>
          </cell>
          <cell r="I1602" t="str">
            <v>LOMAS VILLARREAL JHON ANIBAL</v>
          </cell>
          <cell r="J1602" t="str">
            <v>OPERARIO PRODUCCION</v>
          </cell>
          <cell r="K1602">
            <v>1713048740</v>
          </cell>
          <cell r="L1602" t="str">
            <v>HOURLY</v>
          </cell>
          <cell r="M1602" t="str">
            <v>INDEFINIDO</v>
          </cell>
          <cell r="N1602" t="str">
            <v>DIRECTA</v>
          </cell>
          <cell r="O1602" t="str">
            <v>1ERO</v>
          </cell>
          <cell r="P1602">
            <v>3</v>
          </cell>
          <cell r="Q1602">
            <v>1</v>
          </cell>
          <cell r="R1602">
            <v>3</v>
          </cell>
          <cell r="S1602">
            <v>12</v>
          </cell>
          <cell r="T1602" t="str">
            <v>LET</v>
          </cell>
          <cell r="U1602">
            <v>3</v>
          </cell>
        </row>
        <row r="1603">
          <cell r="A1603">
            <v>2361</v>
          </cell>
          <cell r="B1603" t="str">
            <v>OBB</v>
          </cell>
          <cell r="C1603">
            <v>52000</v>
          </cell>
          <cell r="D1603">
            <v>52000520</v>
          </cell>
          <cell r="E1603" t="str">
            <v>EST.VERIFICAC.</v>
          </cell>
          <cell r="F1603">
            <v>2361</v>
          </cell>
          <cell r="G1603" t="str">
            <v>00002361</v>
          </cell>
          <cell r="H1603">
            <v>395246448</v>
          </cell>
          <cell r="I1603" t="str">
            <v>ASENCIO MOROCHO BYRON EDUARDO</v>
          </cell>
          <cell r="J1603" t="str">
            <v>MIEMBRO EQUIPO CALID</v>
          </cell>
          <cell r="K1603">
            <v>1711939361</v>
          </cell>
          <cell r="L1603" t="str">
            <v>HOURLY</v>
          </cell>
          <cell r="M1603" t="str">
            <v>INDEFINIDO</v>
          </cell>
          <cell r="N1603" t="str">
            <v>DIRECTA</v>
          </cell>
          <cell r="O1603" t="str">
            <v>1ERO</v>
          </cell>
          <cell r="P1603">
            <v>3</v>
          </cell>
          <cell r="Q1603">
            <v>1</v>
          </cell>
          <cell r="R1603">
            <v>5</v>
          </cell>
          <cell r="S1603">
            <v>7</v>
          </cell>
          <cell r="T1603" t="str">
            <v>MET</v>
          </cell>
          <cell r="U1603" t="e">
            <v>#REF!</v>
          </cell>
        </row>
        <row r="1604">
          <cell r="A1604">
            <v>3702371</v>
          </cell>
          <cell r="B1604" t="str">
            <v>OBB</v>
          </cell>
          <cell r="C1604">
            <v>35000</v>
          </cell>
          <cell r="D1604">
            <v>35000100</v>
          </cell>
          <cell r="E1604" t="str">
            <v>OPERAC. PINTURA</v>
          </cell>
          <cell r="F1604">
            <v>2371</v>
          </cell>
          <cell r="G1604" t="str">
            <v>00002371</v>
          </cell>
          <cell r="H1604">
            <v>535212288</v>
          </cell>
          <cell r="I1604" t="str">
            <v>BENITEZ VIZCAINO WILSON FERNANDO</v>
          </cell>
          <cell r="J1604" t="str">
            <v>CONTROLADOR PROCESOS</v>
          </cell>
          <cell r="K1604">
            <v>1713393971</v>
          </cell>
          <cell r="L1604" t="str">
            <v>HOURLY</v>
          </cell>
          <cell r="M1604" t="str">
            <v>INDEFINIDO</v>
          </cell>
          <cell r="N1604" t="str">
            <v>INDIRECTA</v>
          </cell>
          <cell r="O1604" t="str">
            <v>1ERO</v>
          </cell>
          <cell r="P1604">
            <v>2</v>
          </cell>
          <cell r="Q1604">
            <v>1</v>
          </cell>
          <cell r="R1604">
            <v>5</v>
          </cell>
          <cell r="S1604">
            <v>7</v>
          </cell>
          <cell r="T1604" t="str">
            <v>CP</v>
          </cell>
          <cell r="U1604" t="str">
            <v>OPERAC. PINTURA 1T</v>
          </cell>
        </row>
        <row r="1605">
          <cell r="A1605">
            <v>2387</v>
          </cell>
          <cell r="B1605" t="str">
            <v>OBB</v>
          </cell>
          <cell r="C1605">
            <v>34000</v>
          </cell>
          <cell r="D1605">
            <v>34000200</v>
          </cell>
          <cell r="E1605" t="str">
            <v>SUELDA COMERCI.</v>
          </cell>
          <cell r="F1605">
            <v>2387</v>
          </cell>
          <cell r="G1605" t="str">
            <v>00002387</v>
          </cell>
          <cell r="H1605">
            <v>228298430</v>
          </cell>
          <cell r="I1605" t="str">
            <v>ARMIJOS MONTALVAN HERNAN PATRICIO</v>
          </cell>
          <cell r="J1605" t="str">
            <v>LIDER DE GRUPO</v>
          </cell>
          <cell r="K1605">
            <v>1714985320</v>
          </cell>
          <cell r="L1605" t="str">
            <v>HOURLY</v>
          </cell>
          <cell r="M1605" t="str">
            <v>INDEFINIDO</v>
          </cell>
          <cell r="N1605" t="str">
            <v>INDIRECTA</v>
          </cell>
          <cell r="O1605" t="str">
            <v>2DO</v>
          </cell>
          <cell r="P1605">
            <v>28</v>
          </cell>
          <cell r="Q1605">
            <v>1</v>
          </cell>
          <cell r="R1605">
            <v>5</v>
          </cell>
          <cell r="S1605">
            <v>7</v>
          </cell>
          <cell r="T1605" t="str">
            <v>LG</v>
          </cell>
          <cell r="U1605">
            <v>1714985320</v>
          </cell>
        </row>
        <row r="1606">
          <cell r="A1606">
            <v>2388</v>
          </cell>
          <cell r="B1606" t="str">
            <v>OBB</v>
          </cell>
          <cell r="C1606">
            <v>34000</v>
          </cell>
          <cell r="D1606">
            <v>34000200</v>
          </cell>
          <cell r="E1606" t="str">
            <v>SUELDA COMERCI.</v>
          </cell>
          <cell r="F1606">
            <v>2388</v>
          </cell>
          <cell r="G1606" t="str">
            <v>00002388</v>
          </cell>
          <cell r="H1606">
            <v>796121495</v>
          </cell>
          <cell r="I1606" t="str">
            <v>SUNTAXI GUALOTUNA EDGAR PATRICIO</v>
          </cell>
          <cell r="J1606" t="str">
            <v>OPERARIO DE SUELDA</v>
          </cell>
          <cell r="K1606">
            <v>1713228979</v>
          </cell>
          <cell r="L1606" t="str">
            <v>HOURLY</v>
          </cell>
          <cell r="M1606" t="str">
            <v>INDEFINIDO</v>
          </cell>
          <cell r="N1606" t="str">
            <v>DIRECTA</v>
          </cell>
          <cell r="O1606" t="str">
            <v>1ERO</v>
          </cell>
          <cell r="P1606">
            <v>3</v>
          </cell>
          <cell r="Q1606">
            <v>7</v>
          </cell>
          <cell r="R1606">
            <v>2</v>
          </cell>
          <cell r="S1606">
            <v>16</v>
          </cell>
          <cell r="T1606" t="str">
            <v>MET</v>
          </cell>
          <cell r="U1606">
            <v>1713228979</v>
          </cell>
        </row>
        <row r="1607">
          <cell r="A1607">
            <v>2394</v>
          </cell>
          <cell r="B1607" t="str">
            <v>OBB</v>
          </cell>
          <cell r="C1607">
            <v>35000</v>
          </cell>
          <cell r="D1607">
            <v>35000400</v>
          </cell>
          <cell r="E1607" t="str">
            <v>PINTURA ESMALTE</v>
          </cell>
          <cell r="F1607">
            <v>2394</v>
          </cell>
          <cell r="G1607" t="str">
            <v>00002394</v>
          </cell>
          <cell r="H1607">
            <v>511053061</v>
          </cell>
          <cell r="I1607" t="str">
            <v>TAMAYO DIAZ JULIO JAVIER</v>
          </cell>
          <cell r="J1607" t="str">
            <v>PINTOR</v>
          </cell>
          <cell r="K1607">
            <v>401179197</v>
          </cell>
          <cell r="L1607" t="str">
            <v>HOURLY</v>
          </cell>
          <cell r="M1607" t="str">
            <v>INDEFINIDO</v>
          </cell>
          <cell r="N1607" t="str">
            <v>DIRECTA</v>
          </cell>
          <cell r="O1607" t="str">
            <v>SALIO CIA</v>
          </cell>
          <cell r="P1607">
            <v>22</v>
          </cell>
          <cell r="Q1607">
            <v>10</v>
          </cell>
          <cell r="R1607">
            <v>4</v>
          </cell>
          <cell r="S1607">
            <v>26</v>
          </cell>
          <cell r="T1607" t="e">
            <v>#N/A</v>
          </cell>
        </row>
        <row r="1608">
          <cell r="A1608">
            <v>2400</v>
          </cell>
          <cell r="B1608" t="str">
            <v>OBB</v>
          </cell>
          <cell r="C1608">
            <v>34000</v>
          </cell>
          <cell r="D1608">
            <v>34000300</v>
          </cell>
          <cell r="E1608" t="str">
            <v>SUELDA AUTOMOV.</v>
          </cell>
          <cell r="F1608">
            <v>2400</v>
          </cell>
          <cell r="G1608" t="str">
            <v>00002400</v>
          </cell>
          <cell r="H1608">
            <v>314208467</v>
          </cell>
          <cell r="I1608" t="str">
            <v>ENRIQUEZ FELIX DIEGO DAVID</v>
          </cell>
          <cell r="J1608" t="str">
            <v>OPERARIO DE SUELDA</v>
          </cell>
          <cell r="K1608">
            <v>1715041677</v>
          </cell>
          <cell r="L1608" t="str">
            <v>HOURLY</v>
          </cell>
          <cell r="M1608" t="str">
            <v>INDEFINIDO</v>
          </cell>
          <cell r="N1608" t="str">
            <v>DIRECTA</v>
          </cell>
          <cell r="O1608" t="str">
            <v>SALIO CIA</v>
          </cell>
          <cell r="P1608">
            <v>3</v>
          </cell>
          <cell r="Q1608">
            <v>1</v>
          </cell>
          <cell r="R1608">
            <v>5</v>
          </cell>
          <cell r="S1608">
            <v>7</v>
          </cell>
          <cell r="T1608" t="e">
            <v>#N/A</v>
          </cell>
        </row>
        <row r="1609">
          <cell r="A1609">
            <v>2435</v>
          </cell>
          <cell r="B1609" t="str">
            <v>OBB</v>
          </cell>
          <cell r="C1609">
            <v>36000</v>
          </cell>
          <cell r="D1609">
            <v>36000500</v>
          </cell>
          <cell r="E1609" t="str">
            <v>TRIM AUTOMOVIL</v>
          </cell>
          <cell r="F1609">
            <v>2435</v>
          </cell>
          <cell r="G1609" t="str">
            <v>00002435</v>
          </cell>
          <cell r="H1609">
            <v>657725898</v>
          </cell>
          <cell r="I1609" t="str">
            <v>TOPON CUEVA DARWIN PATRICIO</v>
          </cell>
          <cell r="J1609" t="str">
            <v>LIDER DE GRUPO</v>
          </cell>
          <cell r="K1609">
            <v>1712430667</v>
          </cell>
          <cell r="L1609" t="str">
            <v>HOURLY</v>
          </cell>
          <cell r="M1609" t="str">
            <v>INDEFINIDO</v>
          </cell>
          <cell r="N1609" t="str">
            <v>INDIRECTA</v>
          </cell>
          <cell r="O1609" t="str">
            <v>2DO</v>
          </cell>
          <cell r="P1609">
            <v>28</v>
          </cell>
          <cell r="Q1609">
            <v>1</v>
          </cell>
          <cell r="R1609">
            <v>5</v>
          </cell>
          <cell r="S1609">
            <v>7</v>
          </cell>
          <cell r="T1609" t="str">
            <v>LG TRIM PASAJEROS</v>
          </cell>
          <cell r="U1609">
            <v>5</v>
          </cell>
        </row>
        <row r="1610">
          <cell r="A1610">
            <v>2457</v>
          </cell>
          <cell r="B1610" t="str">
            <v>OBB</v>
          </cell>
          <cell r="C1610">
            <v>52010</v>
          </cell>
          <cell r="D1610">
            <v>52010440</v>
          </cell>
          <cell r="E1610" t="str">
            <v>CONFIAB. PLANTA</v>
          </cell>
          <cell r="F1610">
            <v>2457</v>
          </cell>
          <cell r="G1610" t="str">
            <v>00002457</v>
          </cell>
          <cell r="H1610">
            <v>220514468</v>
          </cell>
          <cell r="I1610" t="str">
            <v>ALVARADO PACHECO EDDY STALIN</v>
          </cell>
          <cell r="J1610" t="str">
            <v>AUDITOR QCOS</v>
          </cell>
          <cell r="K1610">
            <v>703129981</v>
          </cell>
          <cell r="L1610" t="str">
            <v>HOURLY</v>
          </cell>
          <cell r="M1610" t="str">
            <v>INDEFINIDO</v>
          </cell>
          <cell r="N1610" t="str">
            <v>INDIRECTA</v>
          </cell>
          <cell r="O1610" t="str">
            <v>1ERO</v>
          </cell>
          <cell r="P1610">
            <v>3</v>
          </cell>
          <cell r="Q1610">
            <v>1</v>
          </cell>
          <cell r="R1610">
            <v>5</v>
          </cell>
          <cell r="S1610">
            <v>7</v>
          </cell>
          <cell r="T1610" t="str">
            <v>ASISTENTE</v>
          </cell>
          <cell r="U1610" t="e">
            <v>#REF!</v>
          </cell>
        </row>
        <row r="1611">
          <cell r="A1611">
            <v>3702460</v>
          </cell>
          <cell r="B1611" t="str">
            <v>OBB</v>
          </cell>
          <cell r="C1611">
            <v>35000</v>
          </cell>
          <cell r="D1611">
            <v>35000400</v>
          </cell>
          <cell r="E1611" t="str">
            <v>PINTURA ESMALTE</v>
          </cell>
          <cell r="F1611">
            <v>2460</v>
          </cell>
          <cell r="G1611" t="str">
            <v>00002460</v>
          </cell>
          <cell r="H1611">
            <v>380757165</v>
          </cell>
          <cell r="I1611" t="str">
            <v>CHICAIZA USHINA FRANKLIN PATRICIO</v>
          </cell>
          <cell r="J1611" t="str">
            <v>OPERARIO DE PINTURA</v>
          </cell>
          <cell r="K1611">
            <v>1714737325</v>
          </cell>
          <cell r="L1611" t="str">
            <v>HOURLY</v>
          </cell>
          <cell r="M1611" t="str">
            <v>INDEFINIDO</v>
          </cell>
          <cell r="N1611" t="str">
            <v>DIRECTA</v>
          </cell>
          <cell r="O1611" t="str">
            <v>1ERO</v>
          </cell>
          <cell r="P1611">
            <v>2</v>
          </cell>
          <cell r="Q1611">
            <v>1</v>
          </cell>
          <cell r="R1611">
            <v>5</v>
          </cell>
          <cell r="S1611">
            <v>7</v>
          </cell>
          <cell r="T1611" t="str">
            <v>MET</v>
          </cell>
          <cell r="U1611" t="str">
            <v>PINTURA ESMALTE 1T</v>
          </cell>
        </row>
        <row r="1612">
          <cell r="A1612">
            <v>2462</v>
          </cell>
          <cell r="B1612" t="str">
            <v>OBB</v>
          </cell>
          <cell r="C1612">
            <v>34000</v>
          </cell>
          <cell r="D1612">
            <v>34000200</v>
          </cell>
          <cell r="E1612" t="str">
            <v>SUELDA COMERCI.</v>
          </cell>
          <cell r="F1612">
            <v>2462</v>
          </cell>
          <cell r="G1612" t="str">
            <v>00002462</v>
          </cell>
          <cell r="H1612">
            <v>997749074</v>
          </cell>
          <cell r="I1612" t="str">
            <v>GAIBOR TUPIZA JONNY ALBERTO</v>
          </cell>
          <cell r="J1612" t="str">
            <v>LIDER DE GRUPO</v>
          </cell>
          <cell r="K1612">
            <v>1713782587</v>
          </cell>
          <cell r="L1612" t="str">
            <v>HOURLY</v>
          </cell>
          <cell r="M1612" t="str">
            <v>INDEFINIDO</v>
          </cell>
          <cell r="N1612" t="str">
            <v>INDIRECTA</v>
          </cell>
          <cell r="O1612" t="str">
            <v>1ERO</v>
          </cell>
          <cell r="P1612">
            <v>3</v>
          </cell>
          <cell r="Q1612">
            <v>1</v>
          </cell>
          <cell r="R1612">
            <v>5</v>
          </cell>
          <cell r="S1612">
            <v>7</v>
          </cell>
          <cell r="T1612" t="str">
            <v>LG</v>
          </cell>
          <cell r="U1612">
            <v>1713782587</v>
          </cell>
        </row>
        <row r="1613">
          <cell r="A1613">
            <v>2473</v>
          </cell>
          <cell r="B1613" t="str">
            <v>OBB</v>
          </cell>
          <cell r="C1613">
            <v>37000</v>
          </cell>
          <cell r="D1613">
            <v>37000110</v>
          </cell>
          <cell r="E1613" t="str">
            <v>LEAN MATERIAL</v>
          </cell>
          <cell r="F1613">
            <v>2473</v>
          </cell>
          <cell r="G1613" t="str">
            <v>00002473</v>
          </cell>
          <cell r="H1613">
            <v>645946605</v>
          </cell>
          <cell r="I1613" t="str">
            <v>RUIZ MORALES EDISON JAVIER</v>
          </cell>
          <cell r="J1613" t="str">
            <v>OPERARIO MATERIALES</v>
          </cell>
          <cell r="K1613">
            <v>1713347522</v>
          </cell>
          <cell r="L1613" t="str">
            <v>HOURLY</v>
          </cell>
          <cell r="M1613" t="str">
            <v>INDEFINIDO</v>
          </cell>
          <cell r="N1613" t="str">
            <v>INDIRECTA</v>
          </cell>
          <cell r="O1613" t="e">
            <v>#N/A</v>
          </cell>
          <cell r="P1613">
            <v>2</v>
          </cell>
          <cell r="Q1613">
            <v>1</v>
          </cell>
          <cell r="R1613">
            <v>5</v>
          </cell>
          <cell r="S1613">
            <v>7</v>
          </cell>
          <cell r="T1613" t="e">
            <v>#N/A</v>
          </cell>
          <cell r="U1613" t="e">
            <v>#N/A</v>
          </cell>
        </row>
        <row r="1614">
          <cell r="A1614">
            <v>3702478</v>
          </cell>
          <cell r="B1614" t="str">
            <v>OBB</v>
          </cell>
          <cell r="C1614">
            <v>37000</v>
          </cell>
          <cell r="D1614">
            <v>37000600</v>
          </cell>
          <cell r="E1614" t="str">
            <v>PATIOS CKD</v>
          </cell>
          <cell r="F1614">
            <v>2478</v>
          </cell>
          <cell r="G1614" t="str">
            <v>00002478</v>
          </cell>
          <cell r="H1614">
            <v>787456606</v>
          </cell>
          <cell r="I1614" t="str">
            <v>CLAVIJO TIBAN JOSE ENRIQUE</v>
          </cell>
          <cell r="J1614" t="str">
            <v>OPERARIO MAQ. PESADA</v>
          </cell>
          <cell r="K1614">
            <v>1713737292</v>
          </cell>
          <cell r="L1614" t="str">
            <v>HOURLY</v>
          </cell>
          <cell r="M1614" t="str">
            <v>INDEFINIDO</v>
          </cell>
          <cell r="N1614" t="str">
            <v>INDIRECTA</v>
          </cell>
          <cell r="O1614" t="e">
            <v>#REF!</v>
          </cell>
          <cell r="P1614">
            <v>3</v>
          </cell>
          <cell r="Q1614">
            <v>1</v>
          </cell>
          <cell r="R1614">
            <v>5</v>
          </cell>
          <cell r="S1614">
            <v>7</v>
          </cell>
          <cell r="T1614" t="str">
            <v>MET</v>
          </cell>
          <cell r="U1614" t="e">
            <v>#REF!</v>
          </cell>
        </row>
        <row r="1615">
          <cell r="A1615">
            <v>3702479</v>
          </cell>
          <cell r="B1615" t="str">
            <v>OBB</v>
          </cell>
          <cell r="C1615">
            <v>37000</v>
          </cell>
          <cell r="D1615">
            <v>37000600</v>
          </cell>
          <cell r="E1615" t="str">
            <v>PATIOS CKD</v>
          </cell>
          <cell r="F1615">
            <v>2479</v>
          </cell>
          <cell r="G1615" t="str">
            <v>00002479</v>
          </cell>
          <cell r="H1615">
            <v>562420203</v>
          </cell>
          <cell r="I1615" t="str">
            <v>ESPINOSA GALLARDO LENIN HERNAN</v>
          </cell>
          <cell r="J1615" t="str">
            <v>ANALISTA MATERIALES</v>
          </cell>
          <cell r="K1615">
            <v>1714763875</v>
          </cell>
          <cell r="L1615" t="str">
            <v>HOURLY</v>
          </cell>
          <cell r="M1615" t="str">
            <v>INDEFINIDO</v>
          </cell>
          <cell r="N1615" t="str">
            <v>INDIRECTA</v>
          </cell>
          <cell r="O1615" t="e">
            <v>#REF!</v>
          </cell>
          <cell r="P1615">
            <v>3</v>
          </cell>
          <cell r="Q1615">
            <v>1</v>
          </cell>
          <cell r="R1615">
            <v>5</v>
          </cell>
          <cell r="S1615">
            <v>7</v>
          </cell>
          <cell r="T1615" t="str">
            <v>ANALISTA MATERIALES</v>
          </cell>
          <cell r="U1615" t="e">
            <v>#REF!</v>
          </cell>
        </row>
        <row r="1616">
          <cell r="A1616">
            <v>3702480</v>
          </cell>
          <cell r="B1616" t="str">
            <v>OBB</v>
          </cell>
          <cell r="C1616">
            <v>35000</v>
          </cell>
          <cell r="D1616">
            <v>35000300</v>
          </cell>
          <cell r="E1616" t="str">
            <v>PINTURA PRIMER</v>
          </cell>
          <cell r="F1616">
            <v>2480</v>
          </cell>
          <cell r="G1616" t="str">
            <v>00002480</v>
          </cell>
          <cell r="H1616">
            <v>265147367</v>
          </cell>
          <cell r="I1616" t="str">
            <v>GALARZA GALARZA DANNY FABRICIO</v>
          </cell>
          <cell r="J1616" t="str">
            <v>PINTOR</v>
          </cell>
          <cell r="K1616">
            <v>1717254534</v>
          </cell>
          <cell r="L1616" t="str">
            <v>HOURLY</v>
          </cell>
          <cell r="M1616" t="str">
            <v>INDEFINIDO</v>
          </cell>
          <cell r="N1616" t="str">
            <v>DIRECTA</v>
          </cell>
          <cell r="O1616" t="str">
            <v>1ERO</v>
          </cell>
          <cell r="P1616">
            <v>2</v>
          </cell>
          <cell r="Q1616">
            <v>1</v>
          </cell>
          <cell r="R1616">
            <v>5</v>
          </cell>
          <cell r="S1616">
            <v>7</v>
          </cell>
          <cell r="T1616" t="str">
            <v>LET</v>
          </cell>
          <cell r="U1616" t="str">
            <v>PINTURA CABINAS 1T</v>
          </cell>
        </row>
        <row r="1617">
          <cell r="A1617">
            <v>3702481</v>
          </cell>
          <cell r="B1617" t="str">
            <v>OBB</v>
          </cell>
          <cell r="C1617">
            <v>35000</v>
          </cell>
          <cell r="D1617">
            <v>35000100</v>
          </cell>
          <cell r="E1617" t="str">
            <v>OPERAC. PINTURA</v>
          </cell>
          <cell r="F1617">
            <v>2481</v>
          </cell>
          <cell r="G1617" t="str">
            <v>00002481</v>
          </cell>
          <cell r="H1617">
            <v>132022701</v>
          </cell>
          <cell r="I1617" t="str">
            <v>TITUANA YUGCHA EDISON PATRICIO</v>
          </cell>
          <cell r="J1617" t="str">
            <v>OPERARIO DE PINTURA</v>
          </cell>
          <cell r="K1617">
            <v>1712466612</v>
          </cell>
          <cell r="L1617" t="str">
            <v>HOURLY</v>
          </cell>
          <cell r="M1617" t="str">
            <v>INDEFINIDO</v>
          </cell>
          <cell r="N1617" t="str">
            <v>DIRECTA</v>
          </cell>
          <cell r="O1617" t="str">
            <v>1ERO</v>
          </cell>
          <cell r="P1617">
            <v>2</v>
          </cell>
          <cell r="Q1617">
            <v>1</v>
          </cell>
          <cell r="R1617">
            <v>5</v>
          </cell>
          <cell r="S1617">
            <v>7</v>
          </cell>
          <cell r="T1617" t="str">
            <v>LET</v>
          </cell>
          <cell r="U1617" t="str">
            <v>PINTURA ELPO 1T</v>
          </cell>
        </row>
        <row r="1618">
          <cell r="A1618">
            <v>3015</v>
          </cell>
          <cell r="B1618" t="str">
            <v>OBB</v>
          </cell>
          <cell r="C1618">
            <v>52000</v>
          </cell>
          <cell r="D1618">
            <v>52000520</v>
          </cell>
          <cell r="E1618" t="str">
            <v>EST.VERIFICAC.</v>
          </cell>
          <cell r="F1618">
            <v>3015</v>
          </cell>
          <cell r="G1618" t="str">
            <v>00003015</v>
          </cell>
          <cell r="H1618">
            <v>413469207</v>
          </cell>
          <cell r="I1618" t="str">
            <v>SALAZAR BOLANOS WILMER MARCELO</v>
          </cell>
          <cell r="J1618" t="str">
            <v>MIEMBRO EQUIPO CALID</v>
          </cell>
          <cell r="K1618">
            <v>401227475</v>
          </cell>
          <cell r="L1618" t="str">
            <v>HOURLY</v>
          </cell>
          <cell r="M1618" t="str">
            <v>INDEFINIDO</v>
          </cell>
          <cell r="N1618" t="str">
            <v>DIRECTA</v>
          </cell>
          <cell r="O1618" t="str">
            <v>1ERO</v>
          </cell>
          <cell r="P1618">
            <v>3</v>
          </cell>
          <cell r="Q1618">
            <v>1</v>
          </cell>
          <cell r="R1618">
            <v>6</v>
          </cell>
          <cell r="S1618">
            <v>4</v>
          </cell>
          <cell r="T1618" t="str">
            <v>MET</v>
          </cell>
          <cell r="U1618" t="e">
            <v>#REF!</v>
          </cell>
        </row>
        <row r="1619">
          <cell r="A1619">
            <v>3026</v>
          </cell>
          <cell r="B1619" t="str">
            <v>OBB</v>
          </cell>
          <cell r="C1619">
            <v>35000</v>
          </cell>
          <cell r="D1619">
            <v>35000110</v>
          </cell>
          <cell r="E1619" t="str">
            <v>MANTEN. PINTURA</v>
          </cell>
          <cell r="F1619">
            <v>3026</v>
          </cell>
          <cell r="G1619" t="str">
            <v>00003026</v>
          </cell>
          <cell r="H1619">
            <v>373699684</v>
          </cell>
          <cell r="I1619" t="str">
            <v>YANQUI HUEBLA HOLGER NICOLAS</v>
          </cell>
          <cell r="J1619" t="str">
            <v>ASIST.DE PLANIF.MTTO</v>
          </cell>
          <cell r="K1619">
            <v>602460073</v>
          </cell>
          <cell r="L1619" t="str">
            <v>HOURLY</v>
          </cell>
          <cell r="M1619" t="str">
            <v>INDEFINIDO</v>
          </cell>
          <cell r="N1619" t="str">
            <v>INDIRECTA</v>
          </cell>
          <cell r="O1619" t="str">
            <v>SALIO CIA</v>
          </cell>
          <cell r="P1619">
            <v>3</v>
          </cell>
          <cell r="Q1619">
            <v>1</v>
          </cell>
          <cell r="R1619">
            <v>6</v>
          </cell>
          <cell r="S1619">
            <v>4</v>
          </cell>
          <cell r="T1619" t="e">
            <v>#N/A</v>
          </cell>
        </row>
        <row r="1620">
          <cell r="A1620">
            <v>3703444</v>
          </cell>
          <cell r="B1620" t="str">
            <v>OBB</v>
          </cell>
          <cell r="C1620">
            <v>35010</v>
          </cell>
          <cell r="D1620">
            <v>35010500</v>
          </cell>
          <cell r="E1620" t="str">
            <v>PINTURA PLASTIC</v>
          </cell>
          <cell r="F1620">
            <v>3444</v>
          </cell>
          <cell r="G1620" t="str">
            <v>00003444</v>
          </cell>
          <cell r="H1620">
            <v>628876982</v>
          </cell>
          <cell r="I1620" t="str">
            <v>YUCAZA BANDA JOSE LUIS</v>
          </cell>
          <cell r="J1620" t="str">
            <v>PINTOR</v>
          </cell>
          <cell r="K1620">
            <v>1711963718</v>
          </cell>
          <cell r="L1620" t="str">
            <v>HOURLY</v>
          </cell>
          <cell r="M1620" t="str">
            <v>INDEFINIDO</v>
          </cell>
          <cell r="N1620" t="str">
            <v>DIRECTA</v>
          </cell>
          <cell r="O1620" t="str">
            <v>1ERO</v>
          </cell>
          <cell r="P1620">
            <v>2</v>
          </cell>
          <cell r="Q1620">
            <v>1</v>
          </cell>
          <cell r="R1620">
            <v>7</v>
          </cell>
          <cell r="S1620">
            <v>2</v>
          </cell>
          <cell r="T1620" t="str">
            <v>MET</v>
          </cell>
          <cell r="U1620" t="str">
            <v>PINTURA  PLASTICOS 1T</v>
          </cell>
        </row>
        <row r="1621">
          <cell r="A1621">
            <v>3447</v>
          </cell>
          <cell r="B1621" t="str">
            <v>OBB</v>
          </cell>
          <cell r="C1621">
            <v>34000</v>
          </cell>
          <cell r="D1621">
            <v>34000300</v>
          </cell>
          <cell r="E1621" t="str">
            <v>SUELDA AUTOMOV.</v>
          </cell>
          <cell r="F1621">
            <v>3447</v>
          </cell>
          <cell r="G1621" t="str">
            <v>00003447</v>
          </cell>
          <cell r="H1621">
            <v>552944978</v>
          </cell>
          <cell r="I1621" t="str">
            <v>SARANGO SOSA GIOVANNY ALCIVAR</v>
          </cell>
          <cell r="J1621" t="str">
            <v>OPERARIO DE SUELDA</v>
          </cell>
          <cell r="K1621">
            <v>1715333611</v>
          </cell>
          <cell r="L1621" t="str">
            <v>HOURLY</v>
          </cell>
          <cell r="M1621" t="str">
            <v>INDEFINIDO</v>
          </cell>
          <cell r="N1621" t="str">
            <v>DIRECTA</v>
          </cell>
          <cell r="O1621" t="str">
            <v>1ERO</v>
          </cell>
          <cell r="P1621">
            <v>3</v>
          </cell>
          <cell r="Q1621">
            <v>1</v>
          </cell>
          <cell r="R1621">
            <v>7</v>
          </cell>
          <cell r="S1621">
            <v>2</v>
          </cell>
          <cell r="T1621" t="str">
            <v>LET</v>
          </cell>
          <cell r="U1621">
            <v>1715333611</v>
          </cell>
        </row>
        <row r="1622">
          <cell r="A1622">
            <v>3703448</v>
          </cell>
          <cell r="B1622" t="str">
            <v>OBB</v>
          </cell>
          <cell r="C1622">
            <v>37000</v>
          </cell>
          <cell r="D1622">
            <v>37000500</v>
          </cell>
          <cell r="E1622" t="str">
            <v>PASAJEROS</v>
          </cell>
          <cell r="F1622">
            <v>3448</v>
          </cell>
          <cell r="G1622" t="str">
            <v>00003448</v>
          </cell>
          <cell r="H1622">
            <v>324588319</v>
          </cell>
          <cell r="I1622" t="str">
            <v>CUAMACAS MENA RICARDO JAVIER</v>
          </cell>
          <cell r="J1622" t="str">
            <v>ASISTENTE MATERIALES</v>
          </cell>
          <cell r="K1622">
            <v>1714426762</v>
          </cell>
          <cell r="L1622" t="str">
            <v>HOURLY</v>
          </cell>
          <cell r="M1622" t="str">
            <v>INDEFINIDO</v>
          </cell>
          <cell r="N1622" t="str">
            <v>INDIRECTA</v>
          </cell>
          <cell r="O1622" t="e">
            <v>#REF!</v>
          </cell>
          <cell r="P1622">
            <v>3</v>
          </cell>
          <cell r="Q1622">
            <v>1</v>
          </cell>
          <cell r="R1622">
            <v>7</v>
          </cell>
          <cell r="S1622">
            <v>2</v>
          </cell>
          <cell r="T1622" t="str">
            <v>ASISTENTE MATERIALES</v>
          </cell>
          <cell r="U1622" t="e">
            <v>#REF!</v>
          </cell>
        </row>
        <row r="1623">
          <cell r="A1623">
            <v>3703463</v>
          </cell>
          <cell r="B1623" t="str">
            <v>OBB</v>
          </cell>
          <cell r="C1623">
            <v>35010</v>
          </cell>
          <cell r="D1623">
            <v>35010500</v>
          </cell>
          <cell r="E1623" t="str">
            <v>PINTURA PLASTIC</v>
          </cell>
          <cell r="F1623">
            <v>3463</v>
          </cell>
          <cell r="G1623" t="str">
            <v>00003463</v>
          </cell>
          <cell r="H1623">
            <v>137808182</v>
          </cell>
          <cell r="I1623" t="str">
            <v>HERRERA PASTRANO VICTOR MANUEL</v>
          </cell>
          <cell r="J1623" t="str">
            <v>PINTOR</v>
          </cell>
          <cell r="K1623">
            <v>1717517682</v>
          </cell>
          <cell r="L1623" t="str">
            <v>HOURLY</v>
          </cell>
          <cell r="M1623" t="str">
            <v>INDEFINIDO</v>
          </cell>
          <cell r="N1623" t="str">
            <v>DIRECTA</v>
          </cell>
          <cell r="O1623" t="str">
            <v>1ERO</v>
          </cell>
          <cell r="P1623">
            <v>2</v>
          </cell>
          <cell r="Q1623">
            <v>1</v>
          </cell>
          <cell r="R1623">
            <v>7</v>
          </cell>
          <cell r="S1623">
            <v>2</v>
          </cell>
          <cell r="T1623" t="str">
            <v>LET</v>
          </cell>
          <cell r="U1623" t="str">
            <v>PINTURA  PLASTICOS 1T</v>
          </cell>
        </row>
        <row r="1624">
          <cell r="A1624">
            <v>3703480</v>
          </cell>
          <cell r="B1624" t="str">
            <v>OBB</v>
          </cell>
          <cell r="C1624">
            <v>35010</v>
          </cell>
          <cell r="D1624">
            <v>35010500</v>
          </cell>
          <cell r="E1624" t="str">
            <v>PINTURA PLASTIC</v>
          </cell>
          <cell r="F1624">
            <v>3480</v>
          </cell>
          <cell r="G1624" t="str">
            <v>00003480</v>
          </cell>
          <cell r="H1624">
            <v>926557437</v>
          </cell>
          <cell r="I1624" t="str">
            <v>MENA GUANOPATIN PAUL SANTIAGO</v>
          </cell>
          <cell r="J1624" t="str">
            <v>PINTOR</v>
          </cell>
          <cell r="K1624">
            <v>1715386437</v>
          </cell>
          <cell r="L1624" t="str">
            <v>HOURLY</v>
          </cell>
          <cell r="M1624" t="str">
            <v>INDEFINIDO</v>
          </cell>
          <cell r="N1624" t="str">
            <v>DIRECTA</v>
          </cell>
          <cell r="O1624" t="str">
            <v>1ERO</v>
          </cell>
          <cell r="P1624">
            <v>2</v>
          </cell>
          <cell r="Q1624">
            <v>1</v>
          </cell>
          <cell r="R1624">
            <v>7</v>
          </cell>
          <cell r="S1624">
            <v>2</v>
          </cell>
          <cell r="T1624" t="str">
            <v>LET</v>
          </cell>
          <cell r="U1624" t="str">
            <v>PINTURA  PLASTICOS 1T</v>
          </cell>
        </row>
        <row r="1625">
          <cell r="A1625">
            <v>4077</v>
          </cell>
          <cell r="B1625" t="str">
            <v>OBB</v>
          </cell>
          <cell r="C1625">
            <v>33000</v>
          </cell>
          <cell r="D1625">
            <v>33000100</v>
          </cell>
          <cell r="E1625" t="str">
            <v>WFG P&amp;A</v>
          </cell>
          <cell r="F1625">
            <v>4077</v>
          </cell>
          <cell r="G1625" t="str">
            <v>00004077</v>
          </cell>
          <cell r="H1625">
            <v>255389168</v>
          </cell>
          <cell r="I1625" t="str">
            <v>LEON ANDRADE DIEGO PATRICIO</v>
          </cell>
          <cell r="J1625" t="str">
            <v>ESP.PLANEA.WFG</v>
          </cell>
          <cell r="K1625">
            <v>1710550524</v>
          </cell>
          <cell r="L1625" t="str">
            <v>SALARY</v>
          </cell>
          <cell r="M1625" t="str">
            <v>INDEFINIDO</v>
          </cell>
          <cell r="N1625" t="str">
            <v>INDIRECTA</v>
          </cell>
          <cell r="O1625" t="str">
            <v>1ERO</v>
          </cell>
          <cell r="P1625">
            <v>3</v>
          </cell>
          <cell r="Q1625">
            <v>1</v>
          </cell>
          <cell r="R1625">
            <v>8</v>
          </cell>
          <cell r="S1625">
            <v>27</v>
          </cell>
          <cell r="T1625" t="str">
            <v>adm</v>
          </cell>
        </row>
        <row r="1626">
          <cell r="A1626">
            <v>4078</v>
          </cell>
          <cell r="B1626" t="str">
            <v>OBB</v>
          </cell>
          <cell r="C1626">
            <v>36000</v>
          </cell>
          <cell r="D1626">
            <v>36000700</v>
          </cell>
          <cell r="E1626" t="str">
            <v>INSPECCION FIN.</v>
          </cell>
          <cell r="F1626">
            <v>4078</v>
          </cell>
          <cell r="G1626" t="str">
            <v>00004078</v>
          </cell>
          <cell r="H1626">
            <v>950974398</v>
          </cell>
          <cell r="I1626" t="str">
            <v>ARIAS HERNANDEZ CHRISTIAN PAUL</v>
          </cell>
          <cell r="J1626" t="str">
            <v>REPARADOR</v>
          </cell>
          <cell r="K1626">
            <v>1711143154</v>
          </cell>
          <cell r="L1626" t="str">
            <v>HOURLY</v>
          </cell>
          <cell r="M1626" t="str">
            <v>INDEFINIDO</v>
          </cell>
          <cell r="N1626" t="str">
            <v>DIRECTA</v>
          </cell>
          <cell r="O1626" t="str">
            <v>1ERO</v>
          </cell>
          <cell r="P1626">
            <v>3</v>
          </cell>
          <cell r="Q1626">
            <v>1</v>
          </cell>
          <cell r="R1626">
            <v>8</v>
          </cell>
          <cell r="S1626">
            <v>27</v>
          </cell>
          <cell r="T1626" t="str">
            <v>LET</v>
          </cell>
          <cell r="U1626">
            <v>8</v>
          </cell>
        </row>
        <row r="1627">
          <cell r="A1627">
            <v>3704174</v>
          </cell>
          <cell r="B1627" t="str">
            <v>OBB</v>
          </cell>
          <cell r="C1627">
            <v>37000</v>
          </cell>
          <cell r="D1627">
            <v>37000600</v>
          </cell>
          <cell r="E1627" t="str">
            <v>PATIOS CKD</v>
          </cell>
          <cell r="F1627">
            <v>4174</v>
          </cell>
          <cell r="G1627" t="str">
            <v>00004174</v>
          </cell>
          <cell r="H1627">
            <v>176509665</v>
          </cell>
          <cell r="I1627" t="str">
            <v>MUZO YAJAMIN IVAN PATRICIO</v>
          </cell>
          <cell r="J1627" t="str">
            <v>ANALISTA MATERIALES</v>
          </cell>
          <cell r="K1627">
            <v>1713654521</v>
          </cell>
          <cell r="L1627" t="str">
            <v>HOURLY</v>
          </cell>
          <cell r="M1627" t="str">
            <v>INDEFINIDO</v>
          </cell>
          <cell r="N1627" t="str">
            <v>INDIRECTA</v>
          </cell>
          <cell r="O1627" t="e">
            <v>#REF!</v>
          </cell>
          <cell r="P1627">
            <v>3</v>
          </cell>
          <cell r="Q1627">
            <v>1</v>
          </cell>
          <cell r="R1627">
            <v>9</v>
          </cell>
          <cell r="S1627">
            <v>10</v>
          </cell>
          <cell r="T1627" t="str">
            <v>ANALISTA PROYECTOS MATERIALES</v>
          </cell>
          <cell r="U1627" t="e">
            <v>#REF!</v>
          </cell>
        </row>
        <row r="1628">
          <cell r="A1628">
            <v>4250</v>
          </cell>
          <cell r="B1628" t="str">
            <v>OBB</v>
          </cell>
          <cell r="C1628">
            <v>32000</v>
          </cell>
          <cell r="D1628">
            <v>32000100</v>
          </cell>
          <cell r="E1628" t="str">
            <v>OPER.GER.MANUF.</v>
          </cell>
          <cell r="F1628">
            <v>4250</v>
          </cell>
          <cell r="G1628" t="str">
            <v>00004250</v>
          </cell>
          <cell r="H1628">
            <v>412150238</v>
          </cell>
          <cell r="I1628" t="str">
            <v>GALINDO FUENTES PAULINA ALEXANDRA</v>
          </cell>
          <cell r="J1628" t="str">
            <v>COORDINAD.PRESUPUEST</v>
          </cell>
          <cell r="K1628">
            <v>1709017105</v>
          </cell>
          <cell r="L1628" t="str">
            <v>SALARY</v>
          </cell>
          <cell r="M1628" t="str">
            <v>INDEFINIDO</v>
          </cell>
          <cell r="N1628" t="str">
            <v>INDIRECTA</v>
          </cell>
          <cell r="O1628" t="str">
            <v>1ERO</v>
          </cell>
          <cell r="P1628">
            <v>3</v>
          </cell>
          <cell r="Q1628">
            <v>4</v>
          </cell>
          <cell r="R1628">
            <v>2</v>
          </cell>
          <cell r="S1628">
            <v>9</v>
          </cell>
          <cell r="T1628" t="str">
            <v>adm</v>
          </cell>
        </row>
        <row r="1629">
          <cell r="A1629">
            <v>4410</v>
          </cell>
          <cell r="B1629" t="str">
            <v>OBB</v>
          </cell>
          <cell r="C1629">
            <v>20000</v>
          </cell>
          <cell r="D1629">
            <v>20000200</v>
          </cell>
          <cell r="E1629" t="str">
            <v>CONTRALORIA</v>
          </cell>
          <cell r="F1629">
            <v>4410</v>
          </cell>
          <cell r="G1629" t="str">
            <v>00004410</v>
          </cell>
          <cell r="H1629">
            <v>314149792</v>
          </cell>
          <cell r="I1629" t="str">
            <v>GUERRA ALOMOTO ROMEL FRANCISCO</v>
          </cell>
          <cell r="J1629" t="str">
            <v>CONTRALOR</v>
          </cell>
          <cell r="K1629">
            <v>1710254721</v>
          </cell>
          <cell r="L1629" t="str">
            <v>SALARY</v>
          </cell>
          <cell r="M1629" t="str">
            <v>EJECUTIVO</v>
          </cell>
          <cell r="N1629" t="str">
            <v>EJECUTIVO</v>
          </cell>
          <cell r="O1629" t="str">
            <v>1ERO</v>
          </cell>
          <cell r="P1629">
            <v>1</v>
          </cell>
          <cell r="Q1629">
            <v>1</v>
          </cell>
          <cell r="R1629">
            <v>10</v>
          </cell>
          <cell r="S1629">
            <v>22</v>
          </cell>
          <cell r="T1629" t="str">
            <v>adm</v>
          </cell>
        </row>
        <row r="1630">
          <cell r="A1630">
            <v>3704412</v>
          </cell>
          <cell r="B1630" t="str">
            <v>OBB</v>
          </cell>
          <cell r="C1630">
            <v>35010</v>
          </cell>
          <cell r="D1630">
            <v>35010500</v>
          </cell>
          <cell r="E1630" t="str">
            <v>PINTURA PLASTIC</v>
          </cell>
          <cell r="F1630">
            <v>4412</v>
          </cell>
          <cell r="G1630" t="str">
            <v>00004412</v>
          </cell>
          <cell r="H1630">
            <v>259663729</v>
          </cell>
          <cell r="I1630" t="str">
            <v>HINOJOSA GALARZA FAUSTO MARCELO</v>
          </cell>
          <cell r="J1630" t="str">
            <v>PINTOR</v>
          </cell>
          <cell r="K1630">
            <v>1710318161</v>
          </cell>
          <cell r="L1630" t="str">
            <v>HOURLY</v>
          </cell>
          <cell r="M1630" t="str">
            <v>INDEFINIDO</v>
          </cell>
          <cell r="N1630" t="str">
            <v>DIRECTA</v>
          </cell>
          <cell r="O1630" t="str">
            <v>1ERO</v>
          </cell>
          <cell r="P1630">
            <v>2</v>
          </cell>
          <cell r="Q1630">
            <v>1</v>
          </cell>
          <cell r="R1630">
            <v>10</v>
          </cell>
          <cell r="S1630">
            <v>22</v>
          </cell>
          <cell r="T1630" t="str">
            <v>MET</v>
          </cell>
          <cell r="U1630" t="str">
            <v>PINTURA ESMALTE 1T</v>
          </cell>
        </row>
        <row r="1631">
          <cell r="A1631">
            <v>4461</v>
          </cell>
          <cell r="B1631" t="str">
            <v>OBB</v>
          </cell>
          <cell r="C1631">
            <v>21000</v>
          </cell>
          <cell r="D1631">
            <v>21000100</v>
          </cell>
          <cell r="E1631" t="str">
            <v>TESORERIA</v>
          </cell>
          <cell r="F1631">
            <v>4461</v>
          </cell>
          <cell r="G1631" t="str">
            <v>00004461</v>
          </cell>
          <cell r="H1631">
            <v>586488428</v>
          </cell>
          <cell r="I1631" t="str">
            <v>ARTIEDA ESTRELLA MARCO ALEXIS</v>
          </cell>
          <cell r="J1631" t="str">
            <v>TESORERO</v>
          </cell>
          <cell r="K1631">
            <v>1712334018</v>
          </cell>
          <cell r="L1631" t="str">
            <v>SALARY</v>
          </cell>
          <cell r="M1631" t="str">
            <v>INDEFINIDO</v>
          </cell>
          <cell r="N1631" t="str">
            <v>ADMINISTRATIVA</v>
          </cell>
          <cell r="O1631" t="str">
            <v>1ERO</v>
          </cell>
          <cell r="P1631">
            <v>1</v>
          </cell>
          <cell r="Q1631">
            <v>6</v>
          </cell>
          <cell r="R1631">
            <v>2</v>
          </cell>
          <cell r="S1631">
            <v>1</v>
          </cell>
          <cell r="T1631" t="str">
            <v>adm</v>
          </cell>
        </row>
        <row r="1632">
          <cell r="A1632">
            <v>4507</v>
          </cell>
          <cell r="B1632" t="str">
            <v>OBB</v>
          </cell>
          <cell r="C1632">
            <v>31000</v>
          </cell>
          <cell r="D1632">
            <v>31000300</v>
          </cell>
          <cell r="E1632" t="str">
            <v>INGEN. PROCESOS</v>
          </cell>
          <cell r="F1632">
            <v>4507</v>
          </cell>
          <cell r="G1632" t="str">
            <v>00004507</v>
          </cell>
          <cell r="H1632">
            <v>678102279</v>
          </cell>
          <cell r="I1632" t="str">
            <v>NOVILLO NOVILLO ALEX JAVIER</v>
          </cell>
          <cell r="J1632" t="str">
            <v>ESPECIALISTA ME</v>
          </cell>
          <cell r="K1632">
            <v>602111205</v>
          </cell>
          <cell r="L1632" t="str">
            <v>SALARY</v>
          </cell>
          <cell r="M1632" t="str">
            <v>INDEFINIDO</v>
          </cell>
          <cell r="N1632" t="str">
            <v>INDIRECTA</v>
          </cell>
          <cell r="O1632" t="str">
            <v>1ERO</v>
          </cell>
          <cell r="P1632">
            <v>3</v>
          </cell>
          <cell r="Q1632">
            <v>1</v>
          </cell>
          <cell r="R1632">
            <v>12</v>
          </cell>
          <cell r="S1632">
            <v>3</v>
          </cell>
          <cell r="T1632" t="str">
            <v>adm</v>
          </cell>
        </row>
        <row r="1633">
          <cell r="A1633">
            <v>3704635</v>
          </cell>
          <cell r="B1633" t="str">
            <v>OBB</v>
          </cell>
          <cell r="C1633">
            <v>37000</v>
          </cell>
          <cell r="D1633">
            <v>37000400</v>
          </cell>
          <cell r="E1633" t="str">
            <v>COMERCIALES</v>
          </cell>
          <cell r="F1633">
            <v>4635</v>
          </cell>
          <cell r="G1633" t="str">
            <v>00004635</v>
          </cell>
          <cell r="H1633">
            <v>802662317</v>
          </cell>
          <cell r="I1633" t="str">
            <v>ANDRADE RODRIGUEZ CHRISTIAN OMAR</v>
          </cell>
          <cell r="J1633" t="str">
            <v>LIDER DE GRUPO</v>
          </cell>
          <cell r="K1633">
            <v>1714135330</v>
          </cell>
          <cell r="L1633" t="str">
            <v>HOURLY</v>
          </cell>
          <cell r="M1633" t="str">
            <v>INDEFINIDO</v>
          </cell>
          <cell r="N1633" t="str">
            <v>INDIRECTA</v>
          </cell>
          <cell r="O1633" t="e">
            <v>#REF!</v>
          </cell>
          <cell r="P1633">
            <v>3</v>
          </cell>
          <cell r="Q1633">
            <v>1</v>
          </cell>
          <cell r="R1633">
            <v>12</v>
          </cell>
          <cell r="S1633">
            <v>17</v>
          </cell>
          <cell r="T1633" t="str">
            <v>LIDER DE GRUPO</v>
          </cell>
          <cell r="U1633" t="e">
            <v>#REF!</v>
          </cell>
        </row>
        <row r="1634">
          <cell r="A1634">
            <v>4667</v>
          </cell>
          <cell r="B1634" t="str">
            <v>OBB</v>
          </cell>
          <cell r="C1634">
            <v>31000</v>
          </cell>
          <cell r="D1634">
            <v>31000310</v>
          </cell>
          <cell r="E1634" t="str">
            <v>PROC.PRODUCTIV.</v>
          </cell>
          <cell r="F1634">
            <v>4667</v>
          </cell>
          <cell r="G1634" t="str">
            <v>00004667</v>
          </cell>
          <cell r="H1634">
            <v>814150302</v>
          </cell>
          <cell r="I1634" t="str">
            <v>CARRION PACHECO EFREN GIOVANNI</v>
          </cell>
          <cell r="J1634" t="str">
            <v>ESPECIALISTA ME</v>
          </cell>
          <cell r="K1634">
            <v>1708975428</v>
          </cell>
          <cell r="L1634" t="str">
            <v>SALARY</v>
          </cell>
          <cell r="M1634" t="str">
            <v>INDEFINIDO</v>
          </cell>
          <cell r="N1634" t="str">
            <v>INDIRECTA</v>
          </cell>
          <cell r="O1634" t="str">
            <v>1ERO</v>
          </cell>
          <cell r="P1634">
            <v>3</v>
          </cell>
          <cell r="Q1634">
            <v>2</v>
          </cell>
          <cell r="R1634">
            <v>1</v>
          </cell>
          <cell r="S1634">
            <v>2</v>
          </cell>
          <cell r="T1634" t="str">
            <v>adm</v>
          </cell>
        </row>
        <row r="1635">
          <cell r="A1635">
            <v>4842</v>
          </cell>
          <cell r="B1635" t="str">
            <v>OBB</v>
          </cell>
          <cell r="C1635">
            <v>42000</v>
          </cell>
          <cell r="D1635">
            <v>42000120</v>
          </cell>
          <cell r="E1635" t="str">
            <v>IMPORTA/LOGIST</v>
          </cell>
          <cell r="F1635">
            <v>4842</v>
          </cell>
          <cell r="G1635" t="str">
            <v>00004842</v>
          </cell>
          <cell r="H1635">
            <v>698003390</v>
          </cell>
          <cell r="I1635" t="str">
            <v>SANCHEZ SOLANO JOSE LUIS</v>
          </cell>
          <cell r="J1635" t="str">
            <v>ING. DE INTERFACES</v>
          </cell>
          <cell r="K1635">
            <v>1710442532</v>
          </cell>
          <cell r="L1635" t="str">
            <v>SALARY</v>
          </cell>
          <cell r="M1635" t="str">
            <v>INDEFINIDO</v>
          </cell>
          <cell r="N1635" t="str">
            <v>INDIRECTA</v>
          </cell>
          <cell r="O1635" t="str">
            <v>1ERO</v>
          </cell>
          <cell r="P1635">
            <v>3</v>
          </cell>
          <cell r="Q1635">
            <v>2</v>
          </cell>
          <cell r="R1635">
            <v>1</v>
          </cell>
          <cell r="S1635">
            <v>14</v>
          </cell>
          <cell r="T1635" t="str">
            <v>adm</v>
          </cell>
        </row>
        <row r="1636">
          <cell r="A1636">
            <v>4845</v>
          </cell>
          <cell r="B1636" t="str">
            <v>OBB</v>
          </cell>
          <cell r="C1636">
            <v>52000</v>
          </cell>
          <cell r="D1636">
            <v>52000520</v>
          </cell>
          <cell r="E1636" t="str">
            <v>EST.VERIFICAC.</v>
          </cell>
          <cell r="F1636">
            <v>4845</v>
          </cell>
          <cell r="G1636" t="str">
            <v>00004845</v>
          </cell>
          <cell r="H1636">
            <v>303291733</v>
          </cell>
          <cell r="I1636" t="str">
            <v>TREJO ATIAJA DARWIN JAVIER</v>
          </cell>
          <cell r="J1636" t="str">
            <v>MIEMBRO EQUIPO CALID</v>
          </cell>
          <cell r="K1636">
            <v>1715070353</v>
          </cell>
          <cell r="L1636" t="str">
            <v>HOURLY</v>
          </cell>
          <cell r="M1636" t="str">
            <v>INDEFINIDO</v>
          </cell>
          <cell r="N1636" t="str">
            <v>DIRECTA</v>
          </cell>
          <cell r="O1636" t="str">
            <v>1ERO</v>
          </cell>
          <cell r="P1636">
            <v>3</v>
          </cell>
          <cell r="Q1636">
            <v>2</v>
          </cell>
          <cell r="R1636">
            <v>1</v>
          </cell>
          <cell r="S1636">
            <v>14</v>
          </cell>
          <cell r="T1636" t="str">
            <v>LET</v>
          </cell>
          <cell r="U1636" t="e">
            <v>#REF!</v>
          </cell>
        </row>
        <row r="1637">
          <cell r="A1637">
            <v>5014</v>
          </cell>
          <cell r="B1637" t="str">
            <v>OBB</v>
          </cell>
          <cell r="C1637">
            <v>31000</v>
          </cell>
          <cell r="D1637">
            <v>31000500</v>
          </cell>
          <cell r="E1637" t="str">
            <v>ING.PROY.DIBUJO</v>
          </cell>
          <cell r="F1637">
            <v>5014</v>
          </cell>
          <cell r="G1637" t="str">
            <v>00005014</v>
          </cell>
          <cell r="H1637">
            <v>513471722</v>
          </cell>
          <cell r="I1637" t="str">
            <v>ANDRANGO MEJIA JIMMY ANTONIO</v>
          </cell>
          <cell r="J1637" t="str">
            <v>ASISTENTE DE DISENO</v>
          </cell>
          <cell r="K1637">
            <v>1709765802</v>
          </cell>
          <cell r="L1637" t="str">
            <v>HOURLY</v>
          </cell>
          <cell r="M1637" t="str">
            <v>INDEFINIDO</v>
          </cell>
          <cell r="N1637" t="str">
            <v>INDIRECTA</v>
          </cell>
          <cell r="O1637" t="str">
            <v>1ERO</v>
          </cell>
          <cell r="P1637">
            <v>3</v>
          </cell>
          <cell r="Q1637">
            <v>2</v>
          </cell>
          <cell r="R1637">
            <v>2</v>
          </cell>
          <cell r="S1637">
            <v>12</v>
          </cell>
          <cell r="T1637" t="str">
            <v>adm</v>
          </cell>
        </row>
        <row r="1638">
          <cell r="A1638">
            <v>5057</v>
          </cell>
          <cell r="B1638" t="str">
            <v>OBB</v>
          </cell>
          <cell r="C1638">
            <v>78000</v>
          </cell>
          <cell r="D1638">
            <v>78000200</v>
          </cell>
          <cell r="E1638" t="str">
            <v>SERVICIO PVTA.</v>
          </cell>
          <cell r="F1638">
            <v>5057</v>
          </cell>
          <cell r="G1638" t="str">
            <v>00005057</v>
          </cell>
          <cell r="H1638">
            <v>191945979</v>
          </cell>
          <cell r="I1638" t="str">
            <v>VILLALBA MANZANO DAVID ERMEL</v>
          </cell>
          <cell r="J1638" t="str">
            <v>GTE.COMERCIAL</v>
          </cell>
          <cell r="K1638">
            <v>1801668664</v>
          </cell>
          <cell r="L1638" t="str">
            <v>SALARY</v>
          </cell>
          <cell r="M1638" t="str">
            <v>INDEFINIDO</v>
          </cell>
          <cell r="N1638" t="str">
            <v>INDIRECTA</v>
          </cell>
          <cell r="O1638" t="str">
            <v>1ERO</v>
          </cell>
          <cell r="P1638">
            <v>1</v>
          </cell>
          <cell r="Q1638">
            <v>2</v>
          </cell>
          <cell r="R1638">
            <v>2</v>
          </cell>
          <cell r="S1638">
            <v>18</v>
          </cell>
          <cell r="T1638" t="str">
            <v>adm</v>
          </cell>
        </row>
        <row r="1639">
          <cell r="A1639">
            <v>6306184</v>
          </cell>
          <cell r="B1639" t="str">
            <v>OBB</v>
          </cell>
          <cell r="C1639">
            <v>35000</v>
          </cell>
          <cell r="D1639">
            <v>35000110</v>
          </cell>
          <cell r="E1639" t="str">
            <v>MANTEN. PINTURA</v>
          </cell>
          <cell r="F1639">
            <v>6306184</v>
          </cell>
          <cell r="G1639" t="str">
            <v>06306184</v>
          </cell>
          <cell r="H1639">
            <v>402307007</v>
          </cell>
          <cell r="I1639" t="str">
            <v>ARIAS BARRIONUEVO WASHINGTON LEONARDO</v>
          </cell>
          <cell r="J1639" t="str">
            <v>LIDER DE GRUPO</v>
          </cell>
          <cell r="K1639">
            <v>1714193511</v>
          </cell>
          <cell r="L1639" t="str">
            <v>HOURLY</v>
          </cell>
          <cell r="M1639" t="str">
            <v>PLAZO FIJO</v>
          </cell>
          <cell r="N1639" t="str">
            <v>INDIRECTA</v>
          </cell>
          <cell r="O1639" t="str">
            <v>SALIO CIA</v>
          </cell>
          <cell r="P1639">
            <v>2</v>
          </cell>
          <cell r="Q1639">
            <v>12</v>
          </cell>
          <cell r="R1639">
            <v>5</v>
          </cell>
          <cell r="S1639">
            <v>16</v>
          </cell>
          <cell r="T1639" t="e">
            <v>#N/A</v>
          </cell>
        </row>
        <row r="1640">
          <cell r="A1640">
            <v>6306173</v>
          </cell>
          <cell r="B1640" t="str">
            <v>OBB</v>
          </cell>
          <cell r="C1640">
            <v>42000</v>
          </cell>
          <cell r="D1640">
            <v>42000100</v>
          </cell>
          <cell r="E1640" t="str">
            <v>LOG. MATERIALES</v>
          </cell>
          <cell r="F1640">
            <v>6306173</v>
          </cell>
          <cell r="G1640" t="str">
            <v>06306173</v>
          </cell>
          <cell r="H1640">
            <v>355873605</v>
          </cell>
          <cell r="I1640" t="str">
            <v>AVILES FLORES MIGUEL ANGEL</v>
          </cell>
          <cell r="J1640" t="str">
            <v>ANALISTA DE MATERIAL FLOW</v>
          </cell>
          <cell r="K1640">
            <v>1709854176</v>
          </cell>
          <cell r="L1640" t="str">
            <v>SALARY</v>
          </cell>
          <cell r="M1640" t="str">
            <v>PLAZO FIJO</v>
          </cell>
          <cell r="N1640" t="str">
            <v>INDIRECTA</v>
          </cell>
          <cell r="O1640" t="str">
            <v>1ERO</v>
          </cell>
          <cell r="P1640">
            <v>2</v>
          </cell>
          <cell r="Q1640">
            <v>12</v>
          </cell>
          <cell r="R1640">
            <v>5</v>
          </cell>
          <cell r="S1640">
            <v>16</v>
          </cell>
          <cell r="T1640" t="str">
            <v>adm</v>
          </cell>
        </row>
        <row r="1641">
          <cell r="A1641">
            <v>6306204</v>
          </cell>
          <cell r="B1641" t="str">
            <v>OBB</v>
          </cell>
          <cell r="C1641">
            <v>35000</v>
          </cell>
          <cell r="D1641">
            <v>35000100</v>
          </cell>
          <cell r="E1641" t="str">
            <v>OPERAC. PINTURA</v>
          </cell>
          <cell r="F1641">
            <v>6306204</v>
          </cell>
          <cell r="G1641" t="str">
            <v>06306204</v>
          </cell>
          <cell r="H1641">
            <v>635823740</v>
          </cell>
          <cell r="I1641" t="str">
            <v>NUNEZ MAYORGA MARIO FERNANDO</v>
          </cell>
          <cell r="J1641" t="str">
            <v>LIDER DE GRUPO</v>
          </cell>
          <cell r="K1641">
            <v>1204304362</v>
          </cell>
          <cell r="L1641" t="str">
            <v>HOURLY</v>
          </cell>
          <cell r="M1641" t="str">
            <v>PLAZO FIJO</v>
          </cell>
          <cell r="N1641" t="str">
            <v>DIRECTA</v>
          </cell>
          <cell r="O1641" t="str">
            <v>SALIO CIA</v>
          </cell>
          <cell r="P1641">
            <v>5</v>
          </cell>
          <cell r="Q1641">
            <v>12</v>
          </cell>
          <cell r="R1641">
            <v>5</v>
          </cell>
          <cell r="S1641">
            <v>16</v>
          </cell>
          <cell r="T1641" t="e">
            <v>#N/A</v>
          </cell>
        </row>
        <row r="1642">
          <cell r="A1642">
            <v>6306194</v>
          </cell>
          <cell r="B1642" t="str">
            <v>OBB</v>
          </cell>
          <cell r="C1642">
            <v>36000</v>
          </cell>
          <cell r="D1642">
            <v>36000300</v>
          </cell>
          <cell r="E1642" t="str">
            <v>TRIM COMERCIAL</v>
          </cell>
          <cell r="F1642">
            <v>6306194</v>
          </cell>
          <cell r="G1642" t="str">
            <v>06306194</v>
          </cell>
          <cell r="H1642">
            <v>238424652</v>
          </cell>
          <cell r="I1642" t="str">
            <v>QUISTIAL FIGUEROA WILMER DANIEL</v>
          </cell>
          <cell r="J1642" t="str">
            <v>OPERARIO PRODUCCION</v>
          </cell>
          <cell r="K1642">
            <v>401737614</v>
          </cell>
          <cell r="L1642" t="str">
            <v>HOURLY</v>
          </cell>
          <cell r="M1642" t="str">
            <v>PLAZO FIJO</v>
          </cell>
          <cell r="N1642" t="str">
            <v>DIRECTA</v>
          </cell>
          <cell r="O1642" t="str">
            <v>SALIO CIA</v>
          </cell>
          <cell r="P1642">
            <v>5</v>
          </cell>
          <cell r="Q1642">
            <v>12</v>
          </cell>
          <cell r="R1642">
            <v>5</v>
          </cell>
          <cell r="S1642">
            <v>16</v>
          </cell>
          <cell r="T1642" t="e">
            <v>#N/A</v>
          </cell>
          <cell r="U1642" t="e">
            <v>#N/A</v>
          </cell>
        </row>
        <row r="1643">
          <cell r="A1643">
            <v>6306701</v>
          </cell>
          <cell r="B1643" t="str">
            <v>OBB</v>
          </cell>
          <cell r="C1643">
            <v>35000</v>
          </cell>
          <cell r="D1643">
            <v>35000400</v>
          </cell>
          <cell r="E1643" t="str">
            <v>PINTURA ESMALTE</v>
          </cell>
          <cell r="F1643">
            <v>6306701</v>
          </cell>
          <cell r="G1643" t="str">
            <v>06306701</v>
          </cell>
          <cell r="H1643">
            <v>122180485</v>
          </cell>
          <cell r="I1643" t="str">
            <v>AYALA JARA CARLOS RAMIRO</v>
          </cell>
          <cell r="J1643" t="str">
            <v>OPERARIO DE PINTURA</v>
          </cell>
          <cell r="K1643">
            <v>1717225518</v>
          </cell>
          <cell r="L1643" t="str">
            <v>HOURLY</v>
          </cell>
          <cell r="M1643" t="str">
            <v>PLAZO FIJO</v>
          </cell>
          <cell r="N1643" t="str">
            <v>DIRECTA</v>
          </cell>
          <cell r="O1643" t="str">
            <v>1ERO</v>
          </cell>
          <cell r="P1643">
            <v>2</v>
          </cell>
          <cell r="Q1643">
            <v>12</v>
          </cell>
          <cell r="R1643">
            <v>5</v>
          </cell>
          <cell r="S1643">
            <v>21</v>
          </cell>
          <cell r="T1643" t="str">
            <v>MET</v>
          </cell>
          <cell r="U1643" t="str">
            <v>PINTURA CABINAS 1T</v>
          </cell>
        </row>
        <row r="1644">
          <cell r="A1644">
            <v>6306178</v>
          </cell>
          <cell r="B1644" t="str">
            <v>OBB</v>
          </cell>
          <cell r="C1644">
            <v>34000</v>
          </cell>
          <cell r="D1644">
            <v>34000200</v>
          </cell>
          <cell r="E1644" t="str">
            <v>SUELDA COMERCI.</v>
          </cell>
          <cell r="F1644">
            <v>6306178</v>
          </cell>
          <cell r="G1644" t="str">
            <v>06306178</v>
          </cell>
          <cell r="H1644">
            <v>814679752</v>
          </cell>
          <cell r="I1644" t="str">
            <v>VACA PASTAS FAUSTO LENIN</v>
          </cell>
          <cell r="J1644" t="str">
            <v>OPERARIO DE SUELDA</v>
          </cell>
          <cell r="K1644">
            <v>1721788691</v>
          </cell>
          <cell r="L1644" t="str">
            <v>HOURLY</v>
          </cell>
          <cell r="M1644" t="str">
            <v>PLAZO FIJO</v>
          </cell>
          <cell r="N1644" t="str">
            <v>DIRECTA</v>
          </cell>
          <cell r="O1644" t="str">
            <v>2DO</v>
          </cell>
          <cell r="P1644">
            <v>5</v>
          </cell>
          <cell r="Q1644">
            <v>12</v>
          </cell>
          <cell r="R1644">
            <v>5</v>
          </cell>
          <cell r="S1644">
            <v>16</v>
          </cell>
          <cell r="T1644" t="str">
            <v>MET</v>
          </cell>
          <cell r="U1644">
            <v>1721788691</v>
          </cell>
        </row>
        <row r="1645">
          <cell r="A1645">
            <v>6306711</v>
          </cell>
          <cell r="B1645" t="str">
            <v>OBB</v>
          </cell>
          <cell r="C1645">
            <v>37000</v>
          </cell>
          <cell r="D1645">
            <v>37000700</v>
          </cell>
          <cell r="E1645" t="str">
            <v>PATIOS PROVEED.</v>
          </cell>
          <cell r="F1645">
            <v>6306711</v>
          </cell>
          <cell r="G1645" t="str">
            <v>06306711</v>
          </cell>
          <cell r="H1645">
            <v>869819843</v>
          </cell>
          <cell r="I1645" t="str">
            <v>AGUINO PRECIADO GUSTAVO ROMANO</v>
          </cell>
          <cell r="J1645" t="str">
            <v>OPERARIO MAQ. PESADA</v>
          </cell>
          <cell r="K1645">
            <v>801697848</v>
          </cell>
          <cell r="L1645" t="str">
            <v>HOURLY</v>
          </cell>
          <cell r="M1645" t="str">
            <v>PLAZO FIJO</v>
          </cell>
          <cell r="N1645" t="str">
            <v>INDIRECTA</v>
          </cell>
          <cell r="O1645" t="e">
            <v>#REF!</v>
          </cell>
          <cell r="P1645">
            <v>1</v>
          </cell>
          <cell r="Q1645">
            <v>12</v>
          </cell>
          <cell r="R1645">
            <v>5</v>
          </cell>
          <cell r="S1645">
            <v>21</v>
          </cell>
          <cell r="T1645" t="str">
            <v>MET</v>
          </cell>
          <cell r="U1645" t="e">
            <v>#REF!</v>
          </cell>
        </row>
        <row r="1646">
          <cell r="A1646">
            <v>6305735</v>
          </cell>
          <cell r="B1646" t="str">
            <v>OBB</v>
          </cell>
          <cell r="C1646">
            <v>37000</v>
          </cell>
          <cell r="D1646">
            <v>37000300</v>
          </cell>
          <cell r="E1646" t="str">
            <v>CTROL MAT NOCKD</v>
          </cell>
          <cell r="F1646">
            <v>6305735</v>
          </cell>
          <cell r="G1646" t="str">
            <v>06305735</v>
          </cell>
          <cell r="H1646">
            <v>653325069</v>
          </cell>
          <cell r="I1646" t="str">
            <v>ARAGON YEPEZ JORGE GIOVANNY</v>
          </cell>
          <cell r="J1646" t="str">
            <v>OPERARIO MATERIALES</v>
          </cell>
          <cell r="K1646">
            <v>1720164100</v>
          </cell>
          <cell r="L1646" t="str">
            <v>HOURLY</v>
          </cell>
          <cell r="M1646" t="str">
            <v>PLAZO FIJO</v>
          </cell>
          <cell r="N1646" t="str">
            <v>INDIRECTA</v>
          </cell>
          <cell r="O1646" t="e">
            <v>#N/A</v>
          </cell>
          <cell r="P1646">
            <v>5</v>
          </cell>
          <cell r="Q1646">
            <v>12</v>
          </cell>
          <cell r="R1646">
            <v>5</v>
          </cell>
          <cell r="S1646">
            <v>2</v>
          </cell>
          <cell r="T1646" t="e">
            <v>#N/A</v>
          </cell>
          <cell r="U1646" t="e">
            <v>#N/A</v>
          </cell>
        </row>
        <row r="1647">
          <cell r="A1647">
            <v>6305626</v>
          </cell>
          <cell r="B1647" t="str">
            <v>OBB</v>
          </cell>
          <cell r="C1647">
            <v>37000</v>
          </cell>
          <cell r="D1647">
            <v>37000700</v>
          </cell>
          <cell r="E1647" t="str">
            <v>PATIOS PROVEED.</v>
          </cell>
          <cell r="F1647">
            <v>6305626</v>
          </cell>
          <cell r="G1647" t="str">
            <v>06305626</v>
          </cell>
          <cell r="H1647">
            <v>157028154</v>
          </cell>
          <cell r="I1647" t="str">
            <v>CARRERA REAL CARLOS ALBERTO</v>
          </cell>
          <cell r="J1647" t="str">
            <v>OPERARIO MATERIALES</v>
          </cell>
          <cell r="K1647">
            <v>1711243632</v>
          </cell>
          <cell r="L1647" t="str">
            <v>HOURLY</v>
          </cell>
          <cell r="M1647" t="str">
            <v>PLAZO FIJO</v>
          </cell>
          <cell r="N1647" t="str">
            <v>INDIRECTA</v>
          </cell>
          <cell r="O1647" t="e">
            <v>#N/A</v>
          </cell>
          <cell r="P1647">
            <v>5</v>
          </cell>
          <cell r="Q1647">
            <v>12</v>
          </cell>
          <cell r="R1647">
            <v>5</v>
          </cell>
          <cell r="S1647">
            <v>2</v>
          </cell>
          <cell r="T1647" t="e">
            <v>#N/A</v>
          </cell>
          <cell r="U1647" t="e">
            <v>#N/A</v>
          </cell>
        </row>
        <row r="1648">
          <cell r="A1648">
            <v>6305693</v>
          </cell>
          <cell r="B1648" t="str">
            <v>OBB</v>
          </cell>
          <cell r="C1648">
            <v>37000</v>
          </cell>
          <cell r="D1648">
            <v>37000700</v>
          </cell>
          <cell r="E1648" t="str">
            <v>PATIOS PROVEED.</v>
          </cell>
          <cell r="F1648">
            <v>6305693</v>
          </cell>
          <cell r="G1648" t="str">
            <v>06305693</v>
          </cell>
          <cell r="H1648">
            <v>668753657</v>
          </cell>
          <cell r="I1648" t="str">
            <v>CHALEN PUERTAS WILSON JAVIER</v>
          </cell>
          <cell r="J1648" t="str">
            <v>OPERARIO MAQ. PESADA</v>
          </cell>
          <cell r="K1648">
            <v>802267989</v>
          </cell>
          <cell r="L1648" t="str">
            <v>HOURLY</v>
          </cell>
          <cell r="M1648" t="str">
            <v>PLAZO FIJO</v>
          </cell>
          <cell r="N1648" t="str">
            <v>INDIRECTA</v>
          </cell>
          <cell r="O1648" t="e">
            <v>#REF!</v>
          </cell>
          <cell r="P1648">
            <v>6</v>
          </cell>
          <cell r="Q1648">
            <v>12</v>
          </cell>
          <cell r="R1648">
            <v>5</v>
          </cell>
          <cell r="S1648">
            <v>2</v>
          </cell>
          <cell r="T1648" t="str">
            <v>MET</v>
          </cell>
          <cell r="U1648" t="e">
            <v>#REF!</v>
          </cell>
        </row>
        <row r="1649">
          <cell r="A1649">
            <v>6305742</v>
          </cell>
          <cell r="B1649" t="str">
            <v>OBB</v>
          </cell>
          <cell r="C1649">
            <v>44000</v>
          </cell>
          <cell r="D1649">
            <v>44000100</v>
          </cell>
          <cell r="E1649" t="str">
            <v>ADMIN. MATERIAL</v>
          </cell>
          <cell r="F1649">
            <v>6305742</v>
          </cell>
          <cell r="G1649" t="str">
            <v>06305742</v>
          </cell>
          <cell r="H1649">
            <v>701829688</v>
          </cell>
          <cell r="I1649" t="str">
            <v>HIDALGO QUINTANA CAROLINA SOLEDAD</v>
          </cell>
          <cell r="J1649" t="str">
            <v xml:space="preserve">PASANTE </v>
          </cell>
          <cell r="K1649">
            <v>1716636756</v>
          </cell>
          <cell r="L1649" t="str">
            <v>HOURLY</v>
          </cell>
          <cell r="M1649" t="str">
            <v>PASANTE</v>
          </cell>
          <cell r="N1649" t="str">
            <v>PASANTE</v>
          </cell>
          <cell r="O1649" t="str">
            <v>PASANTE</v>
          </cell>
          <cell r="P1649">
            <v>8</v>
          </cell>
          <cell r="Q1649">
            <v>12</v>
          </cell>
          <cell r="R1649">
            <v>5</v>
          </cell>
          <cell r="S1649">
            <v>2</v>
          </cell>
          <cell r="T1649" t="str">
            <v>adm</v>
          </cell>
        </row>
        <row r="1650">
          <cell r="A1650">
            <v>6306891</v>
          </cell>
          <cell r="B1650" t="str">
            <v>OBB</v>
          </cell>
          <cell r="C1650">
            <v>35000</v>
          </cell>
          <cell r="D1650">
            <v>35000400</v>
          </cell>
          <cell r="E1650" t="str">
            <v>PINTURA ESMALTE</v>
          </cell>
          <cell r="F1650">
            <v>6306891</v>
          </cell>
          <cell r="G1650" t="str">
            <v>06306891</v>
          </cell>
          <cell r="H1650">
            <v>112984266</v>
          </cell>
          <cell r="I1650" t="str">
            <v>REYNA COOL FRANCISCO MANUEL</v>
          </cell>
          <cell r="J1650" t="str">
            <v>OPERARIO DE PINTURA</v>
          </cell>
          <cell r="K1650">
            <v>1307955367</v>
          </cell>
          <cell r="L1650" t="str">
            <v>HOURLY</v>
          </cell>
          <cell r="M1650" t="str">
            <v>PLAZO FIJO</v>
          </cell>
          <cell r="N1650" t="str">
            <v>DIRECTA</v>
          </cell>
          <cell r="O1650" t="str">
            <v>2DO</v>
          </cell>
          <cell r="P1650">
            <v>5</v>
          </cell>
          <cell r="Q1650">
            <v>12</v>
          </cell>
          <cell r="R1650">
            <v>5</v>
          </cell>
          <cell r="S1650">
            <v>21</v>
          </cell>
          <cell r="T1650" t="str">
            <v>MET</v>
          </cell>
          <cell r="U1650" t="str">
            <v>PINTURA ESM 2T</v>
          </cell>
        </row>
        <row r="1651">
          <cell r="A1651">
            <v>6305629</v>
          </cell>
          <cell r="B1651" t="str">
            <v>OBB</v>
          </cell>
          <cell r="C1651">
            <v>37000</v>
          </cell>
          <cell r="D1651">
            <v>37000700</v>
          </cell>
          <cell r="E1651" t="str">
            <v>PATIOS PROVEED.</v>
          </cell>
          <cell r="F1651">
            <v>6305629</v>
          </cell>
          <cell r="G1651" t="str">
            <v>06305629</v>
          </cell>
          <cell r="H1651">
            <v>468358128</v>
          </cell>
          <cell r="I1651" t="str">
            <v>ROMERO VEGA FABRICIO ALEJANDRO</v>
          </cell>
          <cell r="J1651" t="str">
            <v>OPERARIO MATERIALES</v>
          </cell>
          <cell r="K1651">
            <v>1720811650</v>
          </cell>
          <cell r="L1651" t="str">
            <v>HOURLY</v>
          </cell>
          <cell r="M1651" t="str">
            <v>PLAZO FIJO</v>
          </cell>
          <cell r="N1651" t="str">
            <v>INDIRECTA</v>
          </cell>
          <cell r="O1651" t="e">
            <v>#N/A</v>
          </cell>
          <cell r="P1651">
            <v>5</v>
          </cell>
          <cell r="Q1651">
            <v>12</v>
          </cell>
          <cell r="R1651">
            <v>5</v>
          </cell>
          <cell r="S1651">
            <v>2</v>
          </cell>
          <cell r="T1651" t="e">
            <v>#N/A</v>
          </cell>
          <cell r="U1651" t="e">
            <v>#N/A</v>
          </cell>
        </row>
        <row r="1652">
          <cell r="A1652">
            <v>6306698</v>
          </cell>
          <cell r="B1652" t="str">
            <v>OBB</v>
          </cell>
          <cell r="C1652">
            <v>34000</v>
          </cell>
          <cell r="D1652">
            <v>34000500</v>
          </cell>
          <cell r="E1652" t="str">
            <v>ACABADO METAL.</v>
          </cell>
          <cell r="F1652">
            <v>6306698</v>
          </cell>
          <cell r="G1652" t="str">
            <v>06306698</v>
          </cell>
          <cell r="H1652">
            <v>953105301</v>
          </cell>
          <cell r="I1652" t="str">
            <v>SAN MARTIN BUENANO MARIO GONZALO</v>
          </cell>
          <cell r="J1652" t="str">
            <v>OPERARIO DE SUELDA</v>
          </cell>
          <cell r="K1652">
            <v>1711369676</v>
          </cell>
          <cell r="L1652" t="str">
            <v>HOURLY</v>
          </cell>
          <cell r="M1652" t="str">
            <v>PLAZO FIJO</v>
          </cell>
          <cell r="N1652" t="str">
            <v>DIRECTA</v>
          </cell>
          <cell r="O1652" t="str">
            <v>SALIO CIA</v>
          </cell>
          <cell r="P1652">
            <v>2</v>
          </cell>
          <cell r="Q1652">
            <v>12</v>
          </cell>
          <cell r="R1652">
            <v>5</v>
          </cell>
          <cell r="S1652">
            <v>21</v>
          </cell>
          <cell r="T1652" t="e">
            <v>#N/A</v>
          </cell>
        </row>
        <row r="1653">
          <cell r="A1653">
            <v>6282423</v>
          </cell>
          <cell r="B1653" t="str">
            <v>OBB</v>
          </cell>
          <cell r="C1653">
            <v>35000</v>
          </cell>
          <cell r="D1653">
            <v>35000110</v>
          </cell>
          <cell r="E1653" t="str">
            <v>MANTEN. PINTURA</v>
          </cell>
          <cell r="F1653">
            <v>6282423</v>
          </cell>
          <cell r="G1653" t="str">
            <v>06282423</v>
          </cell>
          <cell r="H1653">
            <v>653325069</v>
          </cell>
          <cell r="I1653" t="str">
            <v>TIPAN SOLA  LUIS MIGUEL</v>
          </cell>
          <cell r="J1653" t="str">
            <v>MIEMB.EQUIP.ESP.MTTO</v>
          </cell>
          <cell r="K1653">
            <v>1718219049</v>
          </cell>
          <cell r="L1653" t="str">
            <v>HOURLY</v>
          </cell>
          <cell r="M1653" t="str">
            <v>PLAZO FIJO</v>
          </cell>
          <cell r="N1653" t="str">
            <v>INDIRECTA</v>
          </cell>
          <cell r="O1653" t="str">
            <v>SALIO CIA</v>
          </cell>
          <cell r="P1653">
            <v>2</v>
          </cell>
          <cell r="Q1653">
            <v>12</v>
          </cell>
          <cell r="R1653">
            <v>5</v>
          </cell>
          <cell r="S1653">
            <v>2</v>
          </cell>
          <cell r="T1653" t="e">
            <v>#N/A</v>
          </cell>
        </row>
        <row r="1654">
          <cell r="A1654">
            <v>6307303</v>
          </cell>
          <cell r="B1654" t="str">
            <v>OBB</v>
          </cell>
          <cell r="C1654">
            <v>42000</v>
          </cell>
          <cell r="D1654">
            <v>42000100</v>
          </cell>
          <cell r="E1654" t="str">
            <v>LOG. MATERIALES</v>
          </cell>
          <cell r="F1654">
            <v>6307303</v>
          </cell>
          <cell r="G1654" t="str">
            <v>06307303</v>
          </cell>
          <cell r="H1654">
            <v>424754894</v>
          </cell>
          <cell r="I1654" t="str">
            <v>BENAVIDES GALEANO ANA MARIA</v>
          </cell>
          <cell r="J1654" t="str">
            <v>ANALISTA DE MATERIAL FLOW</v>
          </cell>
          <cell r="K1654">
            <v>1721742813</v>
          </cell>
          <cell r="L1654" t="str">
            <v>SALARY</v>
          </cell>
          <cell r="M1654" t="str">
            <v>PLAZO FIJO</v>
          </cell>
          <cell r="N1654" t="str">
            <v>INDIRECTA</v>
          </cell>
          <cell r="O1654" t="str">
            <v>1ERO</v>
          </cell>
          <cell r="P1654">
            <v>3</v>
          </cell>
          <cell r="Q1654">
            <v>12</v>
          </cell>
          <cell r="R1654">
            <v>6</v>
          </cell>
          <cell r="S1654">
            <v>1</v>
          </cell>
          <cell r="T1654" t="str">
            <v>adm</v>
          </cell>
        </row>
        <row r="1655">
          <cell r="A1655">
            <v>6307764</v>
          </cell>
          <cell r="B1655" t="str">
            <v>OBB</v>
          </cell>
          <cell r="C1655">
            <v>34000</v>
          </cell>
          <cell r="D1655">
            <v>34000300</v>
          </cell>
          <cell r="E1655" t="str">
            <v>SUELDA AUTOMOV.</v>
          </cell>
          <cell r="F1655">
            <v>6307764</v>
          </cell>
          <cell r="G1655" t="str">
            <v>06307764</v>
          </cell>
          <cell r="H1655">
            <v>489294360</v>
          </cell>
          <cell r="I1655" t="str">
            <v>INAQUIZA VIZCAINO RICARDO BOLIVAR</v>
          </cell>
          <cell r="J1655" t="str">
            <v>OPERARIO DE SUELDA</v>
          </cell>
          <cell r="K1655">
            <v>1716801137</v>
          </cell>
          <cell r="L1655" t="str">
            <v>HOURLY</v>
          </cell>
          <cell r="M1655" t="str">
            <v>PLAZO FIJO</v>
          </cell>
          <cell r="N1655" t="str">
            <v>DIRECTA</v>
          </cell>
          <cell r="O1655" t="str">
            <v>SALIO CIA</v>
          </cell>
          <cell r="P1655">
            <v>5</v>
          </cell>
          <cell r="Q1655">
            <v>12</v>
          </cell>
          <cell r="R1655">
            <v>6</v>
          </cell>
          <cell r="S1655">
            <v>1</v>
          </cell>
          <cell r="T1655" t="e">
            <v>#N/A</v>
          </cell>
        </row>
        <row r="1656">
          <cell r="A1656">
            <v>6308871</v>
          </cell>
          <cell r="B1656" t="str">
            <v>OBB</v>
          </cell>
          <cell r="C1656">
            <v>37000</v>
          </cell>
          <cell r="D1656">
            <v>37000700</v>
          </cell>
          <cell r="E1656" t="str">
            <v>PATIOS PROVEED.</v>
          </cell>
          <cell r="F1656">
            <v>6308871</v>
          </cell>
          <cell r="G1656" t="str">
            <v>06308871</v>
          </cell>
          <cell r="H1656">
            <v>476830824</v>
          </cell>
          <cell r="I1656" t="str">
            <v>JARA GUAMAN EDISON MANUEL</v>
          </cell>
          <cell r="J1656" t="str">
            <v>OPERARIO MATERIALES</v>
          </cell>
          <cell r="K1656">
            <v>1719589226</v>
          </cell>
          <cell r="L1656" t="str">
            <v>HOURLY</v>
          </cell>
          <cell r="M1656" t="str">
            <v>PLAZO FIJO</v>
          </cell>
          <cell r="N1656" t="str">
            <v>INDIRECTA</v>
          </cell>
          <cell r="O1656" t="e">
            <v>#N/A</v>
          </cell>
          <cell r="P1656">
            <v>4</v>
          </cell>
          <cell r="Q1656">
            <v>12</v>
          </cell>
          <cell r="R1656">
            <v>6</v>
          </cell>
          <cell r="S1656">
            <v>18</v>
          </cell>
          <cell r="T1656" t="e">
            <v>#N/A</v>
          </cell>
          <cell r="U1656" t="e">
            <v>#N/A</v>
          </cell>
        </row>
        <row r="1657">
          <cell r="A1657">
            <v>6308011</v>
          </cell>
          <cell r="B1657" t="str">
            <v>OBB</v>
          </cell>
          <cell r="C1657">
            <v>22000</v>
          </cell>
          <cell r="D1657">
            <v>22000210</v>
          </cell>
          <cell r="E1657" t="str">
            <v>CONTABIL. GENER</v>
          </cell>
          <cell r="F1657">
            <v>6308011</v>
          </cell>
          <cell r="G1657" t="str">
            <v>06308011</v>
          </cell>
          <cell r="H1657">
            <v>391318488</v>
          </cell>
          <cell r="I1657" t="str">
            <v>PAREDES ZAPATA CHRISTIAN MAURICIO</v>
          </cell>
          <cell r="J1657" t="str">
            <v>ANALISTA DE COSTOS Y CONTROL DE INVENTARIOS</v>
          </cell>
          <cell r="K1657">
            <v>1715318166</v>
          </cell>
          <cell r="L1657" t="str">
            <v>SALARY</v>
          </cell>
          <cell r="M1657" t="str">
            <v>PLAZO FIJO</v>
          </cell>
          <cell r="N1657" t="str">
            <v>ADMINISTRATIVA</v>
          </cell>
          <cell r="O1657" t="str">
            <v>1ERO</v>
          </cell>
          <cell r="P1657">
            <v>1</v>
          </cell>
          <cell r="Q1657">
            <v>12</v>
          </cell>
          <cell r="R1657">
            <v>6</v>
          </cell>
          <cell r="S1657">
            <v>6</v>
          </cell>
          <cell r="T1657" t="str">
            <v>adm</v>
          </cell>
        </row>
        <row r="1658">
          <cell r="A1658">
            <v>6307808</v>
          </cell>
          <cell r="B1658" t="str">
            <v>OBB</v>
          </cell>
          <cell r="C1658">
            <v>36000</v>
          </cell>
          <cell r="D1658">
            <v>36000200</v>
          </cell>
          <cell r="E1658" t="str">
            <v>ENSAMBLE CHASIS</v>
          </cell>
          <cell r="F1658">
            <v>6307808</v>
          </cell>
          <cell r="G1658" t="str">
            <v>06307808</v>
          </cell>
          <cell r="H1658">
            <v>361598749</v>
          </cell>
          <cell r="I1658" t="str">
            <v>PEREZ FLORES LUIS GERARDO</v>
          </cell>
          <cell r="J1658" t="str">
            <v>OPERARIO PRODUCCION</v>
          </cell>
          <cell r="K1658">
            <v>1716643489</v>
          </cell>
          <cell r="L1658" t="str">
            <v>HOURLY</v>
          </cell>
          <cell r="M1658" t="str">
            <v>PLAZO FIJO</v>
          </cell>
          <cell r="N1658" t="str">
            <v>DIRECTA</v>
          </cell>
          <cell r="O1658" t="str">
            <v>SALIO CIA</v>
          </cell>
          <cell r="P1658">
            <v>5</v>
          </cell>
          <cell r="Q1658">
            <v>12</v>
          </cell>
          <cell r="R1658">
            <v>6</v>
          </cell>
          <cell r="S1658">
            <v>1</v>
          </cell>
          <cell r="T1658" t="e">
            <v>#N/A</v>
          </cell>
          <cell r="U1658" t="e">
            <v>#N/A</v>
          </cell>
        </row>
        <row r="1659">
          <cell r="A1659">
            <v>6309084</v>
          </cell>
          <cell r="B1659" t="str">
            <v>OBB</v>
          </cell>
          <cell r="C1659">
            <v>35000</v>
          </cell>
          <cell r="D1659">
            <v>35000200</v>
          </cell>
          <cell r="E1659" t="str">
            <v>PINTURA ELPO</v>
          </cell>
          <cell r="F1659">
            <v>6309084</v>
          </cell>
          <cell r="G1659" t="str">
            <v>06309084</v>
          </cell>
          <cell r="H1659">
            <v>181396076</v>
          </cell>
          <cell r="I1659" t="str">
            <v>BERNAL NAVARRETE WAGNER EDUARDO</v>
          </cell>
          <cell r="J1659" t="str">
            <v>OPERARIO DE PINTURA</v>
          </cell>
          <cell r="K1659">
            <v>1308935087</v>
          </cell>
          <cell r="L1659" t="str">
            <v>HOURLY</v>
          </cell>
          <cell r="M1659" t="str">
            <v>PLAZO FIJO</v>
          </cell>
          <cell r="N1659" t="str">
            <v>DIRECTA</v>
          </cell>
          <cell r="O1659" t="str">
            <v>2DO</v>
          </cell>
          <cell r="P1659">
            <v>5</v>
          </cell>
          <cell r="Q1659">
            <v>12</v>
          </cell>
          <cell r="R1659">
            <v>6</v>
          </cell>
          <cell r="S1659">
            <v>25</v>
          </cell>
          <cell r="T1659" t="str">
            <v>MET</v>
          </cell>
          <cell r="U1659" t="str">
            <v>PINTURA ELPO 1T</v>
          </cell>
        </row>
        <row r="1660">
          <cell r="A1660">
            <v>6337322</v>
          </cell>
          <cell r="B1660" t="str">
            <v>OBB</v>
          </cell>
          <cell r="C1660">
            <v>64000</v>
          </cell>
          <cell r="D1660">
            <v>64000100</v>
          </cell>
          <cell r="E1660" t="str">
            <v>DEP. MEDICO</v>
          </cell>
          <cell r="F1660">
            <v>6337322</v>
          </cell>
          <cell r="G1660" t="str">
            <v>06337322</v>
          </cell>
          <cell r="H1660">
            <v>469126960</v>
          </cell>
          <cell r="I1660" t="str">
            <v>BUSTAMANTE VERGARA PAMELA</v>
          </cell>
          <cell r="J1660" t="str">
            <v>ODONTOLOGA</v>
          </cell>
          <cell r="K1660">
            <v>1713261657</v>
          </cell>
          <cell r="L1660" t="str">
            <v>SALARY</v>
          </cell>
          <cell r="M1660" t="str">
            <v>EVENTUAL</v>
          </cell>
          <cell r="N1660" t="str">
            <v>INDIRECTA</v>
          </cell>
          <cell r="O1660" t="str">
            <v>1ERO</v>
          </cell>
          <cell r="P1660">
            <v>1</v>
          </cell>
          <cell r="Q1660">
            <v>12</v>
          </cell>
          <cell r="R1660">
            <v>7</v>
          </cell>
          <cell r="S1660">
            <v>17</v>
          </cell>
          <cell r="T1660" t="str">
            <v>adm</v>
          </cell>
        </row>
        <row r="1661">
          <cell r="A1661">
            <v>6267736</v>
          </cell>
          <cell r="B1661" t="str">
            <v>OBB</v>
          </cell>
          <cell r="C1661">
            <v>62000</v>
          </cell>
          <cell r="D1661">
            <v>62000100</v>
          </cell>
          <cell r="E1661" t="str">
            <v>RELAC.LABORALES</v>
          </cell>
          <cell r="F1661">
            <v>6267736</v>
          </cell>
          <cell r="G1661" t="str">
            <v>06267736</v>
          </cell>
          <cell r="H1661">
            <v>825702968</v>
          </cell>
          <cell r="I1661" t="str">
            <v>LOZANO MONTANO CARMEN ELENA</v>
          </cell>
          <cell r="J1661" t="str">
            <v>ANALISTA DE RELACIONES LABORALES</v>
          </cell>
          <cell r="K1661">
            <v>1722709605</v>
          </cell>
          <cell r="L1661" t="str">
            <v>SALARY</v>
          </cell>
          <cell r="M1661" t="str">
            <v>EVENTUAL</v>
          </cell>
          <cell r="N1661" t="str">
            <v>INDIRECTA</v>
          </cell>
          <cell r="O1661" t="str">
            <v>1ERO</v>
          </cell>
          <cell r="P1661">
            <v>1</v>
          </cell>
          <cell r="Q1661">
            <v>12</v>
          </cell>
          <cell r="R1661">
            <v>7</v>
          </cell>
          <cell r="S1661">
            <v>16</v>
          </cell>
          <cell r="T1661" t="str">
            <v>adm</v>
          </cell>
        </row>
        <row r="1662">
          <cell r="A1662">
            <v>6265739</v>
          </cell>
          <cell r="B1662" t="str">
            <v>GM</v>
          </cell>
          <cell r="C1662">
            <v>77000</v>
          </cell>
          <cell r="D1662">
            <v>77000110</v>
          </cell>
          <cell r="E1662" t="str">
            <v>OPERACION PVTA.</v>
          </cell>
          <cell r="F1662">
            <v>6265739</v>
          </cell>
          <cell r="G1662" t="str">
            <v>06265739</v>
          </cell>
          <cell r="H1662">
            <v>305679673</v>
          </cell>
          <cell r="I1662" t="str">
            <v>RODRIGUEZ CORDOVA GABRIELA ALEXANDRA</v>
          </cell>
          <cell r="J1662" t="str">
            <v>ASISTENTE DE POSVENTA</v>
          </cell>
          <cell r="K1662">
            <v>1713665071</v>
          </cell>
          <cell r="L1662" t="str">
            <v>SALARY</v>
          </cell>
          <cell r="M1662" t="str">
            <v>PLAZO FIJO</v>
          </cell>
          <cell r="N1662" t="str">
            <v>INDIRECTA</v>
          </cell>
          <cell r="O1662" t="str">
            <v>1ERO</v>
          </cell>
          <cell r="P1662">
            <v>1</v>
          </cell>
          <cell r="Q1662">
            <v>12</v>
          </cell>
          <cell r="R1662">
            <v>7</v>
          </cell>
          <cell r="S1662">
            <v>2</v>
          </cell>
          <cell r="T1662" t="str">
            <v>adm</v>
          </cell>
        </row>
        <row r="1663">
          <cell r="A1663">
            <v>6142161</v>
          </cell>
          <cell r="B1663" t="str">
            <v>GM</v>
          </cell>
          <cell r="C1663">
            <v>71000</v>
          </cell>
          <cell r="D1663">
            <v>71000100</v>
          </cell>
          <cell r="E1663" t="str">
            <v>DIRE.COMERCIAL</v>
          </cell>
          <cell r="F1663">
            <v>6142161</v>
          </cell>
          <cell r="G1663" t="str">
            <v>06142161</v>
          </cell>
          <cell r="H1663">
            <v>835231836</v>
          </cell>
          <cell r="I1663" t="str">
            <v>JARAMILLO TOSI JOSE ANTONIO</v>
          </cell>
          <cell r="J1663" t="str">
            <v>GERENTE DE DISTRITO</v>
          </cell>
          <cell r="K1663" t="str">
            <v>0102147360</v>
          </cell>
          <cell r="L1663" t="str">
            <v>SALARY</v>
          </cell>
          <cell r="M1663" t="str">
            <v>PLAZO FIJO</v>
          </cell>
          <cell r="N1663" t="str">
            <v>ADMINISTRATIVA</v>
          </cell>
          <cell r="O1663" t="str">
            <v>1ERO</v>
          </cell>
          <cell r="P1663">
            <v>1</v>
          </cell>
          <cell r="Q1663">
            <v>12</v>
          </cell>
          <cell r="R1663">
            <v>7</v>
          </cell>
          <cell r="S1663">
            <v>17</v>
          </cell>
          <cell r="T1663" t="str">
            <v>adm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P3">
            <v>39722</v>
          </cell>
          <cell r="AD3" t="str">
            <v>Hourly</v>
          </cell>
        </row>
        <row r="4">
          <cell r="P4">
            <v>39723</v>
          </cell>
          <cell r="AD4" t="str">
            <v>Classified</v>
          </cell>
        </row>
        <row r="5">
          <cell r="P5">
            <v>39724</v>
          </cell>
          <cell r="AD5" t="str">
            <v>ISP</v>
          </cell>
        </row>
        <row r="6">
          <cell r="P6">
            <v>39725</v>
          </cell>
        </row>
        <row r="7">
          <cell r="P7">
            <v>39726</v>
          </cell>
        </row>
        <row r="8">
          <cell r="P8">
            <v>39727</v>
          </cell>
        </row>
        <row r="9">
          <cell r="P9">
            <v>39728</v>
          </cell>
        </row>
        <row r="10">
          <cell r="P10">
            <v>39729</v>
          </cell>
        </row>
        <row r="11">
          <cell r="P11">
            <v>39730</v>
          </cell>
        </row>
        <row r="12">
          <cell r="P12">
            <v>39731</v>
          </cell>
        </row>
        <row r="13">
          <cell r="P13">
            <v>39732</v>
          </cell>
        </row>
        <row r="14">
          <cell r="P14">
            <v>39733</v>
          </cell>
        </row>
        <row r="15">
          <cell r="P15">
            <v>39734</v>
          </cell>
        </row>
        <row r="16">
          <cell r="P16">
            <v>39735</v>
          </cell>
        </row>
        <row r="17">
          <cell r="P17">
            <v>39736</v>
          </cell>
        </row>
        <row r="18">
          <cell r="P18">
            <v>39737</v>
          </cell>
        </row>
        <row r="19">
          <cell r="P19">
            <v>39738</v>
          </cell>
        </row>
        <row r="20">
          <cell r="P20">
            <v>39739</v>
          </cell>
        </row>
        <row r="21">
          <cell r="P21">
            <v>39740</v>
          </cell>
        </row>
        <row r="22">
          <cell r="P22">
            <v>39741</v>
          </cell>
        </row>
        <row r="23">
          <cell r="P23">
            <v>39742</v>
          </cell>
        </row>
        <row r="24">
          <cell r="P24">
            <v>39743</v>
          </cell>
        </row>
        <row r="25">
          <cell r="P25">
            <v>39744</v>
          </cell>
        </row>
        <row r="26">
          <cell r="P26">
            <v>39745</v>
          </cell>
        </row>
        <row r="27">
          <cell r="P27">
            <v>39746</v>
          </cell>
        </row>
        <row r="28">
          <cell r="P28">
            <v>39747</v>
          </cell>
        </row>
        <row r="29">
          <cell r="P29">
            <v>39748</v>
          </cell>
        </row>
        <row r="30">
          <cell r="P30">
            <v>39749</v>
          </cell>
        </row>
        <row r="31">
          <cell r="P31">
            <v>39750</v>
          </cell>
        </row>
        <row r="32">
          <cell r="P32">
            <v>39751</v>
          </cell>
        </row>
        <row r="33">
          <cell r="P33">
            <v>39752</v>
          </cell>
        </row>
        <row r="34">
          <cell r="P34">
            <v>39753</v>
          </cell>
        </row>
        <row r="35">
          <cell r="P35">
            <v>39754</v>
          </cell>
        </row>
        <row r="36">
          <cell r="P36">
            <v>39755</v>
          </cell>
        </row>
        <row r="37">
          <cell r="P37">
            <v>39756</v>
          </cell>
        </row>
        <row r="38">
          <cell r="P38">
            <v>39757</v>
          </cell>
        </row>
        <row r="39">
          <cell r="P39">
            <v>39758</v>
          </cell>
        </row>
        <row r="40">
          <cell r="P40">
            <v>39759</v>
          </cell>
        </row>
        <row r="41">
          <cell r="P41">
            <v>39760</v>
          </cell>
        </row>
        <row r="42">
          <cell r="P42">
            <v>39761</v>
          </cell>
        </row>
        <row r="43">
          <cell r="P43">
            <v>39762</v>
          </cell>
        </row>
        <row r="44">
          <cell r="P44">
            <v>39763</v>
          </cell>
        </row>
        <row r="45">
          <cell r="P45">
            <v>39764</v>
          </cell>
        </row>
        <row r="46">
          <cell r="P46">
            <v>39765</v>
          </cell>
        </row>
        <row r="47">
          <cell r="P47">
            <v>39766</v>
          </cell>
        </row>
        <row r="48">
          <cell r="P48">
            <v>39767</v>
          </cell>
        </row>
        <row r="49">
          <cell r="P49">
            <v>39768</v>
          </cell>
        </row>
        <row r="50">
          <cell r="P50">
            <v>39769</v>
          </cell>
        </row>
        <row r="51">
          <cell r="P51">
            <v>39770</v>
          </cell>
        </row>
        <row r="52">
          <cell r="P52">
            <v>39771</v>
          </cell>
        </row>
        <row r="53">
          <cell r="P53">
            <v>39772</v>
          </cell>
        </row>
        <row r="54">
          <cell r="P54">
            <v>39773</v>
          </cell>
        </row>
        <row r="55">
          <cell r="P55">
            <v>39774</v>
          </cell>
        </row>
        <row r="56">
          <cell r="P56">
            <v>39775</v>
          </cell>
        </row>
        <row r="57">
          <cell r="P57">
            <v>39776</v>
          </cell>
        </row>
        <row r="58">
          <cell r="P58">
            <v>39777</v>
          </cell>
        </row>
        <row r="59">
          <cell r="P59">
            <v>39778</v>
          </cell>
        </row>
        <row r="60">
          <cell r="P60">
            <v>39779</v>
          </cell>
        </row>
        <row r="61">
          <cell r="P61">
            <v>39780</v>
          </cell>
        </row>
        <row r="62">
          <cell r="P62">
            <v>39781</v>
          </cell>
        </row>
        <row r="63">
          <cell r="P63">
            <v>39782</v>
          </cell>
        </row>
        <row r="64">
          <cell r="P64">
            <v>39783</v>
          </cell>
        </row>
        <row r="65">
          <cell r="P65">
            <v>39784</v>
          </cell>
        </row>
        <row r="66">
          <cell r="P66">
            <v>39785</v>
          </cell>
        </row>
        <row r="67">
          <cell r="P67">
            <v>39786</v>
          </cell>
        </row>
        <row r="68">
          <cell r="A68" t="str">
            <v>Data Change</v>
          </cell>
          <cell r="K68" t="str">
            <v>Eventual</v>
          </cell>
          <cell r="P68">
            <v>39787</v>
          </cell>
          <cell r="AK68">
            <v>9</v>
          </cell>
          <cell r="AO68">
            <v>10000</v>
          </cell>
          <cell r="AS68">
            <v>10000100</v>
          </cell>
        </row>
        <row r="69">
          <cell r="A69" t="str">
            <v>Job Reclassification - LCT</v>
          </cell>
          <cell r="K69" t="str">
            <v>Plazo Fijo</v>
          </cell>
          <cell r="P69">
            <v>39788</v>
          </cell>
          <cell r="AK69" t="str">
            <v>8A</v>
          </cell>
          <cell r="AO69">
            <v>22000</v>
          </cell>
          <cell r="AS69">
            <v>10000110</v>
          </cell>
        </row>
        <row r="70">
          <cell r="A70" t="str">
            <v>Job Reclassification - RCL</v>
          </cell>
          <cell r="K70" t="str">
            <v>Indefinido</v>
          </cell>
          <cell r="P70">
            <v>39789</v>
          </cell>
          <cell r="AK70" t="str">
            <v>8B</v>
          </cell>
          <cell r="AO70">
            <v>20000</v>
          </cell>
          <cell r="AS70">
            <v>20000100</v>
          </cell>
        </row>
        <row r="71">
          <cell r="A71" t="str">
            <v>Job Reclassification - RCL / ADJ</v>
          </cell>
          <cell r="P71">
            <v>39790</v>
          </cell>
          <cell r="AK71" t="str">
            <v>8C</v>
          </cell>
          <cell r="AO71">
            <v>21000</v>
          </cell>
          <cell r="AS71">
            <v>21000100</v>
          </cell>
        </row>
        <row r="72">
          <cell r="A72" t="str">
            <v>Job Reclassification - RCL / GEN</v>
          </cell>
          <cell r="P72">
            <v>39791</v>
          </cell>
          <cell r="AK72" t="str">
            <v>7A</v>
          </cell>
          <cell r="AO72">
            <v>26000</v>
          </cell>
          <cell r="AS72">
            <v>21000110</v>
          </cell>
        </row>
        <row r="73">
          <cell r="A73" t="str">
            <v>Job Reclassification - RCL / MER</v>
          </cell>
          <cell r="P73">
            <v>39792</v>
          </cell>
          <cell r="AK73" t="str">
            <v>7B</v>
          </cell>
          <cell r="AO73">
            <v>31000</v>
          </cell>
          <cell r="AS73">
            <v>21000120</v>
          </cell>
        </row>
        <row r="74">
          <cell r="A74" t="str">
            <v>Job Reclassification - RCL / MRA</v>
          </cell>
          <cell r="P74">
            <v>39793</v>
          </cell>
          <cell r="AK74" t="str">
            <v>7C</v>
          </cell>
          <cell r="AO74">
            <v>32000</v>
          </cell>
          <cell r="AS74">
            <v>22000200</v>
          </cell>
        </row>
        <row r="75">
          <cell r="A75" t="str">
            <v>Pay Rate Change / ADJ</v>
          </cell>
          <cell r="P75">
            <v>39794</v>
          </cell>
          <cell r="AK75" t="str">
            <v>6A</v>
          </cell>
          <cell r="AO75">
            <v>33000</v>
          </cell>
          <cell r="AS75">
            <v>22000210</v>
          </cell>
        </row>
        <row r="76">
          <cell r="A76" t="str">
            <v>Pay Rate Change / GEN</v>
          </cell>
          <cell r="P76">
            <v>39795</v>
          </cell>
          <cell r="AK76" t="str">
            <v>6B</v>
          </cell>
          <cell r="AO76">
            <v>34000</v>
          </cell>
          <cell r="AS76">
            <v>22000211</v>
          </cell>
        </row>
        <row r="77">
          <cell r="A77" t="str">
            <v>Pay Rate Change / MER</v>
          </cell>
          <cell r="P77">
            <v>39796</v>
          </cell>
          <cell r="AK77" t="str">
            <v>6C</v>
          </cell>
          <cell r="AO77">
            <v>35000</v>
          </cell>
          <cell r="AS77">
            <v>22000230</v>
          </cell>
        </row>
        <row r="78">
          <cell r="A78" t="str">
            <v>Pay Rate Change / MRA</v>
          </cell>
          <cell r="P78">
            <v>39797</v>
          </cell>
          <cell r="AK78" t="str">
            <v>5A</v>
          </cell>
          <cell r="AO78">
            <v>36000</v>
          </cell>
          <cell r="AS78">
            <v>22000240</v>
          </cell>
        </row>
        <row r="79">
          <cell r="A79" t="str">
            <v>Promotion BPR</v>
          </cell>
          <cell r="P79">
            <v>39798</v>
          </cell>
          <cell r="AK79" t="str">
            <v>5B</v>
          </cell>
          <cell r="AO79">
            <v>37000</v>
          </cell>
          <cell r="AS79">
            <v>26000100</v>
          </cell>
        </row>
        <row r="80">
          <cell r="A80" t="str">
            <v>Promotion PPR</v>
          </cell>
          <cell r="P80">
            <v>39799</v>
          </cell>
          <cell r="AK80" t="str">
            <v>5C</v>
          </cell>
          <cell r="AO80">
            <v>41000</v>
          </cell>
          <cell r="AS80">
            <v>31000100</v>
          </cell>
        </row>
        <row r="81">
          <cell r="P81">
            <v>39800</v>
          </cell>
          <cell r="AK81" t="str">
            <v>5C1</v>
          </cell>
          <cell r="AO81">
            <v>42000</v>
          </cell>
          <cell r="AS81">
            <v>31000300</v>
          </cell>
        </row>
        <row r="82">
          <cell r="P82">
            <v>39801</v>
          </cell>
          <cell r="AK82" t="str">
            <v>4A1</v>
          </cell>
          <cell r="AO82">
            <v>43000</v>
          </cell>
          <cell r="AS82">
            <v>31000310</v>
          </cell>
        </row>
        <row r="83">
          <cell r="P83">
            <v>39802</v>
          </cell>
          <cell r="AK83" t="str">
            <v>4B</v>
          </cell>
          <cell r="AO83">
            <v>50000</v>
          </cell>
          <cell r="AS83">
            <v>31000400</v>
          </cell>
        </row>
        <row r="84">
          <cell r="P84">
            <v>39803</v>
          </cell>
          <cell r="AK84" t="str">
            <v>4B1</v>
          </cell>
          <cell r="AO84">
            <v>51000</v>
          </cell>
          <cell r="AS84">
            <v>31000410</v>
          </cell>
        </row>
        <row r="85">
          <cell r="P85">
            <v>39804</v>
          </cell>
          <cell r="AK85" t="str">
            <v>4C1</v>
          </cell>
          <cell r="AO85">
            <v>51000</v>
          </cell>
          <cell r="AS85">
            <v>31000500</v>
          </cell>
        </row>
        <row r="86">
          <cell r="P86">
            <v>39805</v>
          </cell>
          <cell r="AK86" t="str">
            <v>4C</v>
          </cell>
          <cell r="AO86">
            <v>52000</v>
          </cell>
          <cell r="AS86">
            <v>31000600</v>
          </cell>
        </row>
        <row r="87">
          <cell r="P87">
            <v>39806</v>
          </cell>
          <cell r="AK87" t="str">
            <v>3C1</v>
          </cell>
          <cell r="AO87">
            <v>52010</v>
          </cell>
          <cell r="AS87">
            <v>32000100</v>
          </cell>
        </row>
        <row r="88">
          <cell r="P88">
            <v>39807</v>
          </cell>
          <cell r="AK88" t="str">
            <v>3C</v>
          </cell>
          <cell r="AO88">
            <v>60000</v>
          </cell>
          <cell r="AS88">
            <v>32000110</v>
          </cell>
        </row>
        <row r="89">
          <cell r="P89">
            <v>39808</v>
          </cell>
          <cell r="AK89" t="str">
            <v>2C1</v>
          </cell>
          <cell r="AO89">
            <v>61000</v>
          </cell>
          <cell r="AS89">
            <v>32000120</v>
          </cell>
        </row>
        <row r="90">
          <cell r="P90">
            <v>39809</v>
          </cell>
          <cell r="AK90" t="str">
            <v>2C</v>
          </cell>
          <cell r="AO90">
            <v>62000</v>
          </cell>
          <cell r="AS90">
            <v>32000130</v>
          </cell>
        </row>
        <row r="91">
          <cell r="P91">
            <v>39810</v>
          </cell>
          <cell r="AK91" t="str">
            <v>1C1</v>
          </cell>
          <cell r="AO91">
            <v>63000</v>
          </cell>
          <cell r="AS91">
            <v>32000200</v>
          </cell>
        </row>
        <row r="92">
          <cell r="P92">
            <v>39811</v>
          </cell>
          <cell r="AK92" t="str">
            <v>1C</v>
          </cell>
          <cell r="AO92">
            <v>70000</v>
          </cell>
          <cell r="AS92">
            <v>33000100</v>
          </cell>
        </row>
        <row r="93">
          <cell r="P93">
            <v>39812</v>
          </cell>
          <cell r="AO93">
            <v>71000</v>
          </cell>
          <cell r="AS93">
            <v>33000110</v>
          </cell>
        </row>
        <row r="94">
          <cell r="P94">
            <v>39813</v>
          </cell>
          <cell r="AO94">
            <v>72000</v>
          </cell>
          <cell r="AS94">
            <v>33000200</v>
          </cell>
        </row>
        <row r="95">
          <cell r="AO95">
            <v>73000</v>
          </cell>
          <cell r="AS95">
            <v>33000300</v>
          </cell>
        </row>
        <row r="96">
          <cell r="AO96">
            <v>74000</v>
          </cell>
          <cell r="AS96">
            <v>33000700</v>
          </cell>
        </row>
        <row r="97">
          <cell r="AO97">
            <v>76000</v>
          </cell>
          <cell r="AS97">
            <v>34000100</v>
          </cell>
        </row>
        <row r="98">
          <cell r="AO98">
            <v>77000</v>
          </cell>
          <cell r="AS98">
            <v>34000110</v>
          </cell>
        </row>
        <row r="99">
          <cell r="AO99">
            <v>78001</v>
          </cell>
          <cell r="AS99">
            <v>34000200</v>
          </cell>
        </row>
        <row r="100">
          <cell r="AO100">
            <v>78000</v>
          </cell>
          <cell r="AS100">
            <v>34000300</v>
          </cell>
        </row>
        <row r="101">
          <cell r="AS101">
            <v>34000400</v>
          </cell>
        </row>
        <row r="102">
          <cell r="AS102">
            <v>34000500</v>
          </cell>
        </row>
        <row r="103">
          <cell r="AS103">
            <v>34000600</v>
          </cell>
        </row>
        <row r="104">
          <cell r="AS104">
            <v>35000100</v>
          </cell>
        </row>
        <row r="105">
          <cell r="AS105">
            <v>35000110</v>
          </cell>
        </row>
        <row r="106">
          <cell r="AS106">
            <v>35000200</v>
          </cell>
        </row>
        <row r="107">
          <cell r="AS107">
            <v>35000300</v>
          </cell>
        </row>
        <row r="108">
          <cell r="AS108">
            <v>35000400</v>
          </cell>
        </row>
        <row r="109">
          <cell r="AS109">
            <v>35000500</v>
          </cell>
        </row>
        <row r="110">
          <cell r="AS110">
            <v>36000100</v>
          </cell>
        </row>
        <row r="111">
          <cell r="AS111">
            <v>36000110</v>
          </cell>
        </row>
        <row r="112">
          <cell r="AS112">
            <v>36000200</v>
          </cell>
        </row>
        <row r="113">
          <cell r="AS113">
            <v>36000300</v>
          </cell>
        </row>
        <row r="114">
          <cell r="AS114">
            <v>36000400</v>
          </cell>
        </row>
        <row r="115">
          <cell r="AS115">
            <v>36000500</v>
          </cell>
        </row>
        <row r="116">
          <cell r="AS116">
            <v>36000600</v>
          </cell>
        </row>
        <row r="117">
          <cell r="AS117">
            <v>36000700</v>
          </cell>
        </row>
        <row r="118">
          <cell r="AS118">
            <v>37000100</v>
          </cell>
        </row>
        <row r="119">
          <cell r="AS119">
            <v>37000110</v>
          </cell>
        </row>
        <row r="120">
          <cell r="AS120">
            <v>37000200</v>
          </cell>
        </row>
        <row r="121">
          <cell r="AS121">
            <v>37000300</v>
          </cell>
        </row>
        <row r="122">
          <cell r="AS122">
            <v>37000400</v>
          </cell>
        </row>
        <row r="123">
          <cell r="AS123">
            <v>37000500</v>
          </cell>
        </row>
        <row r="124">
          <cell r="AS124">
            <v>37000600</v>
          </cell>
        </row>
        <row r="125">
          <cell r="AS125">
            <v>37000700</v>
          </cell>
        </row>
        <row r="126">
          <cell r="AS126">
            <v>37000710</v>
          </cell>
        </row>
        <row r="127">
          <cell r="AS127">
            <v>40000100</v>
          </cell>
        </row>
        <row r="128">
          <cell r="AS128">
            <v>41000100</v>
          </cell>
        </row>
        <row r="129">
          <cell r="AS129">
            <v>41000200</v>
          </cell>
        </row>
        <row r="130">
          <cell r="AS130">
            <v>41000210</v>
          </cell>
        </row>
        <row r="131">
          <cell r="AS131">
            <v>41000220</v>
          </cell>
        </row>
        <row r="132">
          <cell r="AS132">
            <v>42000100</v>
          </cell>
        </row>
        <row r="133">
          <cell r="AS133">
            <v>42000110</v>
          </cell>
        </row>
        <row r="134">
          <cell r="AS134">
            <v>42000120</v>
          </cell>
        </row>
        <row r="135">
          <cell r="AS135">
            <v>43000100</v>
          </cell>
        </row>
        <row r="136">
          <cell r="AS136">
            <v>50000310</v>
          </cell>
        </row>
        <row r="137">
          <cell r="AS137">
            <v>50000320</v>
          </cell>
        </row>
        <row r="138">
          <cell r="AS138">
            <v>51000300</v>
          </cell>
        </row>
        <row r="139">
          <cell r="AS139">
            <v>51000310</v>
          </cell>
        </row>
        <row r="140">
          <cell r="AS140">
            <v>51000320</v>
          </cell>
        </row>
        <row r="141">
          <cell r="AS141">
            <v>52000500</v>
          </cell>
        </row>
        <row r="142">
          <cell r="AS142">
            <v>52000520</v>
          </cell>
        </row>
        <row r="143">
          <cell r="AS143">
            <v>52010200</v>
          </cell>
        </row>
        <row r="144">
          <cell r="AS144">
            <v>52010300</v>
          </cell>
        </row>
        <row r="145">
          <cell r="AS145">
            <v>52010310</v>
          </cell>
        </row>
        <row r="146">
          <cell r="AS146">
            <v>52010400</v>
          </cell>
        </row>
        <row r="147">
          <cell r="AS147">
            <v>52010430</v>
          </cell>
        </row>
        <row r="148">
          <cell r="AS148">
            <v>52010440</v>
          </cell>
        </row>
        <row r="149">
          <cell r="AS149">
            <v>52010450</v>
          </cell>
        </row>
        <row r="150">
          <cell r="AS150">
            <v>52010460</v>
          </cell>
        </row>
        <row r="151">
          <cell r="AS151">
            <v>52010470</v>
          </cell>
        </row>
        <row r="152">
          <cell r="AS152">
            <v>52010520</v>
          </cell>
        </row>
        <row r="153">
          <cell r="AS153">
            <v>60000100</v>
          </cell>
        </row>
        <row r="154">
          <cell r="AS154">
            <v>61000100</v>
          </cell>
        </row>
        <row r="155">
          <cell r="AS155">
            <v>61000200</v>
          </cell>
        </row>
        <row r="156">
          <cell r="AS156">
            <v>61000210</v>
          </cell>
        </row>
        <row r="157">
          <cell r="AS157">
            <v>61000230</v>
          </cell>
        </row>
        <row r="158">
          <cell r="AS158">
            <v>62000100</v>
          </cell>
        </row>
        <row r="159">
          <cell r="AS159">
            <v>62000110</v>
          </cell>
        </row>
        <row r="160">
          <cell r="AS160">
            <v>62000130</v>
          </cell>
        </row>
        <row r="161">
          <cell r="AS161">
            <v>63000100</v>
          </cell>
        </row>
        <row r="162">
          <cell r="AS162">
            <v>63000110</v>
          </cell>
        </row>
        <row r="163">
          <cell r="AS163">
            <v>63000120</v>
          </cell>
        </row>
        <row r="164">
          <cell r="AS164">
            <v>70000100</v>
          </cell>
        </row>
        <row r="165">
          <cell r="AS165">
            <v>71000100</v>
          </cell>
        </row>
        <row r="166">
          <cell r="AS166">
            <v>71000110</v>
          </cell>
        </row>
        <row r="167">
          <cell r="AS167">
            <v>71000200</v>
          </cell>
        </row>
        <row r="168">
          <cell r="AS168">
            <v>71000210</v>
          </cell>
        </row>
        <row r="169">
          <cell r="AS169">
            <v>71000220</v>
          </cell>
        </row>
        <row r="170">
          <cell r="AS170">
            <v>71000300</v>
          </cell>
        </row>
        <row r="171">
          <cell r="AS171">
            <v>72000100</v>
          </cell>
        </row>
        <row r="172">
          <cell r="AS172">
            <v>73000100</v>
          </cell>
        </row>
        <row r="173">
          <cell r="AS173">
            <v>73000200</v>
          </cell>
        </row>
        <row r="174">
          <cell r="AS174">
            <v>74000100</v>
          </cell>
        </row>
        <row r="175">
          <cell r="AS175">
            <v>76000100</v>
          </cell>
        </row>
        <row r="176">
          <cell r="AS176">
            <v>77000100</v>
          </cell>
        </row>
        <row r="177">
          <cell r="AS177">
            <v>77000110</v>
          </cell>
        </row>
        <row r="178">
          <cell r="AS178">
            <v>77000120</v>
          </cell>
        </row>
        <row r="179">
          <cell r="AS179">
            <v>77000130</v>
          </cell>
        </row>
        <row r="180">
          <cell r="AS180">
            <v>77000210</v>
          </cell>
        </row>
        <row r="181">
          <cell r="AS181">
            <v>77000220</v>
          </cell>
        </row>
        <row r="182">
          <cell r="AS182">
            <v>77000230</v>
          </cell>
        </row>
        <row r="183">
          <cell r="AS183">
            <v>77000300</v>
          </cell>
        </row>
        <row r="184">
          <cell r="AS184">
            <v>78000100</v>
          </cell>
        </row>
        <row r="185">
          <cell r="AS185">
            <v>78000200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UNIFICADOS (2)"/>
      <sheetName val="ESTUDIOS"/>
      <sheetName val="Objetivos y desempeño"/>
      <sheetName val="SEGURIDAD"/>
      <sheetName val="SUGERENCIA"/>
      <sheetName val="ANTIGUEDAD"/>
      <sheetName val="Sheet1"/>
      <sheetName val="DATOS UNIFICADOS"/>
      <sheetName val="NOVIEMBRE cps"/>
      <sheetName val="MOTIVOS"/>
      <sheetName val="EVENTOS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3701181</v>
          </cell>
          <cell r="B7" t="str">
            <v>CARVERNICOLAS</v>
          </cell>
          <cell r="C7" t="str">
            <v>WASHINGTON PACHACAMA</v>
          </cell>
          <cell r="D7">
            <v>1</v>
          </cell>
          <cell r="F7">
            <v>3</v>
          </cell>
          <cell r="G7">
            <v>3.8333333333333335</v>
          </cell>
          <cell r="H7">
            <v>3.8333333333333335</v>
          </cell>
          <cell r="I7">
            <v>3.8333333333333335</v>
          </cell>
          <cell r="K7">
            <v>2.6</v>
          </cell>
          <cell r="L7">
            <v>2.8</v>
          </cell>
          <cell r="M7">
            <v>2.7</v>
          </cell>
        </row>
        <row r="8">
          <cell r="A8">
            <v>3705908</v>
          </cell>
          <cell r="B8" t="str">
            <v>PURO ÑEQUE</v>
          </cell>
          <cell r="C8" t="str">
            <v>MIGUEL CAIZA</v>
          </cell>
          <cell r="D8">
            <v>1</v>
          </cell>
          <cell r="F8">
            <v>3</v>
          </cell>
          <cell r="G8">
            <v>3.0833333333333335</v>
          </cell>
          <cell r="H8">
            <v>3.0833333333333335</v>
          </cell>
          <cell r="I8">
            <v>3.0833333333333335</v>
          </cell>
          <cell r="K8">
            <v>2.8333333333333335</v>
          </cell>
          <cell r="L8">
            <v>2.8333333333333335</v>
          </cell>
          <cell r="M8">
            <v>2.8333333333333335</v>
          </cell>
        </row>
        <row r="9">
          <cell r="A9">
            <v>3702361</v>
          </cell>
          <cell r="B9" t="str">
            <v>THE MACHINES</v>
          </cell>
          <cell r="C9" t="str">
            <v>BYRON ASENCIO</v>
          </cell>
          <cell r="D9">
            <v>2</v>
          </cell>
          <cell r="F9">
            <v>3</v>
          </cell>
          <cell r="G9">
            <v>2.75</v>
          </cell>
          <cell r="H9">
            <v>2.75</v>
          </cell>
          <cell r="I9">
            <v>2.75</v>
          </cell>
          <cell r="K9">
            <v>2.6666666666666665</v>
          </cell>
          <cell r="L9">
            <v>2.5</v>
          </cell>
          <cell r="M9">
            <v>2.583333333333333</v>
          </cell>
        </row>
        <row r="10">
          <cell r="A10">
            <v>6</v>
          </cell>
          <cell r="B10" t="str">
            <v>ESPECIALISTAS</v>
          </cell>
          <cell r="C10" t="str">
            <v>SIXTO ANDRADE</v>
          </cell>
          <cell r="D10">
            <v>0</v>
          </cell>
          <cell r="F10">
            <v>3</v>
          </cell>
          <cell r="G10">
            <v>2.8333333333333335</v>
          </cell>
          <cell r="H10">
            <v>2.8333333333333335</v>
          </cell>
          <cell r="I10">
            <v>2.8333333333333335</v>
          </cell>
          <cell r="K10">
            <v>2.6666666666666665</v>
          </cell>
          <cell r="L10">
            <v>2.5</v>
          </cell>
          <cell r="M10">
            <v>2.583333333333333</v>
          </cell>
        </row>
        <row r="11">
          <cell r="A11">
            <v>6058277</v>
          </cell>
          <cell r="B11" t="str">
            <v>LOS SOBRINOS</v>
          </cell>
          <cell r="C11" t="str">
            <v>PABLO RAMOS</v>
          </cell>
          <cell r="D11">
            <v>2</v>
          </cell>
          <cell r="F11">
            <v>3</v>
          </cell>
          <cell r="G11">
            <v>3.6666666666666665</v>
          </cell>
          <cell r="H11">
            <v>3.6666666666666665</v>
          </cell>
          <cell r="I11">
            <v>3.6666666666666665</v>
          </cell>
          <cell r="K11">
            <v>3</v>
          </cell>
          <cell r="L11">
            <v>3</v>
          </cell>
          <cell r="M11">
            <v>3</v>
          </cell>
        </row>
        <row r="12">
          <cell r="A12">
            <v>3701179</v>
          </cell>
          <cell r="B12" t="str">
            <v>LOS GATOS</v>
          </cell>
          <cell r="C12" t="str">
            <v>JORGE. PERALTA</v>
          </cell>
          <cell r="D12">
            <v>0</v>
          </cell>
          <cell r="F12">
            <v>3</v>
          </cell>
          <cell r="G12">
            <v>3.1333333333333333</v>
          </cell>
          <cell r="H12">
            <v>3.1333333333333333</v>
          </cell>
          <cell r="I12">
            <v>3.1333333333333333</v>
          </cell>
          <cell r="K12">
            <v>2.9</v>
          </cell>
          <cell r="L12">
            <v>2.74</v>
          </cell>
          <cell r="M12">
            <v>2.82</v>
          </cell>
        </row>
        <row r="13">
          <cell r="A13">
            <v>3702462</v>
          </cell>
          <cell r="B13" t="str">
            <v>RAPIDOS</v>
          </cell>
          <cell r="C13" t="str">
            <v>JHONNY GAIBOR</v>
          </cell>
          <cell r="D13">
            <v>2</v>
          </cell>
          <cell r="F13">
            <v>3</v>
          </cell>
          <cell r="G13">
            <v>3.8333333333333335</v>
          </cell>
          <cell r="H13">
            <v>4</v>
          </cell>
          <cell r="I13">
            <v>3.916666666666667</v>
          </cell>
          <cell r="K13">
            <v>3.1666666666666665</v>
          </cell>
          <cell r="L13">
            <v>2.6666666666666665</v>
          </cell>
          <cell r="M13">
            <v>2.9166666666666665</v>
          </cell>
        </row>
        <row r="14">
          <cell r="A14">
            <v>3705907</v>
          </cell>
          <cell r="B14" t="str">
            <v>CERO ERRORES</v>
          </cell>
          <cell r="C14" t="str">
            <v>ROBERTO VIZCAINO</v>
          </cell>
          <cell r="D14">
            <v>2</v>
          </cell>
          <cell r="F14">
            <v>3</v>
          </cell>
          <cell r="G14">
            <v>3.3333333333333335</v>
          </cell>
          <cell r="H14">
            <v>3.3333333333333335</v>
          </cell>
          <cell r="I14">
            <v>3.3333333333333335</v>
          </cell>
          <cell r="K14">
            <v>2.8333333333333335</v>
          </cell>
          <cell r="L14">
            <v>2.8333333333333335</v>
          </cell>
          <cell r="M14">
            <v>2.8333333333333335</v>
          </cell>
        </row>
        <row r="15">
          <cell r="A15">
            <v>3705994</v>
          </cell>
          <cell r="B15" t="str">
            <v>FURIOSOS</v>
          </cell>
          <cell r="C15" t="str">
            <v>DIEGO PILLAJO</v>
          </cell>
          <cell r="D15">
            <v>1</v>
          </cell>
          <cell r="F15">
            <v>3</v>
          </cell>
          <cell r="G15">
            <v>2.6666666666666665</v>
          </cell>
          <cell r="H15">
            <v>2.6666666666666665</v>
          </cell>
          <cell r="I15">
            <v>2.6666666666666665</v>
          </cell>
          <cell r="K15">
            <v>2.5</v>
          </cell>
          <cell r="L15">
            <v>2.8333333333333335</v>
          </cell>
          <cell r="M15">
            <v>2.666666666666667</v>
          </cell>
        </row>
        <row r="16">
          <cell r="A16">
            <v>6080476</v>
          </cell>
          <cell r="B16" t="str">
            <v>THE MANAGER</v>
          </cell>
          <cell r="C16" t="str">
            <v>LUIS TUCANES</v>
          </cell>
          <cell r="D16">
            <v>1</v>
          </cell>
          <cell r="F16">
            <v>3</v>
          </cell>
          <cell r="G16">
            <v>3.6666666666666665</v>
          </cell>
          <cell r="H16">
            <v>3.6666666666666665</v>
          </cell>
          <cell r="I16">
            <v>3.6666666666666665</v>
          </cell>
          <cell r="K16">
            <v>3.3333333333333335</v>
          </cell>
          <cell r="L16">
            <v>3.5</v>
          </cell>
          <cell r="M16">
            <v>3.416666666666667</v>
          </cell>
        </row>
        <row r="17">
          <cell r="A17">
            <v>6057536</v>
          </cell>
          <cell r="B17" t="str">
            <v>PURO HUMO</v>
          </cell>
          <cell r="C17" t="str">
            <v>CARLOS REINOSO</v>
          </cell>
          <cell r="D17">
            <v>2</v>
          </cell>
          <cell r="F17">
            <v>3</v>
          </cell>
          <cell r="G17">
            <v>3.1666666666666665</v>
          </cell>
          <cell r="H17">
            <v>3.1666666666666665</v>
          </cell>
          <cell r="I17">
            <v>3.1666666666666665</v>
          </cell>
          <cell r="K17">
            <v>3</v>
          </cell>
          <cell r="L17">
            <v>3</v>
          </cell>
          <cell r="M17">
            <v>3</v>
          </cell>
        </row>
        <row r="18">
          <cell r="A18">
            <v>6085904</v>
          </cell>
          <cell r="B18" t="str">
            <v>SACA CHISPAS</v>
          </cell>
          <cell r="C18" t="str">
            <v>SEGUNDO ALVARO</v>
          </cell>
          <cell r="D18">
            <v>2</v>
          </cell>
          <cell r="F18">
            <v>0</v>
          </cell>
          <cell r="G18">
            <v>2.5</v>
          </cell>
          <cell r="H18">
            <v>2.5</v>
          </cell>
          <cell r="I18">
            <v>2.5</v>
          </cell>
          <cell r="K18">
            <v>2.5</v>
          </cell>
          <cell r="L18">
            <v>2</v>
          </cell>
          <cell r="M18">
            <v>2.25</v>
          </cell>
        </row>
        <row r="19">
          <cell r="A19">
            <v>6081606</v>
          </cell>
          <cell r="B19" t="str">
            <v>K TAZ</v>
          </cell>
          <cell r="C19" t="str">
            <v>NELSON GONZALO QUISPE</v>
          </cell>
          <cell r="D19">
            <v>1</v>
          </cell>
          <cell r="F19">
            <v>3</v>
          </cell>
          <cell r="G19">
            <v>2.8666666666666667</v>
          </cell>
          <cell r="H19">
            <v>2.8666666666666667</v>
          </cell>
          <cell r="I19">
            <v>2.8666666666666667</v>
          </cell>
          <cell r="K19">
            <v>2.5</v>
          </cell>
          <cell r="L19">
            <v>2.5</v>
          </cell>
          <cell r="M19">
            <v>2.5</v>
          </cell>
        </row>
        <row r="20">
          <cell r="A20">
            <v>6057887</v>
          </cell>
          <cell r="B20" t="str">
            <v>FULL MIG</v>
          </cell>
          <cell r="C20" t="str">
            <v>JUAN ALDAS</v>
          </cell>
          <cell r="D20">
            <v>2</v>
          </cell>
          <cell r="F20">
            <v>3</v>
          </cell>
          <cell r="G20">
            <v>3.6666666666666665</v>
          </cell>
          <cell r="H20">
            <v>3.3333333333333335</v>
          </cell>
          <cell r="I20">
            <v>3.5</v>
          </cell>
          <cell r="K20">
            <v>3.2</v>
          </cell>
          <cell r="L20">
            <v>2.95</v>
          </cell>
          <cell r="M20">
            <v>3.0750000000000002</v>
          </cell>
        </row>
        <row r="21">
          <cell r="A21">
            <v>6057783</v>
          </cell>
          <cell r="B21" t="str">
            <v>GLADIADORES</v>
          </cell>
          <cell r="C21" t="str">
            <v>ALEXIS SIMBAÑA</v>
          </cell>
          <cell r="D21">
            <v>2</v>
          </cell>
          <cell r="F21">
            <v>3</v>
          </cell>
          <cell r="G21">
            <v>3.5</v>
          </cell>
          <cell r="H21">
            <v>3.6666666666666665</v>
          </cell>
          <cell r="I21">
            <v>3.583333333333333</v>
          </cell>
          <cell r="K21">
            <v>3.8333333333333335</v>
          </cell>
          <cell r="L21">
            <v>3.8333333333333335</v>
          </cell>
          <cell r="M21">
            <v>3.8333333333333335</v>
          </cell>
        </row>
        <row r="22">
          <cell r="A22">
            <v>6080354</v>
          </cell>
          <cell r="B22" t="str">
            <v>SOLO PANAS</v>
          </cell>
          <cell r="C22" t="str">
            <v>PATRICIO CUENCA</v>
          </cell>
          <cell r="D22">
            <v>1</v>
          </cell>
          <cell r="F22">
            <v>3</v>
          </cell>
          <cell r="G22">
            <v>3.8333333333333335</v>
          </cell>
          <cell r="H22">
            <v>3.5</v>
          </cell>
          <cell r="I22">
            <v>3.666666666666667</v>
          </cell>
          <cell r="K22">
            <v>3</v>
          </cell>
          <cell r="L22">
            <v>2.8333333333333335</v>
          </cell>
          <cell r="M22">
            <v>2.916666666666667</v>
          </cell>
        </row>
        <row r="23">
          <cell r="A23">
            <v>1468</v>
          </cell>
          <cell r="B23" t="str">
            <v>TECNICOS</v>
          </cell>
          <cell r="C23" t="str">
            <v>EDUARDO QUINATOA</v>
          </cell>
          <cell r="D23">
            <v>1</v>
          </cell>
          <cell r="F23">
            <v>3</v>
          </cell>
          <cell r="G23">
            <v>2</v>
          </cell>
          <cell r="H23">
            <v>2</v>
          </cell>
          <cell r="I23">
            <v>2</v>
          </cell>
          <cell r="K23">
            <v>3.3333333333333335</v>
          </cell>
          <cell r="L23">
            <v>3.5</v>
          </cell>
          <cell r="M23">
            <v>3.416666666666667</v>
          </cell>
        </row>
        <row r="24">
          <cell r="A24">
            <v>300</v>
          </cell>
          <cell r="B24" t="str">
            <v>PICAPIEDRA</v>
          </cell>
          <cell r="C24" t="str">
            <v>GABRIEL TORRES</v>
          </cell>
          <cell r="D24">
            <v>2</v>
          </cell>
          <cell r="F24">
            <v>3</v>
          </cell>
          <cell r="G24">
            <v>3.3333333333333335</v>
          </cell>
          <cell r="H24">
            <v>2.8333333333333335</v>
          </cell>
          <cell r="I24">
            <v>3.0833333333333335</v>
          </cell>
          <cell r="K24">
            <v>2.1666666666666665</v>
          </cell>
          <cell r="L24">
            <v>1.8333333333333333</v>
          </cell>
          <cell r="M24">
            <v>2</v>
          </cell>
        </row>
        <row r="25">
          <cell r="A25">
            <v>6058252</v>
          </cell>
          <cell r="B25" t="str">
            <v>LOS ENDEREZADORES</v>
          </cell>
          <cell r="C25" t="str">
            <v>MARCELO REINO</v>
          </cell>
          <cell r="D25">
            <v>2</v>
          </cell>
          <cell r="F25">
            <v>3</v>
          </cell>
          <cell r="G25">
            <v>3.8333333333333335</v>
          </cell>
          <cell r="H25">
            <v>3.8333333333333335</v>
          </cell>
          <cell r="I25">
            <v>3.8333333333333335</v>
          </cell>
          <cell r="K25">
            <v>2.6666666666666665</v>
          </cell>
          <cell r="L25">
            <v>2.1666666666666665</v>
          </cell>
          <cell r="M25">
            <v>2.4166666666666665</v>
          </cell>
        </row>
        <row r="26">
          <cell r="A26">
            <v>6058259</v>
          </cell>
          <cell r="B26" t="str">
            <v>A TODO JIG</v>
          </cell>
          <cell r="C26" t="str">
            <v>ANGEL FLORES</v>
          </cell>
          <cell r="D26">
            <v>1</v>
          </cell>
          <cell r="F26">
            <v>3</v>
          </cell>
          <cell r="G26">
            <v>3.3333333333333335</v>
          </cell>
          <cell r="H26">
            <v>3.6666666666666665</v>
          </cell>
          <cell r="I26">
            <v>3.5</v>
          </cell>
          <cell r="K26">
            <v>3.2</v>
          </cell>
          <cell r="L26">
            <v>2.9166666666666665</v>
          </cell>
          <cell r="M26">
            <v>3.0583333333333336</v>
          </cell>
        </row>
        <row r="27">
          <cell r="A27">
            <v>6057797</v>
          </cell>
          <cell r="B27" t="str">
            <v>LOS MISMOS PRO POR HORAS</v>
          </cell>
          <cell r="C27" t="str">
            <v>CRISTIAN CARDENAS</v>
          </cell>
          <cell r="D27">
            <v>1</v>
          </cell>
          <cell r="F27">
            <v>3</v>
          </cell>
          <cell r="I27">
            <v>0</v>
          </cell>
          <cell r="K27">
            <v>3.5</v>
          </cell>
          <cell r="L27">
            <v>3.5</v>
          </cell>
          <cell r="M27">
            <v>3.5</v>
          </cell>
        </row>
        <row r="28">
          <cell r="A28">
            <v>6081588</v>
          </cell>
          <cell r="B28" t="str">
            <v>METAL BAL</v>
          </cell>
          <cell r="C28" t="str">
            <v>MARCO TRUJILLO</v>
          </cell>
          <cell r="D28">
            <v>2</v>
          </cell>
          <cell r="F28">
            <v>3</v>
          </cell>
          <cell r="G28">
            <v>3.6666666666666665</v>
          </cell>
          <cell r="H28">
            <v>3.3333333333333335</v>
          </cell>
          <cell r="I28">
            <v>3.5</v>
          </cell>
          <cell r="K28">
            <v>2.5</v>
          </cell>
          <cell r="L28">
            <v>2.5</v>
          </cell>
          <cell r="M28">
            <v>2.5</v>
          </cell>
        </row>
        <row r="29">
          <cell r="A29">
            <v>160970</v>
          </cell>
          <cell r="B29" t="str">
            <v>RAPIDOS 2T</v>
          </cell>
          <cell r="C29" t="str">
            <v>Mario Ontaneda</v>
          </cell>
          <cell r="D29">
            <v>2</v>
          </cell>
          <cell r="F29">
            <v>3</v>
          </cell>
          <cell r="G29">
            <v>3.5</v>
          </cell>
          <cell r="H29">
            <v>3.5</v>
          </cell>
          <cell r="I29">
            <v>3.5</v>
          </cell>
          <cell r="K29">
            <v>2.8333333333333335</v>
          </cell>
          <cell r="L29">
            <v>2.8333333333333335</v>
          </cell>
          <cell r="M29">
            <v>2.8333333333333335</v>
          </cell>
        </row>
        <row r="30">
          <cell r="A30">
            <v>180441</v>
          </cell>
          <cell r="B30" t="str">
            <v>FURIOSOS 2T</v>
          </cell>
          <cell r="C30" t="str">
            <v>BYRON LLUMIQUINGA</v>
          </cell>
          <cell r="D30">
            <v>2</v>
          </cell>
          <cell r="F30">
            <v>3</v>
          </cell>
          <cell r="I30">
            <v>0</v>
          </cell>
          <cell r="K30">
            <v>3.3333333333333335</v>
          </cell>
          <cell r="L30">
            <v>4</v>
          </cell>
          <cell r="M30">
            <v>3.666666666666667</v>
          </cell>
        </row>
        <row r="31">
          <cell r="A31">
            <v>161070</v>
          </cell>
          <cell r="B31" t="str">
            <v>CERO ERRORES 2T</v>
          </cell>
          <cell r="C31" t="str">
            <v>VICTOR CHICHARON</v>
          </cell>
          <cell r="D31">
            <v>2</v>
          </cell>
          <cell r="F31">
            <v>3</v>
          </cell>
          <cell r="G31">
            <v>3.1666666666666665</v>
          </cell>
          <cell r="H31">
            <v>3.3333333333333335</v>
          </cell>
          <cell r="I31">
            <v>3.25</v>
          </cell>
          <cell r="K31">
            <v>3.3333333333333335</v>
          </cell>
          <cell r="L31">
            <v>2.8333333333333335</v>
          </cell>
          <cell r="M31">
            <v>3.0833333333333335</v>
          </cell>
        </row>
        <row r="32">
          <cell r="A32">
            <v>161073</v>
          </cell>
          <cell r="B32" t="str">
            <v>THE MANAGER 2T</v>
          </cell>
          <cell r="C32" t="str">
            <v>Franklin Granada</v>
          </cell>
          <cell r="D32">
            <v>2</v>
          </cell>
          <cell r="F32">
            <v>3</v>
          </cell>
          <cell r="I32">
            <v>0</v>
          </cell>
          <cell r="K32">
            <v>2.8333333333333335</v>
          </cell>
          <cell r="L32">
            <v>2.8333333333333335</v>
          </cell>
          <cell r="M32">
            <v>2.8333333333333335</v>
          </cell>
        </row>
        <row r="33">
          <cell r="A33">
            <v>161200</v>
          </cell>
          <cell r="B33" t="str">
            <v>PURO HUMO 2T</v>
          </cell>
          <cell r="C33" t="str">
            <v>CARLO CAIZA</v>
          </cell>
          <cell r="D33">
            <v>2</v>
          </cell>
          <cell r="F33">
            <v>3</v>
          </cell>
          <cell r="G33">
            <v>3</v>
          </cell>
          <cell r="H33">
            <v>3</v>
          </cell>
          <cell r="I33">
            <v>3</v>
          </cell>
          <cell r="K33">
            <v>3.6666666666666665</v>
          </cell>
          <cell r="L33">
            <v>3</v>
          </cell>
          <cell r="M33">
            <v>3.333333333333333</v>
          </cell>
        </row>
        <row r="34">
          <cell r="A34">
            <v>161183</v>
          </cell>
          <cell r="B34" t="str">
            <v>K TAZ 2T</v>
          </cell>
          <cell r="C34" t="str">
            <v>PAUL SALDAÑA</v>
          </cell>
          <cell r="D34">
            <v>2</v>
          </cell>
          <cell r="F34">
            <v>3</v>
          </cell>
          <cell r="G34">
            <v>2.7333333333333329</v>
          </cell>
          <cell r="H34">
            <v>2.7333333333333329</v>
          </cell>
          <cell r="I34">
            <v>2.7333333333333329</v>
          </cell>
          <cell r="M34">
            <v>0</v>
          </cell>
        </row>
        <row r="35">
          <cell r="A35">
            <v>6058261</v>
          </cell>
          <cell r="B35" t="str">
            <v>FULL MIG 2T</v>
          </cell>
          <cell r="C35" t="str">
            <v>JORGE CHIPANTASI</v>
          </cell>
          <cell r="D35">
            <v>1</v>
          </cell>
          <cell r="F35">
            <v>3</v>
          </cell>
          <cell r="G35">
            <v>2.5333333333333332</v>
          </cell>
          <cell r="H35">
            <v>2.5333333333333332</v>
          </cell>
          <cell r="I35">
            <v>2.5333333333333332</v>
          </cell>
          <cell r="M35">
            <v>0</v>
          </cell>
        </row>
        <row r="36">
          <cell r="A36">
            <v>161405</v>
          </cell>
          <cell r="B36" t="str">
            <v>SOLO PANAS 2T</v>
          </cell>
          <cell r="C36" t="str">
            <v>JAVIER OSHIÑA</v>
          </cell>
          <cell r="D36">
            <v>1</v>
          </cell>
          <cell r="F36">
            <v>3</v>
          </cell>
          <cell r="G36">
            <v>2.3333333333333335</v>
          </cell>
          <cell r="H36">
            <v>2.3333333333333335</v>
          </cell>
          <cell r="I36">
            <v>2.3333333333333335</v>
          </cell>
          <cell r="K36">
            <v>3.1666666666666665</v>
          </cell>
          <cell r="L36">
            <v>2.1666666666666665</v>
          </cell>
          <cell r="M36">
            <v>2.6666666666666665</v>
          </cell>
        </row>
        <row r="37">
          <cell r="A37">
            <v>102240</v>
          </cell>
          <cell r="B37" t="str">
            <v>LOS TECNICOS 2T</v>
          </cell>
          <cell r="C37" t="str">
            <v>ERNESTO NAVARRETE</v>
          </cell>
          <cell r="D37">
            <v>2</v>
          </cell>
          <cell r="F37">
            <v>3</v>
          </cell>
          <cell r="G37">
            <v>2.9166666666666665</v>
          </cell>
          <cell r="H37">
            <v>2.9166666666666665</v>
          </cell>
          <cell r="I37">
            <v>2.9166666666666665</v>
          </cell>
          <cell r="K37">
            <v>2.8333333333333335</v>
          </cell>
          <cell r="L37">
            <v>2.8333333333333335</v>
          </cell>
          <cell r="M37">
            <v>2.8333333333333335</v>
          </cell>
        </row>
        <row r="38">
          <cell r="A38">
            <v>161484</v>
          </cell>
          <cell r="B38" t="str">
            <v>LOS MISMOS PRO POR HORAS 2T</v>
          </cell>
          <cell r="C38" t="str">
            <v>RAMIRO FLORES</v>
          </cell>
          <cell r="D38">
            <v>2</v>
          </cell>
          <cell r="F38">
            <v>3</v>
          </cell>
          <cell r="G38">
            <v>3.1666666666666665</v>
          </cell>
          <cell r="H38">
            <v>3.3333333333333335</v>
          </cell>
          <cell r="I38">
            <v>3.25</v>
          </cell>
          <cell r="K38">
            <v>2.6666666666666665</v>
          </cell>
          <cell r="L38">
            <v>2.8333333333333335</v>
          </cell>
          <cell r="M38">
            <v>2.75</v>
          </cell>
        </row>
        <row r="39">
          <cell r="A39">
            <v>161443</v>
          </cell>
          <cell r="B39" t="str">
            <v>METAL BAL 2T</v>
          </cell>
          <cell r="C39" t="str">
            <v>NELSON BARROS</v>
          </cell>
          <cell r="D39">
            <v>2</v>
          </cell>
          <cell r="F39">
            <v>3</v>
          </cell>
          <cell r="G39">
            <v>3.1666666666666665</v>
          </cell>
          <cell r="H39">
            <v>3</v>
          </cell>
          <cell r="I39">
            <v>3.083333333333333</v>
          </cell>
          <cell r="K39">
            <v>3</v>
          </cell>
          <cell r="L39">
            <v>2.6666666666666665</v>
          </cell>
          <cell r="M39">
            <v>2.833333333333333</v>
          </cell>
        </row>
        <row r="40">
          <cell r="A40">
            <v>161102</v>
          </cell>
          <cell r="B40" t="str">
            <v>ACTIVOS</v>
          </cell>
          <cell r="C40" t="str">
            <v>PATRICIO ALTAMIRANO</v>
          </cell>
          <cell r="D40">
            <v>2</v>
          </cell>
          <cell r="F40">
            <v>3</v>
          </cell>
          <cell r="I40">
            <v>0</v>
          </cell>
          <cell r="K40">
            <v>3.1666666666666665</v>
          </cell>
          <cell r="L40">
            <v>3</v>
          </cell>
          <cell r="M40">
            <v>3.083333333333333</v>
          </cell>
        </row>
        <row r="41">
          <cell r="A41">
            <v>6057785</v>
          </cell>
          <cell r="B41" t="str">
            <v>SOLO NOCHE</v>
          </cell>
          <cell r="C41" t="str">
            <v>SANTIAGO DELGADO</v>
          </cell>
          <cell r="D41">
            <v>2</v>
          </cell>
          <cell r="F41">
            <v>3</v>
          </cell>
          <cell r="I41">
            <v>0</v>
          </cell>
          <cell r="K41">
            <v>2.8333333333333335</v>
          </cell>
          <cell r="L41">
            <v>3</v>
          </cell>
          <cell r="M41">
            <v>2.916666666666667</v>
          </cell>
        </row>
        <row r="42">
          <cell r="A42">
            <v>160945</v>
          </cell>
          <cell r="C42" t="str">
            <v>HERNAN PATRICIO  QUINCHUELA</v>
          </cell>
          <cell r="D42">
            <v>1</v>
          </cell>
          <cell r="F42" t="e">
            <v>#N/A</v>
          </cell>
          <cell r="G42">
            <v>3.6666666666666665</v>
          </cell>
          <cell r="H42">
            <v>3.8333333333333335</v>
          </cell>
          <cell r="I42">
            <v>3.75</v>
          </cell>
          <cell r="K42">
            <v>2.6666666666666665</v>
          </cell>
          <cell r="L42">
            <v>2.8333333333333335</v>
          </cell>
          <cell r="M42">
            <v>2.75</v>
          </cell>
        </row>
        <row r="43">
          <cell r="A43">
            <v>195015</v>
          </cell>
          <cell r="C43" t="str">
            <v>HERNANDEZ NELSON</v>
          </cell>
          <cell r="D43">
            <v>1</v>
          </cell>
          <cell r="F43" t="e">
            <v>#N/A</v>
          </cell>
          <cell r="I43">
            <v>0</v>
          </cell>
          <cell r="K43">
            <v>3.3333333333333335</v>
          </cell>
          <cell r="L43">
            <v>3.1666666666666665</v>
          </cell>
          <cell r="M43">
            <v>3.25</v>
          </cell>
        </row>
        <row r="44">
          <cell r="A44">
            <v>3600698</v>
          </cell>
          <cell r="B44" t="str">
            <v>HEAVY METAL</v>
          </cell>
          <cell r="C44" t="str">
            <v>EDGAR VACA</v>
          </cell>
          <cell r="D44">
            <v>1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K44">
            <v>3.6666666666666665</v>
          </cell>
          <cell r="L44">
            <v>3.6666666666666665</v>
          </cell>
          <cell r="M44">
            <v>3.6666666666666665</v>
          </cell>
        </row>
        <row r="45">
          <cell r="A45">
            <v>6053130</v>
          </cell>
          <cell r="B45" t="str">
            <v>QUALITY PAINT</v>
          </cell>
          <cell r="C45" t="str">
            <v>DIEGO MALDONADO</v>
          </cell>
          <cell r="D45">
            <v>1</v>
          </cell>
          <cell r="F45">
            <v>3</v>
          </cell>
          <cell r="G45">
            <v>2.5</v>
          </cell>
          <cell r="H45">
            <v>3.1666666666666665</v>
          </cell>
          <cell r="I45">
            <v>2.833333333333333</v>
          </cell>
          <cell r="K45">
            <v>4</v>
          </cell>
          <cell r="L45">
            <v>3.8333333333333335</v>
          </cell>
          <cell r="M45">
            <v>3.916666666666667</v>
          </cell>
        </row>
        <row r="46">
          <cell r="A46">
            <v>3600379</v>
          </cell>
          <cell r="B46" t="str">
            <v>SEPARADITOS</v>
          </cell>
          <cell r="C46" t="str">
            <v>MILTON CASTELLANOS</v>
          </cell>
          <cell r="D46">
            <v>1</v>
          </cell>
          <cell r="F46">
            <v>3</v>
          </cell>
          <cell r="I46">
            <v>0</v>
          </cell>
          <cell r="K46">
            <v>2.5</v>
          </cell>
          <cell r="L46">
            <v>2.6666666666666665</v>
          </cell>
          <cell r="M46">
            <v>2.583333333333333</v>
          </cell>
        </row>
        <row r="47">
          <cell r="A47">
            <v>3705920</v>
          </cell>
          <cell r="B47" t="str">
            <v>CALIDAD TOTAL</v>
          </cell>
          <cell r="C47" t="str">
            <v>JAIME PICHUCHO</v>
          </cell>
          <cell r="D47">
            <v>1</v>
          </cell>
          <cell r="F47">
            <v>3</v>
          </cell>
          <cell r="G47">
            <v>3.3333333333333335</v>
          </cell>
          <cell r="H47">
            <v>3</v>
          </cell>
          <cell r="I47">
            <v>3.166666666666667</v>
          </cell>
          <cell r="K47">
            <v>2.7</v>
          </cell>
          <cell r="L47">
            <v>2.9</v>
          </cell>
          <cell r="M47">
            <v>2.8</v>
          </cell>
        </row>
        <row r="48">
          <cell r="A48">
            <v>332</v>
          </cell>
          <cell r="B48" t="str">
            <v>GENUINOS</v>
          </cell>
          <cell r="C48" t="str">
            <v>FAUSTO VACA</v>
          </cell>
          <cell r="D48">
            <v>2</v>
          </cell>
          <cell r="F48">
            <v>3</v>
          </cell>
          <cell r="G48">
            <v>2.8333333333333335</v>
          </cell>
          <cell r="H48">
            <v>2.5833333333333335</v>
          </cell>
          <cell r="I48">
            <v>2.7083333333333335</v>
          </cell>
          <cell r="K48">
            <v>2.6666666666666665</v>
          </cell>
          <cell r="L48">
            <v>2.5</v>
          </cell>
          <cell r="M48">
            <v>2.583333333333333</v>
          </cell>
        </row>
        <row r="49">
          <cell r="A49">
            <v>3703441</v>
          </cell>
          <cell r="B49" t="str">
            <v>VELOCIDAD H2O</v>
          </cell>
          <cell r="C49" t="str">
            <v>LUIS CARDENAS</v>
          </cell>
          <cell r="D49">
            <v>1</v>
          </cell>
          <cell r="F49">
            <v>3</v>
          </cell>
          <cell r="G49">
            <v>2.8333333333333335</v>
          </cell>
          <cell r="H49">
            <v>2.5833333333333335</v>
          </cell>
          <cell r="I49">
            <v>2.7083333333333335</v>
          </cell>
          <cell r="K49">
            <v>2.8333333333333335</v>
          </cell>
          <cell r="L49">
            <v>2.6666666666666665</v>
          </cell>
          <cell r="M49">
            <v>2.75</v>
          </cell>
        </row>
        <row r="50">
          <cell r="A50">
            <v>3600366</v>
          </cell>
          <cell r="B50" t="str">
            <v>LOS ESPONJAS</v>
          </cell>
          <cell r="C50" t="str">
            <v>JOSE SALAZAR</v>
          </cell>
          <cell r="D50">
            <v>2</v>
          </cell>
          <cell r="F50">
            <v>3</v>
          </cell>
          <cell r="G50">
            <v>2.8333333333333335</v>
          </cell>
          <cell r="H50">
            <v>3</v>
          </cell>
          <cell r="I50">
            <v>2.916666666666667</v>
          </cell>
          <cell r="K50">
            <v>4</v>
          </cell>
          <cell r="L50">
            <v>4</v>
          </cell>
          <cell r="M50">
            <v>4</v>
          </cell>
        </row>
        <row r="51">
          <cell r="A51">
            <v>3705673</v>
          </cell>
          <cell r="B51" t="str">
            <v>OJOS DE AGUILA</v>
          </cell>
          <cell r="C51" t="str">
            <v>LUIS MOSQUERA</v>
          </cell>
          <cell r="D51">
            <v>1</v>
          </cell>
          <cell r="F51">
            <v>3</v>
          </cell>
          <cell r="G51">
            <v>3</v>
          </cell>
          <cell r="H51">
            <v>3.3333333333333335</v>
          </cell>
          <cell r="I51">
            <v>3.166666666666667</v>
          </cell>
          <cell r="K51">
            <v>4</v>
          </cell>
          <cell r="L51">
            <v>4</v>
          </cell>
          <cell r="M51">
            <v>4</v>
          </cell>
        </row>
        <row r="52">
          <cell r="A52">
            <v>161104</v>
          </cell>
          <cell r="B52" t="str">
            <v>HEVAY METAL 2</v>
          </cell>
          <cell r="C52" t="str">
            <v>LUIS CAZ</v>
          </cell>
          <cell r="D52">
            <v>2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K52">
            <v>3.8333333333333335</v>
          </cell>
          <cell r="L52">
            <v>3.8333333333333335</v>
          </cell>
          <cell r="M52">
            <v>3.8333333333333335</v>
          </cell>
        </row>
        <row r="53">
          <cell r="A53">
            <v>160962</v>
          </cell>
          <cell r="B53" t="str">
            <v xml:space="preserve">SEPARADITOS 2 </v>
          </cell>
          <cell r="C53" t="str">
            <v>JORGE CUSTODIO</v>
          </cell>
          <cell r="D53">
            <v>2</v>
          </cell>
          <cell r="F53">
            <v>3</v>
          </cell>
          <cell r="G53">
            <v>3</v>
          </cell>
          <cell r="H53">
            <v>3</v>
          </cell>
          <cell r="I53">
            <v>3</v>
          </cell>
          <cell r="K53">
            <v>2.8</v>
          </cell>
          <cell r="L53">
            <v>3</v>
          </cell>
          <cell r="M53">
            <v>2.9</v>
          </cell>
        </row>
        <row r="54">
          <cell r="A54">
            <v>3600260</v>
          </cell>
          <cell r="B54" t="str">
            <v>CALIDAD TOTAL 2</v>
          </cell>
          <cell r="C54" t="str">
            <v>CESAR SARANGO</v>
          </cell>
          <cell r="D54">
            <v>2</v>
          </cell>
          <cell r="F54">
            <v>0</v>
          </cell>
          <cell r="G54">
            <v>2.1666666666666665</v>
          </cell>
          <cell r="H54">
            <v>2.6666666666666665</v>
          </cell>
          <cell r="I54">
            <v>2.4166666666666665</v>
          </cell>
          <cell r="K54">
            <v>4</v>
          </cell>
          <cell r="L54">
            <v>4</v>
          </cell>
          <cell r="M54">
            <v>4</v>
          </cell>
        </row>
        <row r="55">
          <cell r="A55">
            <v>6073290</v>
          </cell>
          <cell r="B55" t="str">
            <v>LATROVA</v>
          </cell>
          <cell r="C55" t="str">
            <v>CHIRTIAN HERNANDEZ</v>
          </cell>
          <cell r="D55">
            <v>2</v>
          </cell>
          <cell r="F55">
            <v>3</v>
          </cell>
          <cell r="G55">
            <v>3</v>
          </cell>
          <cell r="H55">
            <v>3</v>
          </cell>
          <cell r="I55">
            <v>3</v>
          </cell>
          <cell r="K55">
            <v>2.6666666666666665</v>
          </cell>
          <cell r="L55">
            <v>2.6666666666666665</v>
          </cell>
          <cell r="M55">
            <v>2.6666666666666665</v>
          </cell>
        </row>
        <row r="56">
          <cell r="A56">
            <v>161400</v>
          </cell>
          <cell r="B56" t="str">
            <v>EXTREME</v>
          </cell>
          <cell r="C56" t="str">
            <v>JOSE ARMIJOS</v>
          </cell>
          <cell r="D56">
            <v>2</v>
          </cell>
          <cell r="F56">
            <v>3</v>
          </cell>
          <cell r="I56">
            <v>0</v>
          </cell>
          <cell r="K56">
            <v>3</v>
          </cell>
          <cell r="L56">
            <v>2.9166666666666665</v>
          </cell>
          <cell r="M56">
            <v>2.958333333333333</v>
          </cell>
        </row>
        <row r="57">
          <cell r="A57">
            <v>161072</v>
          </cell>
          <cell r="B57" t="str">
            <v>HIGH QUALITY</v>
          </cell>
          <cell r="C57" t="str">
            <v>CRISTIAN ERAZO</v>
          </cell>
          <cell r="D57">
            <v>2</v>
          </cell>
          <cell r="F57">
            <v>3</v>
          </cell>
          <cell r="G57">
            <v>2.8333333333333335</v>
          </cell>
          <cell r="H57">
            <v>2.8333333333333335</v>
          </cell>
          <cell r="I57">
            <v>2.8333333333333335</v>
          </cell>
          <cell r="K57">
            <v>3.1</v>
          </cell>
          <cell r="L57">
            <v>3.14</v>
          </cell>
          <cell r="M57">
            <v>3.12</v>
          </cell>
        </row>
        <row r="58">
          <cell r="A58">
            <v>161015</v>
          </cell>
          <cell r="B58" t="str">
            <v>SOLO JEFES</v>
          </cell>
          <cell r="C58" t="str">
            <v>FREDDY CUENCA</v>
          </cell>
          <cell r="D58">
            <v>2</v>
          </cell>
          <cell r="F58">
            <v>3</v>
          </cell>
          <cell r="G58">
            <v>3</v>
          </cell>
          <cell r="H58">
            <v>3</v>
          </cell>
          <cell r="I58">
            <v>3</v>
          </cell>
          <cell r="K58">
            <v>3.8333333333333335</v>
          </cell>
          <cell r="L58">
            <v>4</v>
          </cell>
          <cell r="M58">
            <v>3.916666666666667</v>
          </cell>
        </row>
        <row r="59">
          <cell r="A59">
            <v>180452</v>
          </cell>
          <cell r="C59" t="str">
            <v>PEÑAFIEL NARVAEZ LUIS ALBERTO</v>
          </cell>
          <cell r="D59">
            <v>1</v>
          </cell>
          <cell r="F59" t="e">
            <v>#N/A</v>
          </cell>
          <cell r="G59">
            <v>2.8333333333333335</v>
          </cell>
          <cell r="H59">
            <v>2.8333333333333335</v>
          </cell>
          <cell r="I59">
            <v>2.8333333333333335</v>
          </cell>
          <cell r="K59">
            <v>3.1666666666666665</v>
          </cell>
          <cell r="L59">
            <v>3.6666666666666665</v>
          </cell>
          <cell r="M59">
            <v>3.4166666666666665</v>
          </cell>
        </row>
        <row r="60">
          <cell r="A60">
            <v>6057933</v>
          </cell>
          <cell r="B60" t="str">
            <v>ENTREGA RAPIDA</v>
          </cell>
          <cell r="C60" t="str">
            <v>FRANKLIN SOPA</v>
          </cell>
          <cell r="D60">
            <v>1</v>
          </cell>
          <cell r="F60">
            <v>3</v>
          </cell>
          <cell r="G60">
            <v>3</v>
          </cell>
          <cell r="H60">
            <v>3</v>
          </cell>
          <cell r="I60">
            <v>3</v>
          </cell>
          <cell r="K60">
            <v>3.5</v>
          </cell>
          <cell r="L60">
            <v>3.5</v>
          </cell>
          <cell r="M60">
            <v>3.5</v>
          </cell>
        </row>
        <row r="61">
          <cell r="A61">
            <v>6057896</v>
          </cell>
          <cell r="B61" t="str">
            <v>LOS CINCO ASES</v>
          </cell>
          <cell r="C61" t="str">
            <v>DIEGO CONDOY</v>
          </cell>
          <cell r="D61">
            <v>2</v>
          </cell>
          <cell r="F61">
            <v>3</v>
          </cell>
          <cell r="G61">
            <v>3.1666666666666665</v>
          </cell>
          <cell r="H61">
            <v>3</v>
          </cell>
          <cell r="I61">
            <v>3.083333333333333</v>
          </cell>
          <cell r="K61">
            <v>2.9166666666666665</v>
          </cell>
          <cell r="L61">
            <v>2.9166666666666665</v>
          </cell>
          <cell r="M61">
            <v>2.9166666666666665</v>
          </cell>
        </row>
        <row r="62">
          <cell r="A62">
            <v>3600275</v>
          </cell>
          <cell r="B62" t="str">
            <v>DESEMPAQUE EN ACCION</v>
          </cell>
          <cell r="C62" t="str">
            <v>JAVIER TAMAYO</v>
          </cell>
          <cell r="D62">
            <v>1</v>
          </cell>
          <cell r="F62">
            <v>3</v>
          </cell>
          <cell r="G62">
            <v>2.8333333333333335</v>
          </cell>
          <cell r="H62">
            <v>2.9166666666666665</v>
          </cell>
          <cell r="I62">
            <v>2.875</v>
          </cell>
          <cell r="K62">
            <v>3.1666666666666665</v>
          </cell>
          <cell r="L62">
            <v>3.1666666666666665</v>
          </cell>
          <cell r="M62">
            <v>3.1666666666666665</v>
          </cell>
        </row>
        <row r="63">
          <cell r="A63">
            <v>6057875</v>
          </cell>
          <cell r="B63" t="str">
            <v>LOS CORRECAMINOS</v>
          </cell>
          <cell r="C63" t="str">
            <v>FABIAN FLORES</v>
          </cell>
          <cell r="D63">
            <v>2</v>
          </cell>
          <cell r="F63">
            <v>3</v>
          </cell>
          <cell r="I63">
            <v>0</v>
          </cell>
          <cell r="M63">
            <v>0</v>
          </cell>
        </row>
        <row r="64">
          <cell r="A64">
            <v>180499</v>
          </cell>
          <cell r="B64" t="str">
            <v>LA MAFIA</v>
          </cell>
          <cell r="C64" t="str">
            <v>MARCO CEVALLOS</v>
          </cell>
          <cell r="D64">
            <v>2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K64">
            <v>3.1666666666666665</v>
          </cell>
          <cell r="L64">
            <v>3.1666666666666665</v>
          </cell>
          <cell r="M64">
            <v>3.1666666666666665</v>
          </cell>
        </row>
        <row r="65">
          <cell r="A65">
            <v>161250</v>
          </cell>
          <cell r="B65" t="str">
            <v>DESEMPAQUE NOCTURNO</v>
          </cell>
          <cell r="C65" t="str">
            <v>JOSE CALLE</v>
          </cell>
          <cell r="D65">
            <v>2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K65">
            <v>3</v>
          </cell>
          <cell r="L65">
            <v>3</v>
          </cell>
          <cell r="M65">
            <v>3</v>
          </cell>
        </row>
        <row r="66">
          <cell r="A66">
            <v>3600253</v>
          </cell>
          <cell r="B66" t="str">
            <v>METALICOS</v>
          </cell>
          <cell r="C66" t="str">
            <v>LUIS CAIZA</v>
          </cell>
          <cell r="D66">
            <v>1</v>
          </cell>
          <cell r="F66">
            <v>3</v>
          </cell>
          <cell r="G66">
            <v>2.9166666666666665</v>
          </cell>
          <cell r="H66">
            <v>2.75</v>
          </cell>
          <cell r="I66">
            <v>2.833333333333333</v>
          </cell>
          <cell r="K66">
            <v>2.8333333333333335</v>
          </cell>
          <cell r="L66">
            <v>2.6666666666666665</v>
          </cell>
          <cell r="M66">
            <v>2.75</v>
          </cell>
        </row>
        <row r="67">
          <cell r="A67">
            <v>3705971</v>
          </cell>
          <cell r="B67" t="str">
            <v>RAPIDOS Y FURIOSOS</v>
          </cell>
          <cell r="C67" t="str">
            <v>JUAN PILICITA</v>
          </cell>
          <cell r="D67">
            <v>2</v>
          </cell>
          <cell r="F67">
            <v>3</v>
          </cell>
          <cell r="G67">
            <v>3.6666666666666665</v>
          </cell>
          <cell r="H67">
            <v>3</v>
          </cell>
          <cell r="I67">
            <v>3.333333333333333</v>
          </cell>
          <cell r="K67">
            <v>2.5</v>
          </cell>
          <cell r="L67">
            <v>3.3333333333333335</v>
          </cell>
          <cell r="M67">
            <v>2.916666666666667</v>
          </cell>
        </row>
        <row r="68">
          <cell r="A68">
            <v>161248</v>
          </cell>
          <cell r="B68" t="str">
            <v>BAD BOYS</v>
          </cell>
          <cell r="C68" t="str">
            <v>FREDDY FLORES</v>
          </cell>
          <cell r="D68">
            <v>2</v>
          </cell>
          <cell r="F68">
            <v>3</v>
          </cell>
          <cell r="I68">
            <v>0</v>
          </cell>
          <cell r="M68">
            <v>0</v>
          </cell>
        </row>
        <row r="69">
          <cell r="A69">
            <v>161144</v>
          </cell>
          <cell r="B69" t="str">
            <v>MAS RAPIDOS Y MAS FURIOSOS</v>
          </cell>
          <cell r="C69" t="str">
            <v>LUIS CASAMEN</v>
          </cell>
          <cell r="D69">
            <v>2</v>
          </cell>
          <cell r="F69">
            <v>3</v>
          </cell>
          <cell r="G69">
            <v>3.1666666666666665</v>
          </cell>
          <cell r="H69">
            <v>3</v>
          </cell>
          <cell r="I69">
            <v>3.083333333333333</v>
          </cell>
          <cell r="K69">
            <v>2.0833333333333335</v>
          </cell>
          <cell r="L69">
            <v>2.1666666666666665</v>
          </cell>
          <cell r="M69">
            <v>2.125</v>
          </cell>
        </row>
        <row r="70">
          <cell r="A70">
            <v>3705917</v>
          </cell>
          <cell r="B70" t="str">
            <v>FORAJIDOS</v>
          </cell>
          <cell r="C70" t="str">
            <v>JUAN ANRANGO</v>
          </cell>
          <cell r="D70">
            <v>2</v>
          </cell>
          <cell r="F70">
            <v>3</v>
          </cell>
          <cell r="G70">
            <v>3.3333333333333335</v>
          </cell>
          <cell r="H70">
            <v>3.3333333333333335</v>
          </cell>
          <cell r="I70">
            <v>3.3333333333333335</v>
          </cell>
          <cell r="K70">
            <v>2.75</v>
          </cell>
          <cell r="L70">
            <v>2.5833333333333335</v>
          </cell>
          <cell r="M70">
            <v>2.666666666666667</v>
          </cell>
        </row>
        <row r="71">
          <cell r="A71">
            <v>3600563</v>
          </cell>
          <cell r="B71" t="str">
            <v xml:space="preserve"> MATERIALISTAS</v>
          </cell>
          <cell r="C71" t="str">
            <v>DIEGO PAGUAY</v>
          </cell>
          <cell r="D71">
            <v>2</v>
          </cell>
          <cell r="F71">
            <v>3</v>
          </cell>
          <cell r="G71">
            <v>2.9166666666666665</v>
          </cell>
          <cell r="H71">
            <v>2.9166666666666665</v>
          </cell>
          <cell r="I71">
            <v>2.9166666666666665</v>
          </cell>
          <cell r="K71">
            <v>3.3333333333333335</v>
          </cell>
          <cell r="L71">
            <v>3.3333333333333335</v>
          </cell>
          <cell r="M71">
            <v>3.3333333333333335</v>
          </cell>
        </row>
        <row r="72">
          <cell r="A72">
            <v>3600294</v>
          </cell>
          <cell r="B72" t="str">
            <v>JUSTO A TIEMPO</v>
          </cell>
          <cell r="C72" t="str">
            <v>SIXTO GUZMAN</v>
          </cell>
          <cell r="D72">
            <v>1</v>
          </cell>
          <cell r="F72">
            <v>3</v>
          </cell>
          <cell r="G72">
            <v>2.75</v>
          </cell>
          <cell r="H72">
            <v>2.75</v>
          </cell>
          <cell r="I72">
            <v>2.75</v>
          </cell>
          <cell r="K72">
            <v>3.3333333333333335</v>
          </cell>
          <cell r="L72">
            <v>3.3333333333333335</v>
          </cell>
          <cell r="M72">
            <v>3.3333333333333335</v>
          </cell>
        </row>
        <row r="73">
          <cell r="A73">
            <v>161184</v>
          </cell>
          <cell r="B73" t="str">
            <v>LOS PLASTICOS</v>
          </cell>
          <cell r="C73" t="str">
            <v>RAFAEL SANCHEZ</v>
          </cell>
          <cell r="D73">
            <v>2</v>
          </cell>
          <cell r="F73">
            <v>3</v>
          </cell>
          <cell r="G73">
            <v>3</v>
          </cell>
          <cell r="H73">
            <v>3</v>
          </cell>
          <cell r="I73">
            <v>3</v>
          </cell>
          <cell r="K73">
            <v>2.0833333333333335</v>
          </cell>
          <cell r="L73">
            <v>2.0833333333333335</v>
          </cell>
          <cell r="M73">
            <v>2.0833333333333335</v>
          </cell>
        </row>
        <row r="74">
          <cell r="A74">
            <v>6057859</v>
          </cell>
          <cell r="B74" t="str">
            <v>LOS SCHUMACHER</v>
          </cell>
          <cell r="C74" t="str">
            <v>EDGAR GARCIA</v>
          </cell>
          <cell r="D74">
            <v>2</v>
          </cell>
          <cell r="F74">
            <v>3</v>
          </cell>
          <cell r="G74">
            <v>3</v>
          </cell>
          <cell r="H74">
            <v>2.8333333333333335</v>
          </cell>
          <cell r="I74">
            <v>2.916666666666667</v>
          </cell>
          <cell r="K74">
            <v>2.25</v>
          </cell>
          <cell r="L74">
            <v>2.1666666666666665</v>
          </cell>
          <cell r="M74">
            <v>2.208333333333333</v>
          </cell>
        </row>
        <row r="75">
          <cell r="A75">
            <v>6058264</v>
          </cell>
          <cell r="B75" t="str">
            <v>LOS NOCTURNOS</v>
          </cell>
          <cell r="C75" t="str">
            <v>HENRY TATAYO</v>
          </cell>
          <cell r="D75">
            <v>1</v>
          </cell>
          <cell r="F75">
            <v>3</v>
          </cell>
          <cell r="I75">
            <v>0</v>
          </cell>
          <cell r="M75">
            <v>0</v>
          </cell>
        </row>
        <row r="76">
          <cell r="A76">
            <v>3704174</v>
          </cell>
          <cell r="B76" t="str">
            <v>LOS BARBAROS</v>
          </cell>
          <cell r="C76" t="str">
            <v>IVAN MUZO</v>
          </cell>
          <cell r="D76">
            <v>2</v>
          </cell>
          <cell r="F76">
            <v>3</v>
          </cell>
          <cell r="G76">
            <v>3.6666666666666665</v>
          </cell>
          <cell r="H76">
            <v>3</v>
          </cell>
          <cell r="I76">
            <v>3.333333333333333</v>
          </cell>
          <cell r="K76">
            <v>3</v>
          </cell>
          <cell r="L76">
            <v>2.9</v>
          </cell>
          <cell r="M76">
            <v>2.95</v>
          </cell>
        </row>
        <row r="77">
          <cell r="A77">
            <v>6057519</v>
          </cell>
          <cell r="B77" t="str">
            <v>ENTREGA TOTAL</v>
          </cell>
          <cell r="C77" t="str">
            <v>FABIAN MANCHENO</v>
          </cell>
          <cell r="D77">
            <v>2</v>
          </cell>
          <cell r="F77">
            <v>3</v>
          </cell>
          <cell r="G77">
            <v>3.5</v>
          </cell>
          <cell r="H77">
            <v>3.6666666666666665</v>
          </cell>
          <cell r="I77">
            <v>3.583333333333333</v>
          </cell>
          <cell r="K77">
            <v>2.6666666666666665</v>
          </cell>
          <cell r="L77">
            <v>2.6666666666666665</v>
          </cell>
          <cell r="M77">
            <v>2.6666666666666665</v>
          </cell>
        </row>
        <row r="78">
          <cell r="A78">
            <v>3704635</v>
          </cell>
          <cell r="B78" t="str">
            <v>BIG BROTHERS</v>
          </cell>
          <cell r="C78" t="str">
            <v>CHRISTIAN ANDRADE</v>
          </cell>
          <cell r="D78">
            <v>2</v>
          </cell>
          <cell r="F78">
            <v>3</v>
          </cell>
          <cell r="G78">
            <v>3.25</v>
          </cell>
          <cell r="H78">
            <v>3.1666666666666665</v>
          </cell>
          <cell r="I78">
            <v>3.208333333333333</v>
          </cell>
          <cell r="K78">
            <v>3</v>
          </cell>
          <cell r="L78">
            <v>3</v>
          </cell>
          <cell r="M78">
            <v>3</v>
          </cell>
        </row>
        <row r="79">
          <cell r="A79">
            <v>6057954</v>
          </cell>
          <cell r="B79" t="str">
            <v>VEN TE ARREGLO</v>
          </cell>
          <cell r="C79" t="str">
            <v>JAVIER CATOTA</v>
          </cell>
          <cell r="D79">
            <v>1</v>
          </cell>
          <cell r="F79">
            <v>3</v>
          </cell>
          <cell r="G79">
            <v>3.5</v>
          </cell>
          <cell r="H79">
            <v>3.1666666666666665</v>
          </cell>
          <cell r="I79">
            <v>3.333333333333333</v>
          </cell>
          <cell r="K79">
            <v>3.1666666666666665</v>
          </cell>
          <cell r="L79">
            <v>3.1666666666666665</v>
          </cell>
          <cell r="M79">
            <v>3.1666666666666665</v>
          </cell>
        </row>
        <row r="80">
          <cell r="A80">
            <v>426</v>
          </cell>
          <cell r="B80" t="str">
            <v>LOS SCRAPI</v>
          </cell>
          <cell r="C80" t="str">
            <v>RAUL CASTRO</v>
          </cell>
          <cell r="D80">
            <v>2</v>
          </cell>
          <cell r="F80">
            <v>3</v>
          </cell>
          <cell r="I80">
            <v>0</v>
          </cell>
          <cell r="M80">
            <v>0</v>
          </cell>
        </row>
        <row r="81">
          <cell r="A81">
            <v>3703448</v>
          </cell>
          <cell r="B81" t="str">
            <v>PUNTO APARTE</v>
          </cell>
          <cell r="C81" t="str">
            <v>RICARDO CUAMACAS</v>
          </cell>
          <cell r="D81">
            <v>1</v>
          </cell>
          <cell r="F81">
            <v>3</v>
          </cell>
          <cell r="G81">
            <v>3.6666666666666665</v>
          </cell>
          <cell r="H81">
            <v>3.3333333333333335</v>
          </cell>
          <cell r="I81">
            <v>3.5</v>
          </cell>
          <cell r="K81">
            <v>3.3333333333333335</v>
          </cell>
          <cell r="L81">
            <v>3.1666666666666665</v>
          </cell>
          <cell r="M81">
            <v>3.25</v>
          </cell>
        </row>
        <row r="82">
          <cell r="A82">
            <v>6057502</v>
          </cell>
          <cell r="B82" t="str">
            <v>LOS CONTROLADORES</v>
          </cell>
          <cell r="C82" t="str">
            <v>FREDDY DIAZ</v>
          </cell>
          <cell r="D82">
            <v>2</v>
          </cell>
          <cell r="F82">
            <v>3</v>
          </cell>
          <cell r="G82">
            <v>3.3333333333333335</v>
          </cell>
          <cell r="H82">
            <v>3.5</v>
          </cell>
          <cell r="I82">
            <v>3.416666666666667</v>
          </cell>
          <cell r="K82">
            <v>4</v>
          </cell>
          <cell r="L82">
            <v>4</v>
          </cell>
          <cell r="M82">
            <v>4</v>
          </cell>
        </row>
        <row r="83">
          <cell r="A83">
            <v>3700553</v>
          </cell>
          <cell r="B83" t="str">
            <v>TOTAL CONTROL</v>
          </cell>
          <cell r="C83" t="str">
            <v>ORLANDO PEDRAZA</v>
          </cell>
          <cell r="D83">
            <v>2</v>
          </cell>
          <cell r="F83">
            <v>3</v>
          </cell>
          <cell r="G83">
            <v>3</v>
          </cell>
          <cell r="H83">
            <v>3.5</v>
          </cell>
          <cell r="I83">
            <v>3.25</v>
          </cell>
          <cell r="K83">
            <v>3.6666666666666665</v>
          </cell>
          <cell r="L83">
            <v>4</v>
          </cell>
          <cell r="M83">
            <v>3.833333333333333</v>
          </cell>
        </row>
        <row r="84">
          <cell r="A84">
            <v>3600667</v>
          </cell>
          <cell r="B84" t="str">
            <v>CATERPILLAR</v>
          </cell>
          <cell r="C84" t="str">
            <v>GONZALO VELEZ</v>
          </cell>
          <cell r="D84">
            <v>1</v>
          </cell>
          <cell r="F84">
            <v>3</v>
          </cell>
          <cell r="I84">
            <v>0</v>
          </cell>
          <cell r="M84">
            <v>0</v>
          </cell>
        </row>
        <row r="85">
          <cell r="A85">
            <v>6060366</v>
          </cell>
          <cell r="B85" t="str">
            <v xml:space="preserve">ALFA </v>
          </cell>
          <cell r="C85" t="str">
            <v>ROBERTO AGUIRRE</v>
          </cell>
          <cell r="D85">
            <v>2</v>
          </cell>
          <cell r="F85">
            <v>3</v>
          </cell>
          <cell r="I85">
            <v>0</v>
          </cell>
          <cell r="M85">
            <v>0</v>
          </cell>
        </row>
        <row r="86">
          <cell r="A86">
            <v>6057995</v>
          </cell>
          <cell r="B86" t="str">
            <v>ALFA NOCTURNO</v>
          </cell>
          <cell r="C86" t="str">
            <v>HERNAN GONZALON</v>
          </cell>
          <cell r="D86">
            <v>1</v>
          </cell>
          <cell r="F86">
            <v>3</v>
          </cell>
          <cell r="I86">
            <v>0</v>
          </cell>
          <cell r="M86">
            <v>0</v>
          </cell>
        </row>
        <row r="87">
          <cell r="A87">
            <v>160735</v>
          </cell>
          <cell r="B87" t="str">
            <v>TWISTER</v>
          </cell>
          <cell r="C87" t="str">
            <v>JUAN GARRIDO</v>
          </cell>
          <cell r="D87">
            <v>2</v>
          </cell>
          <cell r="F87">
            <v>3</v>
          </cell>
          <cell r="G87">
            <v>3</v>
          </cell>
          <cell r="H87">
            <v>3.3333333333333335</v>
          </cell>
          <cell r="I87">
            <v>3.166666666666667</v>
          </cell>
          <cell r="K87">
            <v>3</v>
          </cell>
          <cell r="L87">
            <v>2.9166666666666665</v>
          </cell>
          <cell r="M87">
            <v>2.958333333333333</v>
          </cell>
        </row>
        <row r="88">
          <cell r="A88">
            <v>3705965</v>
          </cell>
          <cell r="B88" t="str">
            <v>LOS CICLICOS</v>
          </cell>
          <cell r="C88" t="str">
            <v>SANTIAGO LOPEZ</v>
          </cell>
          <cell r="D88">
            <v>2</v>
          </cell>
          <cell r="F88">
            <v>3</v>
          </cell>
          <cell r="G88">
            <v>2.9166666666666665</v>
          </cell>
          <cell r="H88">
            <v>2.9166666666666665</v>
          </cell>
          <cell r="I88">
            <v>2.9166666666666665</v>
          </cell>
          <cell r="K88">
            <v>2.5</v>
          </cell>
          <cell r="L88">
            <v>2.5</v>
          </cell>
          <cell r="M88">
            <v>2.5</v>
          </cell>
        </row>
        <row r="89">
          <cell r="A89">
            <v>6061023</v>
          </cell>
          <cell r="B89" t="str">
            <v>LOS PRD'S</v>
          </cell>
          <cell r="C89" t="str">
            <v>DANIEL SALINAZ</v>
          </cell>
          <cell r="D89">
            <v>2</v>
          </cell>
          <cell r="F89">
            <v>3</v>
          </cell>
          <cell r="G89">
            <v>3.1666666666666665</v>
          </cell>
          <cell r="H89">
            <v>3.1666666666666665</v>
          </cell>
          <cell r="I89">
            <v>3.1666666666666665</v>
          </cell>
          <cell r="K89">
            <v>3.8333333333333335</v>
          </cell>
          <cell r="L89">
            <v>3.8333333333333335</v>
          </cell>
          <cell r="M89">
            <v>3.8333333333333335</v>
          </cell>
        </row>
        <row r="90">
          <cell r="A90">
            <v>180508</v>
          </cell>
          <cell r="B90" t="str">
            <v>LOS PRIMEROS QUE TE TOCAN</v>
          </cell>
          <cell r="C90" t="str">
            <v>LUIS QUISNIA</v>
          </cell>
          <cell r="D90">
            <v>2</v>
          </cell>
          <cell r="F90">
            <v>3</v>
          </cell>
          <cell r="G90">
            <v>2.5</v>
          </cell>
          <cell r="H90">
            <v>2.5</v>
          </cell>
          <cell r="I90">
            <v>2.5</v>
          </cell>
          <cell r="K90">
            <v>2.5</v>
          </cell>
          <cell r="L90">
            <v>2.5</v>
          </cell>
          <cell r="M90">
            <v>2.5</v>
          </cell>
        </row>
        <row r="91">
          <cell r="A91">
            <v>161354</v>
          </cell>
          <cell r="B91" t="str">
            <v>CERO FALTANTES</v>
          </cell>
          <cell r="C91" t="str">
            <v>JUAN PICO</v>
          </cell>
          <cell r="D91">
            <v>2</v>
          </cell>
          <cell r="F91">
            <v>3</v>
          </cell>
          <cell r="G91">
            <v>3.1666666666666665</v>
          </cell>
          <cell r="H91">
            <v>3</v>
          </cell>
          <cell r="I91">
            <v>3.083333333333333</v>
          </cell>
          <cell r="K91">
            <v>2.25</v>
          </cell>
          <cell r="L91">
            <v>2.25</v>
          </cell>
          <cell r="M91">
            <v>2.25</v>
          </cell>
        </row>
        <row r="92">
          <cell r="A92">
            <v>3700567</v>
          </cell>
          <cell r="C92" t="str">
            <v>TAYUPANTE LUIS</v>
          </cell>
          <cell r="D92">
            <v>1</v>
          </cell>
          <cell r="F92" t="e">
            <v>#N/A</v>
          </cell>
          <cell r="G92">
            <v>3.5</v>
          </cell>
          <cell r="H92">
            <v>3</v>
          </cell>
          <cell r="I92">
            <v>3.25</v>
          </cell>
          <cell r="K92">
            <v>3</v>
          </cell>
          <cell r="L92">
            <v>3</v>
          </cell>
          <cell r="M92">
            <v>3</v>
          </cell>
        </row>
        <row r="93">
          <cell r="A93">
            <v>608</v>
          </cell>
          <cell r="C93" t="str">
            <v>ALDAZ FRANCISCO</v>
          </cell>
          <cell r="D93">
            <v>1</v>
          </cell>
          <cell r="F93" t="e">
            <v>#N/A</v>
          </cell>
          <cell r="G93">
            <v>3.1666666666666665</v>
          </cell>
          <cell r="H93">
            <v>3</v>
          </cell>
          <cell r="I93">
            <v>3.083333333333333</v>
          </cell>
          <cell r="K93">
            <v>3.5</v>
          </cell>
          <cell r="L93">
            <v>3.25</v>
          </cell>
          <cell r="M93">
            <v>3.375</v>
          </cell>
        </row>
        <row r="94">
          <cell r="A94">
            <v>6057822</v>
          </cell>
          <cell r="C94" t="str">
            <v>NUÑEZ CARLOS</v>
          </cell>
          <cell r="D94">
            <v>1</v>
          </cell>
          <cell r="F94" t="e">
            <v>#N/A</v>
          </cell>
          <cell r="G94">
            <v>3.1666666666666665</v>
          </cell>
          <cell r="H94">
            <v>3.3333333333333335</v>
          </cell>
          <cell r="I94">
            <v>3.25</v>
          </cell>
          <cell r="K94">
            <v>4</v>
          </cell>
          <cell r="L94">
            <v>4</v>
          </cell>
          <cell r="M94">
            <v>4</v>
          </cell>
        </row>
        <row r="95">
          <cell r="A95">
            <v>161114</v>
          </cell>
          <cell r="C95" t="str">
            <v>JARAMILLO JAIME JAVIER</v>
          </cell>
          <cell r="D95">
            <v>1</v>
          </cell>
          <cell r="F95" t="e">
            <v>#N/A</v>
          </cell>
          <cell r="G95">
            <v>3</v>
          </cell>
          <cell r="H95">
            <v>3</v>
          </cell>
          <cell r="I95">
            <v>3</v>
          </cell>
          <cell r="K95">
            <v>3</v>
          </cell>
          <cell r="L95">
            <v>2.8333333333333335</v>
          </cell>
          <cell r="M95">
            <v>2.916666666666667</v>
          </cell>
        </row>
        <row r="96">
          <cell r="A96">
            <v>6058265</v>
          </cell>
          <cell r="C96" t="str">
            <v>MONTENEGRO OSCAR</v>
          </cell>
          <cell r="D96">
            <v>1</v>
          </cell>
          <cell r="F96" t="e">
            <v>#N/A</v>
          </cell>
          <cell r="G96">
            <v>3</v>
          </cell>
          <cell r="H96">
            <v>3.1666666666666665</v>
          </cell>
          <cell r="I96">
            <v>3.083333333333333</v>
          </cell>
          <cell r="M96">
            <v>0</v>
          </cell>
        </row>
        <row r="97">
          <cell r="A97">
            <v>6057994</v>
          </cell>
          <cell r="C97" t="str">
            <v>TERAN  LENIN</v>
          </cell>
          <cell r="D97">
            <v>1</v>
          </cell>
          <cell r="F97" t="e">
            <v>#N/A</v>
          </cell>
          <cell r="G97">
            <v>3.5</v>
          </cell>
          <cell r="H97">
            <v>3.3333333333333335</v>
          </cell>
          <cell r="I97">
            <v>3.416666666666667</v>
          </cell>
          <cell r="M97">
            <v>0</v>
          </cell>
        </row>
        <row r="98">
          <cell r="A98">
            <v>6057781</v>
          </cell>
          <cell r="C98" t="str">
            <v>NACIMBA MARCO</v>
          </cell>
          <cell r="D98">
            <v>1</v>
          </cell>
          <cell r="F98" t="e">
            <v>#N/A</v>
          </cell>
          <cell r="I98">
            <v>0</v>
          </cell>
          <cell r="K98">
            <v>3</v>
          </cell>
          <cell r="L98">
            <v>3</v>
          </cell>
          <cell r="M98">
            <v>3</v>
          </cell>
        </row>
        <row r="99">
          <cell r="A99">
            <v>6057499</v>
          </cell>
          <cell r="C99" t="str">
            <v>CASTILLO CRISTHIAN ALFREDO</v>
          </cell>
          <cell r="D99">
            <v>1</v>
          </cell>
          <cell r="F99" t="e">
            <v>#N/A</v>
          </cell>
          <cell r="I99">
            <v>0</v>
          </cell>
          <cell r="K99">
            <v>2.5</v>
          </cell>
          <cell r="L99">
            <v>2.5</v>
          </cell>
          <cell r="M99">
            <v>2.5</v>
          </cell>
        </row>
        <row r="100">
          <cell r="A100">
            <v>6057523</v>
          </cell>
          <cell r="C100" t="str">
            <v>NACIMBA CAIZATUA CLAUDIO</v>
          </cell>
          <cell r="D100">
            <v>1</v>
          </cell>
          <cell r="F100" t="e">
            <v>#N/A</v>
          </cell>
          <cell r="I100">
            <v>0</v>
          </cell>
          <cell r="K100">
            <v>2.6666666666666665</v>
          </cell>
          <cell r="L100">
            <v>2.5</v>
          </cell>
          <cell r="M100">
            <v>2.583333333333333</v>
          </cell>
        </row>
        <row r="101">
          <cell r="A101">
            <v>6057501</v>
          </cell>
          <cell r="B101" t="str">
            <v>REARMA AVERIAS/LET'S Y PTAS</v>
          </cell>
          <cell r="C101" t="str">
            <v>CARLOS FERNANDEZ</v>
          </cell>
          <cell r="D101">
            <v>1</v>
          </cell>
          <cell r="F101">
            <v>3</v>
          </cell>
          <cell r="G101">
            <v>3.3333333333333335</v>
          </cell>
          <cell r="H101">
            <v>3.1666666666666665</v>
          </cell>
          <cell r="I101">
            <v>3.25</v>
          </cell>
          <cell r="K101">
            <v>3.5</v>
          </cell>
          <cell r="L101">
            <v>3.5</v>
          </cell>
          <cell r="M101">
            <v>3.5</v>
          </cell>
        </row>
        <row r="102">
          <cell r="A102">
            <v>6057885</v>
          </cell>
          <cell r="B102" t="str">
            <v>LOS INACANSABLES</v>
          </cell>
          <cell r="C102" t="str">
            <v>FRANCISCO VILLAVICENCIO</v>
          </cell>
          <cell r="D102">
            <v>1</v>
          </cell>
          <cell r="F102">
            <v>3</v>
          </cell>
          <cell r="G102">
            <v>2.6666666666666665</v>
          </cell>
          <cell r="H102">
            <v>2.5</v>
          </cell>
          <cell r="I102">
            <v>2.583333333333333</v>
          </cell>
          <cell r="K102">
            <v>4</v>
          </cell>
          <cell r="L102">
            <v>4</v>
          </cell>
          <cell r="M102">
            <v>4</v>
          </cell>
        </row>
        <row r="103">
          <cell r="A103">
            <v>3705950</v>
          </cell>
          <cell r="B103" t="str">
            <v>LOS CUATRO ACES</v>
          </cell>
          <cell r="C103" t="str">
            <v>PATRICIO FELIX</v>
          </cell>
          <cell r="D103">
            <v>1</v>
          </cell>
          <cell r="F103">
            <v>3</v>
          </cell>
          <cell r="G103">
            <v>2.6666666666666665</v>
          </cell>
          <cell r="H103">
            <v>2.6666666666666665</v>
          </cell>
          <cell r="I103">
            <v>2.6666666666666665</v>
          </cell>
          <cell r="K103">
            <v>2.8333333333333335</v>
          </cell>
          <cell r="L103">
            <v>2.6666666666666665</v>
          </cell>
          <cell r="M103">
            <v>2.75</v>
          </cell>
        </row>
        <row r="104">
          <cell r="A104">
            <v>6058271</v>
          </cell>
          <cell r="B104" t="str">
            <v>LOS AUTOMATICOS</v>
          </cell>
          <cell r="C104" t="str">
            <v>LUIS JIMENEZ</v>
          </cell>
          <cell r="D104">
            <v>1</v>
          </cell>
          <cell r="F104">
            <v>3</v>
          </cell>
          <cell r="I104">
            <v>0</v>
          </cell>
          <cell r="K104">
            <v>3</v>
          </cell>
          <cell r="L104">
            <v>2.5</v>
          </cell>
          <cell r="M104">
            <v>2.75</v>
          </cell>
        </row>
        <row r="105">
          <cell r="A105">
            <v>180520</v>
          </cell>
          <cell r="B105" t="str">
            <v>AREA 51</v>
          </cell>
          <cell r="C105" t="str">
            <v>CLEVER GALIANO</v>
          </cell>
          <cell r="D105">
            <v>2</v>
          </cell>
          <cell r="F105">
            <v>3</v>
          </cell>
          <cell r="G105">
            <v>2.5</v>
          </cell>
          <cell r="H105">
            <v>2.5</v>
          </cell>
          <cell r="I105">
            <v>2.5</v>
          </cell>
          <cell r="K105">
            <v>2.3333333333333335</v>
          </cell>
          <cell r="L105">
            <v>2.6666666666666665</v>
          </cell>
          <cell r="M105">
            <v>2.5</v>
          </cell>
        </row>
        <row r="106">
          <cell r="B106" t="str">
            <v>LOS MURCIELAGOS</v>
          </cell>
          <cell r="C106" t="str">
            <v>TDB</v>
          </cell>
          <cell r="D106">
            <v>0</v>
          </cell>
          <cell r="F106">
            <v>0</v>
          </cell>
          <cell r="I106">
            <v>0</v>
          </cell>
          <cell r="M106">
            <v>0</v>
          </cell>
        </row>
        <row r="107">
          <cell r="A107">
            <v>3702481</v>
          </cell>
          <cell r="B107" t="str">
            <v>LOS TAPA HUECOS</v>
          </cell>
          <cell r="C107" t="str">
            <v>EDISON TITUAÑA</v>
          </cell>
          <cell r="D107">
            <v>2</v>
          </cell>
          <cell r="F107">
            <v>3</v>
          </cell>
          <cell r="G107">
            <v>3.3333333333333335</v>
          </cell>
          <cell r="H107">
            <v>3.3333333333333335</v>
          </cell>
          <cell r="I107">
            <v>3.3333333333333335</v>
          </cell>
          <cell r="K107">
            <v>3</v>
          </cell>
          <cell r="L107">
            <v>3</v>
          </cell>
          <cell r="M107">
            <v>3</v>
          </cell>
        </row>
        <row r="108">
          <cell r="A108">
            <v>3600565</v>
          </cell>
          <cell r="B108" t="str">
            <v>LOS INTOCABLES</v>
          </cell>
          <cell r="C108" t="str">
            <v>DIEGO GUALOTO</v>
          </cell>
          <cell r="D108">
            <v>1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K108">
            <v>2.3333333333333335</v>
          </cell>
          <cell r="L108">
            <v>2.5</v>
          </cell>
          <cell r="M108">
            <v>2.416666666666667</v>
          </cell>
        </row>
        <row r="109">
          <cell r="A109">
            <v>3600300</v>
          </cell>
          <cell r="B109" t="str">
            <v>TODO TERRENO</v>
          </cell>
          <cell r="C109" t="str">
            <v>CHRISTIAN GUAMAN</v>
          </cell>
          <cell r="D109">
            <v>2</v>
          </cell>
          <cell r="F109">
            <v>3</v>
          </cell>
          <cell r="G109">
            <v>3.8333333333333335</v>
          </cell>
          <cell r="H109">
            <v>3.8333333333333335</v>
          </cell>
          <cell r="I109">
            <v>3.8333333333333335</v>
          </cell>
          <cell r="K109">
            <v>3</v>
          </cell>
          <cell r="L109">
            <v>2.8666666666666667</v>
          </cell>
          <cell r="M109">
            <v>2.9333333333333336</v>
          </cell>
        </row>
        <row r="110">
          <cell r="A110">
            <v>1047</v>
          </cell>
          <cell r="B110" t="str">
            <v>LOS ARTISTAS</v>
          </cell>
          <cell r="C110" t="str">
            <v>ANGEL TERÁN</v>
          </cell>
          <cell r="D110">
            <v>1</v>
          </cell>
          <cell r="F110">
            <v>3</v>
          </cell>
          <cell r="G110">
            <v>2.8333333333333335</v>
          </cell>
          <cell r="H110">
            <v>2.8333333333333335</v>
          </cell>
          <cell r="I110">
            <v>2.8333333333333335</v>
          </cell>
          <cell r="K110">
            <v>2.6666666666666665</v>
          </cell>
          <cell r="L110">
            <v>2.5</v>
          </cell>
          <cell r="M110">
            <v>2.583333333333333</v>
          </cell>
        </row>
        <row r="111">
          <cell r="A111">
            <v>3600684</v>
          </cell>
          <cell r="B111" t="str">
            <v>UN POLVITO MAS</v>
          </cell>
          <cell r="C111" t="str">
            <v>HUGO REMACHI</v>
          </cell>
          <cell r="D111">
            <v>1</v>
          </cell>
          <cell r="F111">
            <v>3</v>
          </cell>
          <cell r="G111">
            <v>3.3333333333333335</v>
          </cell>
          <cell r="H111">
            <v>3.3333333333333335</v>
          </cell>
          <cell r="I111">
            <v>3.3333333333333335</v>
          </cell>
          <cell r="K111">
            <v>3.6666666666666665</v>
          </cell>
          <cell r="L111">
            <v>3.6666666666666665</v>
          </cell>
          <cell r="M111">
            <v>3.6666666666666665</v>
          </cell>
        </row>
        <row r="112">
          <cell r="A112">
            <v>3703463</v>
          </cell>
          <cell r="B112" t="str">
            <v>LOS MAS SOLICITADOS</v>
          </cell>
          <cell r="C112" t="str">
            <v>VICTOR HERRERA</v>
          </cell>
          <cell r="D112">
            <v>1</v>
          </cell>
          <cell r="F112">
            <v>3</v>
          </cell>
          <cell r="G112">
            <v>2.5</v>
          </cell>
          <cell r="H112">
            <v>2.5</v>
          </cell>
          <cell r="I112">
            <v>2.5</v>
          </cell>
          <cell r="K112">
            <v>2.8</v>
          </cell>
          <cell r="L112">
            <v>2.9166666666666665</v>
          </cell>
          <cell r="M112">
            <v>2.8583333333333334</v>
          </cell>
        </row>
        <row r="113">
          <cell r="A113">
            <v>161224</v>
          </cell>
          <cell r="B113" t="str">
            <v>LOS PISTOLEROS</v>
          </cell>
          <cell r="C113" t="str">
            <v>PATRICIO TIPAN</v>
          </cell>
          <cell r="D113">
            <v>2</v>
          </cell>
          <cell r="F113">
            <v>3</v>
          </cell>
          <cell r="I113">
            <v>0</v>
          </cell>
          <cell r="K113">
            <v>2.8333333333333335</v>
          </cell>
          <cell r="L113">
            <v>2.3333333333333335</v>
          </cell>
          <cell r="M113">
            <v>2.5833333333333335</v>
          </cell>
        </row>
        <row r="114">
          <cell r="A114">
            <v>180528</v>
          </cell>
          <cell r="B114" t="str">
            <v>FORSA</v>
          </cell>
          <cell r="C114" t="str">
            <v>JHONNY NARVAEZ</v>
          </cell>
          <cell r="D114">
            <v>2</v>
          </cell>
          <cell r="F114">
            <v>3</v>
          </cell>
          <cell r="I114">
            <v>0</v>
          </cell>
          <cell r="K114">
            <v>3.1666666666666665</v>
          </cell>
          <cell r="L114">
            <v>3.1666666666666665</v>
          </cell>
          <cell r="M114">
            <v>3.1666666666666665</v>
          </cell>
        </row>
        <row r="115">
          <cell r="A115">
            <v>6071976</v>
          </cell>
          <cell r="B115" t="str">
            <v>LOS CUMPLIDOS</v>
          </cell>
          <cell r="C115" t="str">
            <v>ROBERTO OÑATE</v>
          </cell>
          <cell r="D115">
            <v>2</v>
          </cell>
          <cell r="F115">
            <v>3</v>
          </cell>
          <cell r="I115">
            <v>0</v>
          </cell>
          <cell r="M115">
            <v>0</v>
          </cell>
        </row>
        <row r="116">
          <cell r="A116">
            <v>6071975</v>
          </cell>
          <cell r="B116" t="str">
            <v>FONDO OSCURO</v>
          </cell>
          <cell r="C116" t="str">
            <v>WILFRIDO YEPEZ</v>
          </cell>
          <cell r="D116">
            <v>1</v>
          </cell>
          <cell r="F116">
            <v>3</v>
          </cell>
          <cell r="I116">
            <v>0</v>
          </cell>
          <cell r="K116">
            <v>3.1666666666666665</v>
          </cell>
          <cell r="L116">
            <v>2.3333333333333335</v>
          </cell>
          <cell r="M116">
            <v>2.75</v>
          </cell>
        </row>
        <row r="117">
          <cell r="A117">
            <v>6057867</v>
          </cell>
          <cell r="B117" t="str">
            <v>SLP</v>
          </cell>
          <cell r="C117" t="str">
            <v>CARLOS CASTILLO</v>
          </cell>
          <cell r="D117">
            <v>2</v>
          </cell>
          <cell r="F117">
            <v>3</v>
          </cell>
          <cell r="G117">
            <v>2.6666666666666665</v>
          </cell>
          <cell r="H117">
            <v>2.8333333333333335</v>
          </cell>
          <cell r="I117">
            <v>2.75</v>
          </cell>
          <cell r="K117">
            <v>2.3333333333333335</v>
          </cell>
          <cell r="L117">
            <v>2.3333333333333335</v>
          </cell>
          <cell r="M117">
            <v>2.3333333333333335</v>
          </cell>
        </row>
        <row r="118">
          <cell r="A118">
            <v>6058294</v>
          </cell>
          <cell r="B118" t="str">
            <v>HLH</v>
          </cell>
          <cell r="C118" t="str">
            <v>WASHINGTON CEDEÑO</v>
          </cell>
          <cell r="D118">
            <v>2</v>
          </cell>
          <cell r="F118">
            <v>3</v>
          </cell>
          <cell r="I118">
            <v>0</v>
          </cell>
          <cell r="K118">
            <v>2.1666666666666665</v>
          </cell>
          <cell r="L118">
            <v>2.1666666666666665</v>
          </cell>
          <cell r="M118">
            <v>2.1666666666666665</v>
          </cell>
        </row>
        <row r="119">
          <cell r="A119">
            <v>3702480</v>
          </cell>
          <cell r="B119" t="str">
            <v>5' PASOS</v>
          </cell>
          <cell r="C119" t="str">
            <v>DANNY GALARZA</v>
          </cell>
          <cell r="D119">
            <v>1</v>
          </cell>
          <cell r="F119">
            <v>3</v>
          </cell>
          <cell r="G119">
            <v>3</v>
          </cell>
          <cell r="H119">
            <v>3.8333333333333335</v>
          </cell>
          <cell r="I119">
            <v>3.416666666666667</v>
          </cell>
          <cell r="K119">
            <v>2.8333333333333335</v>
          </cell>
          <cell r="L119">
            <v>3</v>
          </cell>
          <cell r="M119">
            <v>2.916666666666667</v>
          </cell>
        </row>
        <row r="120">
          <cell r="A120">
            <v>3705969</v>
          </cell>
          <cell r="B120" t="str">
            <v>PURA PINTA</v>
          </cell>
          <cell r="C120" t="str">
            <v>PAUL ASIMBAYA</v>
          </cell>
          <cell r="D120">
            <v>2</v>
          </cell>
          <cell r="F120">
            <v>3</v>
          </cell>
          <cell r="I120">
            <v>0</v>
          </cell>
          <cell r="K120">
            <v>3.5</v>
          </cell>
          <cell r="L120">
            <v>3.5</v>
          </cell>
          <cell r="M120">
            <v>3.5</v>
          </cell>
        </row>
        <row r="121">
          <cell r="A121">
            <v>3704412</v>
          </cell>
          <cell r="B121" t="str">
            <v>LOS PINTODO</v>
          </cell>
          <cell r="C121" t="str">
            <v>MARCELO HINOJOSA</v>
          </cell>
          <cell r="D121">
            <v>1</v>
          </cell>
          <cell r="F121">
            <v>3</v>
          </cell>
          <cell r="I121">
            <v>0</v>
          </cell>
          <cell r="K121">
            <v>2.5</v>
          </cell>
          <cell r="L121">
            <v>2.3333333333333335</v>
          </cell>
          <cell r="M121">
            <v>2.416666666666667</v>
          </cell>
        </row>
        <row r="122">
          <cell r="A122">
            <v>3702394</v>
          </cell>
          <cell r="B122" t="str">
            <v>POCA LUZ</v>
          </cell>
          <cell r="C122" t="str">
            <v>JULIO TAMAYO</v>
          </cell>
          <cell r="D122">
            <v>1</v>
          </cell>
          <cell r="F122">
            <v>3</v>
          </cell>
          <cell r="G122">
            <v>2.8333333333333335</v>
          </cell>
          <cell r="H122">
            <v>2.8333333333333335</v>
          </cell>
          <cell r="I122">
            <v>2.8333333333333335</v>
          </cell>
          <cell r="M122">
            <v>0</v>
          </cell>
        </row>
        <row r="123">
          <cell r="A123">
            <v>6072800</v>
          </cell>
          <cell r="B123" t="str">
            <v>I - 190</v>
          </cell>
          <cell r="C123" t="str">
            <v>VINICIO ORTEGA</v>
          </cell>
          <cell r="D123">
            <v>2</v>
          </cell>
          <cell r="F123">
            <v>3</v>
          </cell>
          <cell r="I123">
            <v>0</v>
          </cell>
          <cell r="K123">
            <v>2.3333333333333335</v>
          </cell>
          <cell r="L123">
            <v>2.8333333333333335</v>
          </cell>
          <cell r="M123">
            <v>2.5833333333333335</v>
          </cell>
        </row>
        <row r="124">
          <cell r="B124" t="str">
            <v>BODY COLOR</v>
          </cell>
          <cell r="C124" t="str">
            <v>TBD</v>
          </cell>
          <cell r="D124">
            <v>2</v>
          </cell>
          <cell r="F124">
            <v>0</v>
          </cell>
          <cell r="I124">
            <v>0</v>
          </cell>
          <cell r="M124">
            <v>0</v>
          </cell>
        </row>
        <row r="125">
          <cell r="A125">
            <v>161313</v>
          </cell>
          <cell r="B125" t="str">
            <v>FULL D-MAX</v>
          </cell>
          <cell r="C125" t="str">
            <v>ROMERO HERNAN</v>
          </cell>
          <cell r="D125">
            <v>2</v>
          </cell>
          <cell r="F125">
            <v>3</v>
          </cell>
          <cell r="I125">
            <v>0</v>
          </cell>
          <cell r="M125">
            <v>0</v>
          </cell>
        </row>
        <row r="126">
          <cell r="A126">
            <v>6057526</v>
          </cell>
          <cell r="B126" t="str">
            <v>LOS NACHOS</v>
          </cell>
          <cell r="C126" t="str">
            <v>EDISON NIETO</v>
          </cell>
          <cell r="D126">
            <v>2</v>
          </cell>
          <cell r="F126">
            <v>0</v>
          </cell>
          <cell r="I126">
            <v>0</v>
          </cell>
          <cell r="M126">
            <v>0</v>
          </cell>
        </row>
        <row r="127">
          <cell r="A127">
            <v>1463</v>
          </cell>
          <cell r="B127" t="str">
            <v>LOS TACTICOS</v>
          </cell>
          <cell r="C127" t="str">
            <v>JAIME GARZON</v>
          </cell>
          <cell r="D127">
            <v>1</v>
          </cell>
          <cell r="F127">
            <v>3</v>
          </cell>
          <cell r="G127">
            <v>3.3333333333333335</v>
          </cell>
          <cell r="H127">
            <v>3.6666666666666665</v>
          </cell>
          <cell r="I127">
            <v>3.5</v>
          </cell>
          <cell r="K127">
            <v>2.5</v>
          </cell>
          <cell r="L127">
            <v>2.3333333333333335</v>
          </cell>
          <cell r="M127">
            <v>2.416666666666667</v>
          </cell>
        </row>
        <row r="128">
          <cell r="A128">
            <v>6057891</v>
          </cell>
          <cell r="B128" t="str">
            <v>PANAS PINTURA</v>
          </cell>
          <cell r="C128" t="str">
            <v>CHRISTIAN JACOME</v>
          </cell>
          <cell r="D128">
            <v>1</v>
          </cell>
          <cell r="F128">
            <v>3</v>
          </cell>
          <cell r="G128">
            <v>2.8333333333333335</v>
          </cell>
          <cell r="H128">
            <v>3</v>
          </cell>
          <cell r="I128">
            <v>2.916666666666667</v>
          </cell>
          <cell r="K128">
            <v>3.3333333333333335</v>
          </cell>
          <cell r="L128">
            <v>3.3333333333333335</v>
          </cell>
          <cell r="M128">
            <v>3.3333333333333335</v>
          </cell>
        </row>
        <row r="129">
          <cell r="A129">
            <v>1246</v>
          </cell>
          <cell r="B129" t="str">
            <v>PEPE " S  CLEAR</v>
          </cell>
          <cell r="C129" t="str">
            <v>JAVIER IZA</v>
          </cell>
          <cell r="D129">
            <v>2</v>
          </cell>
          <cell r="F129">
            <v>3</v>
          </cell>
          <cell r="G129">
            <v>3.8333333333333335</v>
          </cell>
          <cell r="H129">
            <v>3.8333333333333335</v>
          </cell>
          <cell r="I129">
            <v>3.8333333333333335</v>
          </cell>
          <cell r="K129">
            <v>3.8333333333333335</v>
          </cell>
          <cell r="L129">
            <v>3</v>
          </cell>
          <cell r="M129">
            <v>3.416666666666667</v>
          </cell>
        </row>
        <row r="130">
          <cell r="A130">
            <v>3600571</v>
          </cell>
          <cell r="B130" t="str">
            <v>LOS EMPRENDEDORES</v>
          </cell>
          <cell r="C130" t="str">
            <v>CARLOS AYALA</v>
          </cell>
          <cell r="D130">
            <v>2</v>
          </cell>
          <cell r="F130">
            <v>3</v>
          </cell>
          <cell r="G130">
            <v>3.5</v>
          </cell>
          <cell r="H130">
            <v>3.5</v>
          </cell>
          <cell r="I130">
            <v>3.5</v>
          </cell>
          <cell r="K130">
            <v>3.8333333333333335</v>
          </cell>
          <cell r="L130">
            <v>3.3333333333333335</v>
          </cell>
          <cell r="M130">
            <v>3.5833333333333335</v>
          </cell>
        </row>
        <row r="131">
          <cell r="A131">
            <v>6058221</v>
          </cell>
          <cell r="B131" t="str">
            <v>COMO VAS</v>
          </cell>
          <cell r="C131" t="str">
            <v>SANTIAGO SIMBAÑA</v>
          </cell>
          <cell r="D131">
            <v>2</v>
          </cell>
          <cell r="F131">
            <v>3</v>
          </cell>
          <cell r="G131">
            <v>4</v>
          </cell>
          <cell r="H131">
            <v>4</v>
          </cell>
          <cell r="I131">
            <v>4</v>
          </cell>
          <cell r="K131">
            <v>3</v>
          </cell>
          <cell r="L131">
            <v>3</v>
          </cell>
          <cell r="M131">
            <v>3</v>
          </cell>
        </row>
        <row r="132">
          <cell r="A132">
            <v>6059284</v>
          </cell>
          <cell r="B132" t="str">
            <v>LOS COGE FALLAS</v>
          </cell>
          <cell r="C132" t="str">
            <v>PLINIO SANCHEZ</v>
          </cell>
          <cell r="D132">
            <v>2</v>
          </cell>
          <cell r="F132">
            <v>3</v>
          </cell>
          <cell r="G132">
            <v>3</v>
          </cell>
          <cell r="H132">
            <v>3</v>
          </cell>
          <cell r="I132">
            <v>3</v>
          </cell>
          <cell r="K132">
            <v>2.5</v>
          </cell>
          <cell r="L132">
            <v>2.5</v>
          </cell>
          <cell r="M132">
            <v>2.5</v>
          </cell>
        </row>
        <row r="133">
          <cell r="A133">
            <v>3705979</v>
          </cell>
          <cell r="B133" t="str">
            <v>LOS AMIGABLES</v>
          </cell>
          <cell r="C133" t="str">
            <v>PABLO MURILLO</v>
          </cell>
          <cell r="D133">
            <v>1</v>
          </cell>
          <cell r="F133">
            <v>3</v>
          </cell>
          <cell r="I133">
            <v>0</v>
          </cell>
          <cell r="M133">
            <v>0</v>
          </cell>
        </row>
        <row r="134">
          <cell r="A134">
            <v>3600671</v>
          </cell>
          <cell r="B134" t="str">
            <v>LOS SUPER PINTORES</v>
          </cell>
          <cell r="C134" t="str">
            <v>EDISON BEDON</v>
          </cell>
          <cell r="D134">
            <v>1</v>
          </cell>
          <cell r="F134">
            <v>3</v>
          </cell>
          <cell r="I134">
            <v>0</v>
          </cell>
          <cell r="M134">
            <v>0</v>
          </cell>
        </row>
        <row r="135">
          <cell r="A135">
            <v>3703062</v>
          </cell>
          <cell r="B135" t="str">
            <v>DE SOL A SOL</v>
          </cell>
          <cell r="C135" t="str">
            <v>OSCAR VALLEJO</v>
          </cell>
          <cell r="D135">
            <v>1</v>
          </cell>
          <cell r="F135">
            <v>3</v>
          </cell>
          <cell r="I135">
            <v>0</v>
          </cell>
          <cell r="K135">
            <v>2.8333333333333335</v>
          </cell>
          <cell r="L135">
            <v>3</v>
          </cell>
          <cell r="M135">
            <v>2.916666666666667</v>
          </cell>
        </row>
        <row r="136">
          <cell r="B136" t="str">
            <v>NOCHE ETERNA</v>
          </cell>
          <cell r="C136" t="str">
            <v>TBD</v>
          </cell>
          <cell r="D136">
            <v>1</v>
          </cell>
          <cell r="F136">
            <v>0</v>
          </cell>
          <cell r="I136">
            <v>0</v>
          </cell>
          <cell r="M136">
            <v>0</v>
          </cell>
        </row>
        <row r="137">
          <cell r="A137">
            <v>6075022</v>
          </cell>
          <cell r="B137" t="str">
            <v>SOLO CALIDAD</v>
          </cell>
          <cell r="C137" t="str">
            <v>DARWIN DUEÑAS</v>
          </cell>
          <cell r="D137">
            <v>1</v>
          </cell>
          <cell r="F137">
            <v>3</v>
          </cell>
          <cell r="I137">
            <v>0</v>
          </cell>
          <cell r="K137">
            <v>2.5</v>
          </cell>
          <cell r="L137">
            <v>2.5</v>
          </cell>
          <cell r="M137">
            <v>2.5</v>
          </cell>
        </row>
        <row r="138">
          <cell r="A138">
            <v>6072799</v>
          </cell>
          <cell r="B138" t="str">
            <v>FULL RETOQUE</v>
          </cell>
          <cell r="C138" t="str">
            <v>SEGUNDO URGILES</v>
          </cell>
          <cell r="D138">
            <v>1</v>
          </cell>
          <cell r="F138">
            <v>3</v>
          </cell>
          <cell r="G138">
            <v>3.5</v>
          </cell>
          <cell r="H138">
            <v>3.1666666666666665</v>
          </cell>
          <cell r="I138">
            <v>3.333333333333333</v>
          </cell>
          <cell r="K138">
            <v>3.5</v>
          </cell>
          <cell r="L138">
            <v>3.3333333333333335</v>
          </cell>
          <cell r="M138">
            <v>3.416666666666667</v>
          </cell>
        </row>
        <row r="139">
          <cell r="A139">
            <v>161234</v>
          </cell>
          <cell r="C139" t="str">
            <v>YAGUARI GUILLERMO</v>
          </cell>
          <cell r="D139">
            <v>1</v>
          </cell>
          <cell r="F139" t="e">
            <v>#N/A</v>
          </cell>
          <cell r="G139">
            <v>2.6666666666666665</v>
          </cell>
          <cell r="H139">
            <v>2.5833333333333335</v>
          </cell>
          <cell r="I139">
            <v>2.625</v>
          </cell>
          <cell r="K139">
            <v>2.5</v>
          </cell>
          <cell r="L139">
            <v>2.8</v>
          </cell>
          <cell r="M139">
            <v>2.65</v>
          </cell>
        </row>
        <row r="140">
          <cell r="A140">
            <v>161548</v>
          </cell>
          <cell r="C140" t="str">
            <v>ERIGSON JULIO</v>
          </cell>
          <cell r="D140">
            <v>1</v>
          </cell>
          <cell r="F140" t="e">
            <v>#N/A</v>
          </cell>
          <cell r="G140">
            <v>2.8333333333333335</v>
          </cell>
          <cell r="H140">
            <v>3</v>
          </cell>
          <cell r="I140">
            <v>2.916666666666667</v>
          </cell>
          <cell r="K140">
            <v>2.6666666666666665</v>
          </cell>
          <cell r="L140">
            <v>2.6666666666666665</v>
          </cell>
          <cell r="M140">
            <v>2.6666666666666665</v>
          </cell>
        </row>
        <row r="141">
          <cell r="A141">
            <v>161415</v>
          </cell>
          <cell r="C141" t="str">
            <v xml:space="preserve"> VILLAROEL JORGE</v>
          </cell>
          <cell r="D141">
            <v>1</v>
          </cell>
          <cell r="F141" t="e">
            <v>#N/A</v>
          </cell>
          <cell r="G141">
            <v>3</v>
          </cell>
          <cell r="H141">
            <v>3.1666666666666665</v>
          </cell>
          <cell r="I141">
            <v>3.083333333333333</v>
          </cell>
          <cell r="K141">
            <v>3</v>
          </cell>
          <cell r="L141">
            <v>2.8333333333333335</v>
          </cell>
          <cell r="M141">
            <v>2.916666666666667</v>
          </cell>
        </row>
        <row r="142">
          <cell r="A142">
            <v>6057870</v>
          </cell>
          <cell r="C142" t="str">
            <v xml:space="preserve"> JAQUI FAUSTO</v>
          </cell>
          <cell r="D142">
            <v>1</v>
          </cell>
          <cell r="F142" t="e">
            <v>#N/A</v>
          </cell>
          <cell r="G142">
            <v>3</v>
          </cell>
          <cell r="H142">
            <v>3</v>
          </cell>
          <cell r="I142">
            <v>3</v>
          </cell>
          <cell r="K142">
            <v>3.3333333333333335</v>
          </cell>
          <cell r="L142">
            <v>2.8333333333333335</v>
          </cell>
          <cell r="M142">
            <v>3.0833333333333335</v>
          </cell>
        </row>
        <row r="143">
          <cell r="A143">
            <v>6057963</v>
          </cell>
          <cell r="C143" t="str">
            <v>PAZMIÑO CESAR</v>
          </cell>
          <cell r="D143">
            <v>1</v>
          </cell>
          <cell r="F143" t="e">
            <v>#N/A</v>
          </cell>
          <cell r="G143">
            <v>3.3333333333333335</v>
          </cell>
          <cell r="H143">
            <v>3.3333333333333335</v>
          </cell>
          <cell r="I143">
            <v>3.3333333333333335</v>
          </cell>
          <cell r="K143">
            <v>3.5</v>
          </cell>
          <cell r="L143">
            <v>3</v>
          </cell>
          <cell r="M143">
            <v>3.25</v>
          </cell>
        </row>
        <row r="144">
          <cell r="A144">
            <v>180538</v>
          </cell>
          <cell r="C144" t="str">
            <v>BENAVIDES CHRISTIAN</v>
          </cell>
          <cell r="D144">
            <v>1</v>
          </cell>
          <cell r="F144" t="e">
            <v>#N/A</v>
          </cell>
          <cell r="G144">
            <v>2.6666666666666665</v>
          </cell>
          <cell r="H144">
            <v>3</v>
          </cell>
          <cell r="I144">
            <v>2.833333333333333</v>
          </cell>
          <cell r="K144">
            <v>3.6666666666666665</v>
          </cell>
          <cell r="L144">
            <v>2.8333333333333335</v>
          </cell>
          <cell r="M144">
            <v>3.25</v>
          </cell>
        </row>
        <row r="145">
          <cell r="A145">
            <v>3705967</v>
          </cell>
          <cell r="C145" t="str">
            <v>BERMEO JOSE LUIS</v>
          </cell>
          <cell r="D145">
            <v>1</v>
          </cell>
          <cell r="F145" t="e">
            <v>#N/A</v>
          </cell>
          <cell r="I145">
            <v>0</v>
          </cell>
          <cell r="K145">
            <v>3.1666666666666665</v>
          </cell>
          <cell r="L145">
            <v>3.5</v>
          </cell>
          <cell r="M145">
            <v>3.333333333333333</v>
          </cell>
        </row>
        <row r="146">
          <cell r="A146">
            <v>161341</v>
          </cell>
          <cell r="C146" t="str">
            <v>GUAMBA IVAN</v>
          </cell>
          <cell r="D146">
            <v>1</v>
          </cell>
          <cell r="F146" t="e">
            <v>#N/A</v>
          </cell>
          <cell r="I146">
            <v>0</v>
          </cell>
          <cell r="K146">
            <v>3</v>
          </cell>
          <cell r="L146">
            <v>3.1666666666666665</v>
          </cell>
          <cell r="M146">
            <v>3.083333333333333</v>
          </cell>
        </row>
        <row r="147">
          <cell r="A147">
            <v>180531</v>
          </cell>
          <cell r="C147" t="str">
            <v>PILAMUNGA JOFRE</v>
          </cell>
          <cell r="D147">
            <v>1</v>
          </cell>
          <cell r="F147" t="e">
            <v>#N/A</v>
          </cell>
          <cell r="I147">
            <v>0</v>
          </cell>
          <cell r="K147">
            <v>2.1666666666666665</v>
          </cell>
          <cell r="L147">
            <v>2.6666666666666665</v>
          </cell>
          <cell r="M147">
            <v>2.4166666666666665</v>
          </cell>
        </row>
        <row r="148">
          <cell r="A148">
            <v>6073779</v>
          </cell>
          <cell r="C148" t="str">
            <v>BENITEZ JHONNY</v>
          </cell>
          <cell r="D148">
            <v>1</v>
          </cell>
          <cell r="F148" t="e">
            <v>#N/A</v>
          </cell>
          <cell r="I148">
            <v>0</v>
          </cell>
          <cell r="K148">
            <v>2.8333333333333335</v>
          </cell>
          <cell r="L148">
            <v>2.6666666666666665</v>
          </cell>
          <cell r="M148">
            <v>2.75</v>
          </cell>
        </row>
        <row r="149">
          <cell r="A149">
            <v>161027</v>
          </cell>
          <cell r="C149" t="str">
            <v>TOAPANTA WILSON</v>
          </cell>
          <cell r="D149">
            <v>1</v>
          </cell>
          <cell r="F149" t="e">
            <v>#N/A</v>
          </cell>
          <cell r="I149">
            <v>0</v>
          </cell>
          <cell r="K149">
            <v>3</v>
          </cell>
          <cell r="L149">
            <v>3</v>
          </cell>
          <cell r="M149">
            <v>3</v>
          </cell>
        </row>
        <row r="150">
          <cell r="A150">
            <v>161024</v>
          </cell>
          <cell r="C150" t="str">
            <v>CHILUISA EDGAR</v>
          </cell>
          <cell r="D150">
            <v>1</v>
          </cell>
          <cell r="F150" t="e">
            <v>#N/A</v>
          </cell>
          <cell r="I150">
            <v>0</v>
          </cell>
          <cell r="K150">
            <v>2.8333333333333335</v>
          </cell>
          <cell r="L150">
            <v>2.8333333333333335</v>
          </cell>
          <cell r="M150">
            <v>2.8333333333333335</v>
          </cell>
        </row>
        <row r="151">
          <cell r="A151">
            <v>6064844</v>
          </cell>
          <cell r="C151" t="str">
            <v>NASIMBA MARIO</v>
          </cell>
          <cell r="D151">
            <v>1</v>
          </cell>
          <cell r="F151" t="e">
            <v>#N/A</v>
          </cell>
          <cell r="I151">
            <v>0</v>
          </cell>
          <cell r="K151">
            <v>3.3333333333333335</v>
          </cell>
          <cell r="L151">
            <v>3</v>
          </cell>
          <cell r="M151">
            <v>3.166666666666667</v>
          </cell>
        </row>
        <row r="152">
          <cell r="A152">
            <v>6058281</v>
          </cell>
          <cell r="B152" t="str">
            <v>METAMORFOSIS</v>
          </cell>
          <cell r="C152" t="str">
            <v>WLADIMIR MADRID</v>
          </cell>
          <cell r="D152">
            <v>2</v>
          </cell>
          <cell r="F152">
            <v>3</v>
          </cell>
          <cell r="I152">
            <v>0</v>
          </cell>
          <cell r="K152">
            <v>2.8</v>
          </cell>
          <cell r="L152">
            <v>2.9</v>
          </cell>
          <cell r="M152">
            <v>2.85</v>
          </cell>
        </row>
        <row r="153">
          <cell r="A153">
            <v>3600573</v>
          </cell>
          <cell r="B153" t="str">
            <v>UN SOLO TOQUE</v>
          </cell>
          <cell r="C153" t="str">
            <v>GUILLERMO CASTILLO</v>
          </cell>
          <cell r="D153">
            <v>2</v>
          </cell>
          <cell r="F153">
            <v>3</v>
          </cell>
          <cell r="G153">
            <v>3.8333333333333335</v>
          </cell>
          <cell r="H153">
            <v>3.8333333333333335</v>
          </cell>
          <cell r="I153">
            <v>3.8333333333333335</v>
          </cell>
          <cell r="K153">
            <v>3</v>
          </cell>
          <cell r="L153">
            <v>3</v>
          </cell>
          <cell r="M153">
            <v>3</v>
          </cell>
        </row>
        <row r="154">
          <cell r="A154">
            <v>6057850</v>
          </cell>
          <cell r="B154" t="str">
            <v>A TODA MAQUINA</v>
          </cell>
          <cell r="C154" t="str">
            <v>RAMIRO PACHACAMA</v>
          </cell>
          <cell r="D154">
            <v>2</v>
          </cell>
          <cell r="F154">
            <v>3</v>
          </cell>
          <cell r="G154">
            <v>3.6666666666666665</v>
          </cell>
          <cell r="H154">
            <v>3.6666666666666665</v>
          </cell>
          <cell r="I154">
            <v>3.6666666666666665</v>
          </cell>
          <cell r="K154">
            <v>3</v>
          </cell>
          <cell r="L154">
            <v>3.1666666666666665</v>
          </cell>
          <cell r="M154">
            <v>3.083333333333333</v>
          </cell>
        </row>
        <row r="155">
          <cell r="A155">
            <v>3600345</v>
          </cell>
          <cell r="B155" t="str">
            <v>FUERZA MOTRIZ</v>
          </cell>
          <cell r="C155" t="str">
            <v>JOSE VALLADARES</v>
          </cell>
          <cell r="D155">
            <v>2</v>
          </cell>
          <cell r="F155">
            <v>3</v>
          </cell>
          <cell r="I155">
            <v>0</v>
          </cell>
          <cell r="K155">
            <v>2.4</v>
          </cell>
          <cell r="L155">
            <v>2.7</v>
          </cell>
          <cell r="M155">
            <v>2.5499999999999998</v>
          </cell>
        </row>
        <row r="156">
          <cell r="A156">
            <v>3701182</v>
          </cell>
          <cell r="B156" t="str">
            <v>SIN LIMITE</v>
          </cell>
          <cell r="C156" t="str">
            <v>JHON LOMAS</v>
          </cell>
          <cell r="D156">
            <v>1</v>
          </cell>
          <cell r="F156">
            <v>3</v>
          </cell>
          <cell r="I156">
            <v>0</v>
          </cell>
          <cell r="K156">
            <v>2.6666666666666665</v>
          </cell>
          <cell r="L156">
            <v>2.6666666666666665</v>
          </cell>
          <cell r="M156">
            <v>2.6666666666666665</v>
          </cell>
        </row>
        <row r="157">
          <cell r="A157">
            <v>6080347</v>
          </cell>
          <cell r="B157" t="str">
            <v>INNOVADORES</v>
          </cell>
          <cell r="C157" t="str">
            <v>MIIGUEL CARDENAS</v>
          </cell>
          <cell r="D157">
            <v>2</v>
          </cell>
          <cell r="F157">
            <v>3</v>
          </cell>
          <cell r="G157">
            <v>3</v>
          </cell>
          <cell r="H157">
            <v>3</v>
          </cell>
          <cell r="I157">
            <v>3</v>
          </cell>
          <cell r="K157">
            <v>3.2</v>
          </cell>
          <cell r="L157">
            <v>3</v>
          </cell>
          <cell r="M157">
            <v>3.1</v>
          </cell>
        </row>
        <row r="158">
          <cell r="A158">
            <v>3705976</v>
          </cell>
          <cell r="B158" t="str">
            <v>LIDERES EN ACCION</v>
          </cell>
          <cell r="C158" t="str">
            <v>EDGAR USHIÑA</v>
          </cell>
          <cell r="D158">
            <v>2</v>
          </cell>
          <cell r="F158">
            <v>3</v>
          </cell>
          <cell r="I158">
            <v>0</v>
          </cell>
          <cell r="K158">
            <v>3</v>
          </cell>
          <cell r="L158">
            <v>2.5</v>
          </cell>
          <cell r="M158">
            <v>2.75</v>
          </cell>
        </row>
        <row r="159">
          <cell r="A159">
            <v>3600290</v>
          </cell>
          <cell r="B159" t="str">
            <v>UNION Y FUERZA</v>
          </cell>
          <cell r="C159" t="str">
            <v>JORGE BENITEZ</v>
          </cell>
          <cell r="D159">
            <v>1</v>
          </cell>
          <cell r="F159">
            <v>3</v>
          </cell>
          <cell r="I159">
            <v>0</v>
          </cell>
          <cell r="K159">
            <v>2.8333333333333335</v>
          </cell>
          <cell r="L159">
            <v>3</v>
          </cell>
          <cell r="M159">
            <v>2.916666666666667</v>
          </cell>
        </row>
        <row r="160">
          <cell r="A160">
            <v>6057799</v>
          </cell>
          <cell r="B160" t="str">
            <v>CALIDAD EN ACCION</v>
          </cell>
          <cell r="C160" t="str">
            <v>LUIS GALLARDO</v>
          </cell>
          <cell r="D160">
            <v>1</v>
          </cell>
          <cell r="F160">
            <v>3</v>
          </cell>
          <cell r="I160">
            <v>0</v>
          </cell>
          <cell r="K160">
            <v>2.5</v>
          </cell>
          <cell r="L160">
            <v>2.5</v>
          </cell>
          <cell r="M160">
            <v>2.5</v>
          </cell>
        </row>
        <row r="161">
          <cell r="A161">
            <v>3700544</v>
          </cell>
          <cell r="B161" t="str">
            <v>DOS EN UNO</v>
          </cell>
          <cell r="C161" t="str">
            <v>SANTIAGO LAGLA</v>
          </cell>
          <cell r="D161">
            <v>1</v>
          </cell>
          <cell r="F161">
            <v>3</v>
          </cell>
          <cell r="I161">
            <v>0</v>
          </cell>
          <cell r="K161">
            <v>2.5</v>
          </cell>
          <cell r="L161">
            <v>3.5</v>
          </cell>
          <cell r="M161">
            <v>3</v>
          </cell>
        </row>
        <row r="162">
          <cell r="A162">
            <v>6057883</v>
          </cell>
          <cell r="B162" t="str">
            <v>COE</v>
          </cell>
          <cell r="C162" t="str">
            <v>DIEGO VACA</v>
          </cell>
          <cell r="D162">
            <v>1</v>
          </cell>
          <cell r="F162">
            <v>3</v>
          </cell>
          <cell r="G162">
            <v>2.5</v>
          </cell>
          <cell r="H162">
            <v>2.6666666666666665</v>
          </cell>
          <cell r="I162">
            <v>2.583333333333333</v>
          </cell>
          <cell r="K162">
            <v>2.8333333333333335</v>
          </cell>
          <cell r="L162">
            <v>3</v>
          </cell>
          <cell r="M162">
            <v>2.916666666666667</v>
          </cell>
        </row>
        <row r="163">
          <cell r="A163">
            <v>6058229</v>
          </cell>
          <cell r="B163" t="str">
            <v>ENSAMBLAJE PERFECTO</v>
          </cell>
          <cell r="C163" t="str">
            <v>JOSE GARCIA</v>
          </cell>
          <cell r="D163">
            <v>2</v>
          </cell>
          <cell r="F163">
            <v>3</v>
          </cell>
          <cell r="I163">
            <v>0</v>
          </cell>
          <cell r="K163">
            <v>3.6666666666666665</v>
          </cell>
          <cell r="L163">
            <v>3.5</v>
          </cell>
          <cell r="M163">
            <v>3.583333333333333</v>
          </cell>
        </row>
        <row r="164">
          <cell r="A164">
            <v>3700561</v>
          </cell>
          <cell r="B164" t="str">
            <v>CHEVROLITOS</v>
          </cell>
          <cell r="C164" t="str">
            <v>CRISTIAN MORA</v>
          </cell>
          <cell r="D164">
            <v>1</v>
          </cell>
          <cell r="F164">
            <v>3</v>
          </cell>
          <cell r="G164">
            <v>3</v>
          </cell>
          <cell r="H164">
            <v>2.6666666666666665</v>
          </cell>
          <cell r="I164">
            <v>2.833333333333333</v>
          </cell>
          <cell r="K164">
            <v>2.8</v>
          </cell>
          <cell r="L164">
            <v>3.1666666666666665</v>
          </cell>
          <cell r="M164">
            <v>2.9833333333333334</v>
          </cell>
        </row>
        <row r="165">
          <cell r="A165">
            <v>6080340</v>
          </cell>
          <cell r="B165" t="str">
            <v>ELITE</v>
          </cell>
          <cell r="C165" t="str">
            <v>LUIS FARINANGO</v>
          </cell>
          <cell r="D165">
            <v>2</v>
          </cell>
          <cell r="F165">
            <v>3</v>
          </cell>
          <cell r="I165">
            <v>0</v>
          </cell>
          <cell r="K165">
            <v>3</v>
          </cell>
          <cell r="L165">
            <v>3</v>
          </cell>
          <cell r="M165">
            <v>3</v>
          </cell>
        </row>
        <row r="166">
          <cell r="A166">
            <v>3700562</v>
          </cell>
          <cell r="B166" t="str">
            <v>AGUILAS</v>
          </cell>
          <cell r="C166" t="str">
            <v>EDWIN MUZO</v>
          </cell>
          <cell r="D166">
            <v>1</v>
          </cell>
          <cell r="F166">
            <v>3</v>
          </cell>
          <cell r="G166">
            <v>3.3333333333333335</v>
          </cell>
          <cell r="H166">
            <v>3.3333333333333335</v>
          </cell>
          <cell r="I166">
            <v>3.3333333333333335</v>
          </cell>
          <cell r="K166">
            <v>2.6666666666666665</v>
          </cell>
          <cell r="L166">
            <v>2.5</v>
          </cell>
          <cell r="M166">
            <v>2.583333333333333</v>
          </cell>
        </row>
        <row r="167">
          <cell r="A167">
            <v>6057535</v>
          </cell>
          <cell r="B167" t="str">
            <v>LOS LEONES</v>
          </cell>
          <cell r="C167" t="str">
            <v>ROBERTO PUSHUG</v>
          </cell>
          <cell r="D167">
            <v>2</v>
          </cell>
          <cell r="F167">
            <v>3</v>
          </cell>
          <cell r="G167">
            <v>2.5</v>
          </cell>
          <cell r="H167">
            <v>2.3333333333333335</v>
          </cell>
          <cell r="I167">
            <v>2.416666666666667</v>
          </cell>
          <cell r="K167">
            <v>3</v>
          </cell>
          <cell r="L167">
            <v>3</v>
          </cell>
          <cell r="M167">
            <v>3</v>
          </cell>
        </row>
        <row r="168">
          <cell r="A168">
            <v>6057826</v>
          </cell>
          <cell r="B168" t="str">
            <v>GAMMA 3</v>
          </cell>
          <cell r="C168" t="str">
            <v>KLEBER PROAÑO</v>
          </cell>
          <cell r="D168">
            <v>2</v>
          </cell>
          <cell r="F168">
            <v>3</v>
          </cell>
          <cell r="G168">
            <v>2.5</v>
          </cell>
          <cell r="H168">
            <v>2.3333333333333335</v>
          </cell>
          <cell r="I168">
            <v>2.416666666666667</v>
          </cell>
          <cell r="K168">
            <v>2.8333333333333335</v>
          </cell>
          <cell r="L168">
            <v>3</v>
          </cell>
          <cell r="M168">
            <v>2.916666666666667</v>
          </cell>
        </row>
        <row r="169">
          <cell r="A169">
            <v>3705911</v>
          </cell>
          <cell r="B169" t="str">
            <v>CORSA MOVIL</v>
          </cell>
          <cell r="C169" t="str">
            <v>JORGE VELASCO</v>
          </cell>
          <cell r="D169">
            <v>1</v>
          </cell>
          <cell r="F169">
            <v>3</v>
          </cell>
          <cell r="I169">
            <v>0</v>
          </cell>
          <cell r="K169">
            <v>3</v>
          </cell>
          <cell r="L169">
            <v>3.1666666666666665</v>
          </cell>
          <cell r="M169">
            <v>3.083333333333333</v>
          </cell>
        </row>
        <row r="170">
          <cell r="A170">
            <v>302</v>
          </cell>
          <cell r="B170" t="str">
            <v>LOS MISMOS DE SIEMPRE</v>
          </cell>
          <cell r="C170" t="str">
            <v>MARCELO ROSERO</v>
          </cell>
          <cell r="D170">
            <v>1</v>
          </cell>
          <cell r="F170">
            <v>3</v>
          </cell>
          <cell r="G170">
            <v>1.5</v>
          </cell>
          <cell r="H170">
            <v>2</v>
          </cell>
          <cell r="I170">
            <v>1.75</v>
          </cell>
          <cell r="K170">
            <v>3.8333333333333335</v>
          </cell>
          <cell r="L170">
            <v>3.8333333333333335</v>
          </cell>
          <cell r="M170">
            <v>3.8333333333333335</v>
          </cell>
        </row>
        <row r="171">
          <cell r="A171">
            <v>3600289</v>
          </cell>
          <cell r="B171" t="str">
            <v>EVOLUTION</v>
          </cell>
          <cell r="C171" t="str">
            <v>DARIO PACHACAMA</v>
          </cell>
          <cell r="D171">
            <v>2</v>
          </cell>
          <cell r="F171">
            <v>3</v>
          </cell>
          <cell r="G171">
            <v>4</v>
          </cell>
          <cell r="H171">
            <v>4</v>
          </cell>
          <cell r="I171">
            <v>4</v>
          </cell>
          <cell r="K171">
            <v>3.1666666666666665</v>
          </cell>
          <cell r="L171">
            <v>3.1666666666666665</v>
          </cell>
          <cell r="M171">
            <v>3.1666666666666665</v>
          </cell>
        </row>
        <row r="172">
          <cell r="A172">
            <v>3702367</v>
          </cell>
          <cell r="B172" t="str">
            <v>PROGRAMADORES</v>
          </cell>
          <cell r="C172" t="str">
            <v>MARCIO PALLO</v>
          </cell>
          <cell r="D172">
            <v>1</v>
          </cell>
          <cell r="F172">
            <v>3</v>
          </cell>
          <cell r="I172">
            <v>0</v>
          </cell>
          <cell r="K172">
            <v>3.4</v>
          </cell>
          <cell r="L172">
            <v>2.95</v>
          </cell>
          <cell r="M172">
            <v>3.1749999999999998</v>
          </cell>
        </row>
        <row r="173">
          <cell r="A173">
            <v>3600687</v>
          </cell>
          <cell r="B173" t="str">
            <v>FORAJIDOS</v>
          </cell>
          <cell r="C173" t="str">
            <v>VICTOR PORRAS</v>
          </cell>
          <cell r="D173">
            <v>2</v>
          </cell>
          <cell r="F173">
            <v>3</v>
          </cell>
          <cell r="I173">
            <v>0</v>
          </cell>
          <cell r="K173">
            <v>3.3333333333333335</v>
          </cell>
          <cell r="L173">
            <v>3.5</v>
          </cell>
          <cell r="M173">
            <v>3.416666666666667</v>
          </cell>
        </row>
        <row r="174">
          <cell r="A174">
            <v>115</v>
          </cell>
          <cell r="B174" t="str">
            <v>DE TODO UN POCO</v>
          </cell>
          <cell r="C174" t="str">
            <v>MIGUEL LOPEZ</v>
          </cell>
          <cell r="D174">
            <v>1</v>
          </cell>
          <cell r="F174">
            <v>3</v>
          </cell>
          <cell r="G174">
            <v>3.3333333333333335</v>
          </cell>
          <cell r="H174">
            <v>3.3333333333333335</v>
          </cell>
          <cell r="I174">
            <v>3.3333333333333335</v>
          </cell>
          <cell r="K174">
            <v>3.3333333333333335</v>
          </cell>
          <cell r="L174">
            <v>3.3333333333333335</v>
          </cell>
          <cell r="M174">
            <v>3.3333333333333335</v>
          </cell>
        </row>
        <row r="175">
          <cell r="A175">
            <v>230</v>
          </cell>
          <cell r="B175" t="str">
            <v>TODO OK</v>
          </cell>
          <cell r="C175" t="str">
            <v>ANGEL TORRES</v>
          </cell>
          <cell r="D175">
            <v>2</v>
          </cell>
          <cell r="F175">
            <v>3</v>
          </cell>
          <cell r="G175">
            <v>3.5</v>
          </cell>
          <cell r="H175">
            <v>2.1666666666666665</v>
          </cell>
          <cell r="I175">
            <v>2.833333333333333</v>
          </cell>
          <cell r="K175">
            <v>2.5</v>
          </cell>
          <cell r="L175">
            <v>2.5</v>
          </cell>
          <cell r="M175">
            <v>2.5</v>
          </cell>
        </row>
        <row r="176">
          <cell r="A176">
            <v>6057886</v>
          </cell>
          <cell r="B176" t="str">
            <v>SIEMPRE LISTOS</v>
          </cell>
          <cell r="C176" t="str">
            <v>PATRICIO ALBIÑO</v>
          </cell>
          <cell r="D176">
            <v>2</v>
          </cell>
          <cell r="F176">
            <v>3</v>
          </cell>
          <cell r="G176">
            <v>3.1666666666666665</v>
          </cell>
          <cell r="H176">
            <v>3</v>
          </cell>
          <cell r="I176">
            <v>3.083333333333333</v>
          </cell>
          <cell r="K176">
            <v>2.8333333333333335</v>
          </cell>
          <cell r="L176">
            <v>2.6666666666666665</v>
          </cell>
          <cell r="M176">
            <v>2.75</v>
          </cell>
        </row>
        <row r="177">
          <cell r="A177">
            <v>195228</v>
          </cell>
          <cell r="B177" t="str">
            <v>LOS NOCHEROS</v>
          </cell>
          <cell r="C177" t="str">
            <v>DIEGO ARAUJO</v>
          </cell>
          <cell r="D177">
            <v>2</v>
          </cell>
          <cell r="F177">
            <v>3</v>
          </cell>
          <cell r="I177">
            <v>0</v>
          </cell>
          <cell r="K177">
            <v>2.8333333333333335</v>
          </cell>
          <cell r="L177">
            <v>2.8333333333333335</v>
          </cell>
          <cell r="M177">
            <v>2.8333333333333335</v>
          </cell>
        </row>
        <row r="178">
          <cell r="A178">
            <v>6073297</v>
          </cell>
          <cell r="B178" t="str">
            <v>MAESTROS DE LA NOCHE</v>
          </cell>
          <cell r="C178" t="str">
            <v>CARLOS TAMBO</v>
          </cell>
          <cell r="D178">
            <v>2</v>
          </cell>
          <cell r="F178">
            <v>3</v>
          </cell>
          <cell r="I178">
            <v>0</v>
          </cell>
          <cell r="K178">
            <v>3</v>
          </cell>
          <cell r="L178">
            <v>3</v>
          </cell>
          <cell r="M178">
            <v>3</v>
          </cell>
        </row>
        <row r="179">
          <cell r="A179">
            <v>160977</v>
          </cell>
          <cell r="B179" t="str">
            <v>TECNICOS NOCTURNOS</v>
          </cell>
          <cell r="C179" t="str">
            <v>CRISTIAN TOAQUIZA</v>
          </cell>
          <cell r="D179">
            <v>2</v>
          </cell>
          <cell r="F179">
            <v>3</v>
          </cell>
          <cell r="I179">
            <v>0</v>
          </cell>
          <cell r="M179">
            <v>0</v>
          </cell>
        </row>
        <row r="180">
          <cell r="A180">
            <v>161190</v>
          </cell>
          <cell r="B180" t="str">
            <v>MONTAJE NOCTURNO</v>
          </cell>
          <cell r="C180" t="str">
            <v>WALTER TOAPANTA</v>
          </cell>
          <cell r="D180">
            <v>2</v>
          </cell>
          <cell r="F180">
            <v>3</v>
          </cell>
          <cell r="I180">
            <v>0</v>
          </cell>
          <cell r="K180">
            <v>3.5</v>
          </cell>
          <cell r="L180">
            <v>2.5</v>
          </cell>
          <cell r="M180">
            <v>3</v>
          </cell>
        </row>
        <row r="181">
          <cell r="A181">
            <v>161003</v>
          </cell>
          <cell r="B181" t="str">
            <v>LOS SUCOS</v>
          </cell>
          <cell r="C181" t="str">
            <v>JOSE RENGIFO</v>
          </cell>
          <cell r="D181">
            <v>2</v>
          </cell>
          <cell r="F181">
            <v>3</v>
          </cell>
          <cell r="I181">
            <v>0</v>
          </cell>
          <cell r="K181">
            <v>3</v>
          </cell>
          <cell r="L181">
            <v>3.1666666666666665</v>
          </cell>
          <cell r="M181">
            <v>3.083333333333333</v>
          </cell>
        </row>
        <row r="182">
          <cell r="A182">
            <v>160404</v>
          </cell>
          <cell r="B182" t="str">
            <v>LOS GUAMBRITOS</v>
          </cell>
          <cell r="C182" t="str">
            <v>LUIS MOROMENACHO</v>
          </cell>
          <cell r="D182">
            <v>2</v>
          </cell>
          <cell r="F182">
            <v>3</v>
          </cell>
          <cell r="I182">
            <v>0</v>
          </cell>
          <cell r="K182">
            <v>2.8333333333333335</v>
          </cell>
          <cell r="L182">
            <v>2.8333333333333335</v>
          </cell>
          <cell r="M182">
            <v>2.8333333333333335</v>
          </cell>
        </row>
        <row r="183">
          <cell r="A183">
            <v>3600694</v>
          </cell>
          <cell r="B183" t="str">
            <v>INVENSIBLES EN CALIDAD</v>
          </cell>
          <cell r="C183" t="str">
            <v>FERNANDO CHANCUSIG</v>
          </cell>
          <cell r="D183">
            <v>2</v>
          </cell>
          <cell r="F183">
            <v>3</v>
          </cell>
          <cell r="I183">
            <v>0</v>
          </cell>
          <cell r="K183">
            <v>3.3333333333333335</v>
          </cell>
          <cell r="L183">
            <v>3.1666666666666665</v>
          </cell>
          <cell r="M183">
            <v>3.25</v>
          </cell>
        </row>
        <row r="184">
          <cell r="A184">
            <v>6081603</v>
          </cell>
          <cell r="B184" t="str">
            <v>RAPIDOS Y FURIOSOS</v>
          </cell>
          <cell r="C184" t="str">
            <v>KLEBER ACONDA</v>
          </cell>
          <cell r="D184">
            <v>2</v>
          </cell>
          <cell r="F184">
            <v>3</v>
          </cell>
          <cell r="I184">
            <v>0</v>
          </cell>
          <cell r="K184">
            <v>3.1666666666666665</v>
          </cell>
          <cell r="L184">
            <v>3</v>
          </cell>
          <cell r="M184">
            <v>3.083333333333333</v>
          </cell>
        </row>
        <row r="185">
          <cell r="A185">
            <v>3600298</v>
          </cell>
          <cell r="B185" t="str">
            <v>LOS INDOMABLES</v>
          </cell>
          <cell r="C185" t="str">
            <v>EDISON JIMENEZ</v>
          </cell>
          <cell r="D185">
            <v>2</v>
          </cell>
          <cell r="F185">
            <v>3</v>
          </cell>
          <cell r="G185">
            <v>3.3333333333333335</v>
          </cell>
          <cell r="H185">
            <v>3.3333333333333335</v>
          </cell>
          <cell r="I185">
            <v>3.3333333333333335</v>
          </cell>
          <cell r="K185">
            <v>3.6666666666666665</v>
          </cell>
          <cell r="L185">
            <v>3.8333333333333335</v>
          </cell>
          <cell r="M185">
            <v>3.75</v>
          </cell>
        </row>
        <row r="186">
          <cell r="A186">
            <v>6058289</v>
          </cell>
          <cell r="B186" t="str">
            <v>MURCIELAGOS</v>
          </cell>
          <cell r="C186" t="str">
            <v>LUIS QUISHPE</v>
          </cell>
          <cell r="D186">
            <v>2</v>
          </cell>
          <cell r="F186">
            <v>3</v>
          </cell>
          <cell r="G186">
            <v>2</v>
          </cell>
          <cell r="H186">
            <v>2</v>
          </cell>
          <cell r="I186">
            <v>2</v>
          </cell>
          <cell r="K186">
            <v>3</v>
          </cell>
          <cell r="L186">
            <v>3.1666666666666665</v>
          </cell>
          <cell r="M186">
            <v>3.083333333333333</v>
          </cell>
        </row>
        <row r="187">
          <cell r="A187">
            <v>6081608</v>
          </cell>
          <cell r="B187" t="str">
            <v>LOS SIN ERRORES</v>
          </cell>
          <cell r="C187" t="str">
            <v>LUIS HERNANDEZ</v>
          </cell>
          <cell r="D187">
            <v>0</v>
          </cell>
          <cell r="F187">
            <v>3</v>
          </cell>
          <cell r="G187">
            <v>2.6666666666666665</v>
          </cell>
          <cell r="H187">
            <v>2.6666666666666665</v>
          </cell>
          <cell r="I187">
            <v>2.6666666666666665</v>
          </cell>
          <cell r="K187">
            <v>2.6666666666666665</v>
          </cell>
          <cell r="L187">
            <v>2.6666666666666665</v>
          </cell>
          <cell r="M187">
            <v>2.6666666666666665</v>
          </cell>
        </row>
        <row r="188">
          <cell r="A188">
            <v>6068121</v>
          </cell>
          <cell r="B188" t="str">
            <v>LOS TODO TERRENO</v>
          </cell>
          <cell r="C188" t="str">
            <v>LUIS  LINCANGO</v>
          </cell>
          <cell r="D188">
            <v>2</v>
          </cell>
          <cell r="F188">
            <v>3</v>
          </cell>
          <cell r="G188">
            <v>3.1666666666666665</v>
          </cell>
          <cell r="H188">
            <v>3</v>
          </cell>
          <cell r="I188">
            <v>3.083333333333333</v>
          </cell>
          <cell r="K188">
            <v>2.8333333333333335</v>
          </cell>
          <cell r="L188">
            <v>2.8333333333333335</v>
          </cell>
          <cell r="M188">
            <v>2.8333333333333335</v>
          </cell>
        </row>
        <row r="189">
          <cell r="A189">
            <v>161078</v>
          </cell>
          <cell r="B189" t="str">
            <v>CHACRITAS</v>
          </cell>
          <cell r="C189" t="str">
            <v>JUAN LEMA</v>
          </cell>
          <cell r="D189">
            <v>2</v>
          </cell>
          <cell r="F189">
            <v>3</v>
          </cell>
          <cell r="I189">
            <v>0</v>
          </cell>
          <cell r="K189">
            <v>2.8333333333333335</v>
          </cell>
          <cell r="L189">
            <v>2.8333333333333335</v>
          </cell>
          <cell r="M189">
            <v>2.8333333333333335</v>
          </cell>
        </row>
        <row r="190">
          <cell r="A190">
            <v>160950</v>
          </cell>
          <cell r="B190" t="str">
            <v>LOS AMANECIDOS</v>
          </cell>
          <cell r="C190" t="str">
            <v>PATRICIO MOLINA</v>
          </cell>
          <cell r="D190">
            <v>2</v>
          </cell>
          <cell r="F190">
            <v>3</v>
          </cell>
          <cell r="G190">
            <v>3</v>
          </cell>
          <cell r="H190">
            <v>3</v>
          </cell>
          <cell r="I190">
            <v>3</v>
          </cell>
          <cell r="K190">
            <v>3.3333333333333335</v>
          </cell>
          <cell r="L190">
            <v>2.8333333333333335</v>
          </cell>
          <cell r="M190">
            <v>3.0833333333333335</v>
          </cell>
        </row>
        <row r="191">
          <cell r="A191">
            <v>6073292</v>
          </cell>
          <cell r="B191" t="str">
            <v>LOS PUNTO OK</v>
          </cell>
          <cell r="C191" t="str">
            <v>BYRON RODRIGUEZ</v>
          </cell>
          <cell r="D191">
            <v>1</v>
          </cell>
          <cell r="F191">
            <v>3</v>
          </cell>
          <cell r="G191">
            <v>3</v>
          </cell>
          <cell r="H191">
            <v>3</v>
          </cell>
          <cell r="I191">
            <v>3</v>
          </cell>
          <cell r="K191">
            <v>3.5</v>
          </cell>
          <cell r="L191">
            <v>3.6666666666666665</v>
          </cell>
          <cell r="M191">
            <v>3.583333333333333</v>
          </cell>
        </row>
        <row r="192">
          <cell r="A192">
            <v>6058250</v>
          </cell>
          <cell r="B192" t="str">
            <v>LOS PROPIOS</v>
          </cell>
          <cell r="C192" t="str">
            <v>JUAN BARRAGAN</v>
          </cell>
          <cell r="D192">
            <v>1</v>
          </cell>
          <cell r="F192">
            <v>3</v>
          </cell>
          <cell r="I192">
            <v>0</v>
          </cell>
          <cell r="K192">
            <v>2.8333333333333335</v>
          </cell>
          <cell r="L192">
            <v>2.8333333333333335</v>
          </cell>
          <cell r="M192">
            <v>2.8333333333333335</v>
          </cell>
        </row>
        <row r="193">
          <cell r="A193">
            <v>6057893</v>
          </cell>
          <cell r="B193" t="str">
            <v>CALIDAD SIN LIMITE</v>
          </cell>
          <cell r="C193" t="str">
            <v>FABIAN PILATAXI</v>
          </cell>
          <cell r="D193">
            <v>2</v>
          </cell>
          <cell r="F193">
            <v>3</v>
          </cell>
          <cell r="G193">
            <v>3.1666666666666665</v>
          </cell>
          <cell r="H193">
            <v>3.1666666666666665</v>
          </cell>
          <cell r="I193">
            <v>3.1666666666666665</v>
          </cell>
          <cell r="K193">
            <v>2.6666666666666665</v>
          </cell>
          <cell r="L193">
            <v>2.6666666666666665</v>
          </cell>
          <cell r="M193">
            <v>2.6666666666666665</v>
          </cell>
        </row>
        <row r="194">
          <cell r="A194">
            <v>6057460</v>
          </cell>
          <cell r="B194" t="str">
            <v>PUNTO CLAVE</v>
          </cell>
          <cell r="C194" t="str">
            <v>JOSE ALAJO</v>
          </cell>
          <cell r="D194">
            <v>2</v>
          </cell>
          <cell r="F194">
            <v>3</v>
          </cell>
          <cell r="I194">
            <v>0</v>
          </cell>
          <cell r="K194">
            <v>2.8333333333333335</v>
          </cell>
          <cell r="L194">
            <v>2.9166666666666665</v>
          </cell>
          <cell r="M194">
            <v>2.875</v>
          </cell>
        </row>
        <row r="195">
          <cell r="A195">
            <v>6083605</v>
          </cell>
          <cell r="B195" t="str">
            <v>LOS EXTENDIDOS</v>
          </cell>
          <cell r="C195" t="str">
            <v>LENIN ZAMBRANO</v>
          </cell>
          <cell r="D195">
            <v>2</v>
          </cell>
          <cell r="F195">
            <v>3</v>
          </cell>
          <cell r="G195">
            <v>3.3333333333333335</v>
          </cell>
          <cell r="H195">
            <v>3</v>
          </cell>
          <cell r="I195">
            <v>3.166666666666667</v>
          </cell>
          <cell r="K195">
            <v>3.6666666666666665</v>
          </cell>
          <cell r="L195">
            <v>3</v>
          </cell>
          <cell r="M195">
            <v>3.333333333333333</v>
          </cell>
        </row>
        <row r="196">
          <cell r="A196">
            <v>6057524</v>
          </cell>
          <cell r="B196" t="str">
            <v>GLS</v>
          </cell>
          <cell r="C196" t="str">
            <v>CRISTIAN MONTALVO</v>
          </cell>
          <cell r="D196">
            <v>2</v>
          </cell>
          <cell r="F196">
            <v>3</v>
          </cell>
          <cell r="I196">
            <v>0</v>
          </cell>
          <cell r="K196">
            <v>2.8333333333333335</v>
          </cell>
          <cell r="L196">
            <v>2.8333333333333335</v>
          </cell>
          <cell r="M196">
            <v>2.8333333333333335</v>
          </cell>
        </row>
        <row r="197">
          <cell r="A197">
            <v>161584</v>
          </cell>
          <cell r="B197" t="str">
            <v>UNO.8</v>
          </cell>
          <cell r="C197" t="str">
            <v>LUIS MICHILENA</v>
          </cell>
          <cell r="D197">
            <v>2</v>
          </cell>
          <cell r="F197">
            <v>3</v>
          </cell>
          <cell r="G197">
            <v>3.6666666666666665</v>
          </cell>
          <cell r="H197">
            <v>3.6666666666666665</v>
          </cell>
          <cell r="I197">
            <v>3.6666666666666665</v>
          </cell>
          <cell r="K197">
            <v>3.5</v>
          </cell>
          <cell r="L197">
            <v>3.5</v>
          </cell>
          <cell r="M197">
            <v>3.5</v>
          </cell>
        </row>
        <row r="198">
          <cell r="A198">
            <v>6073302</v>
          </cell>
          <cell r="B198" t="str">
            <v>1000 RPM</v>
          </cell>
          <cell r="C198" t="str">
            <v>JOSÉ MARIO GUAMAN</v>
          </cell>
          <cell r="D198">
            <v>2</v>
          </cell>
          <cell r="F198">
            <v>3</v>
          </cell>
          <cell r="G198">
            <v>3</v>
          </cell>
          <cell r="H198">
            <v>2.8333333333333335</v>
          </cell>
          <cell r="I198">
            <v>2.916666666666667</v>
          </cell>
          <cell r="K198">
            <v>2.6666666666666665</v>
          </cell>
          <cell r="L198">
            <v>2.6666666666666665</v>
          </cell>
          <cell r="M198">
            <v>2.6666666666666665</v>
          </cell>
        </row>
        <row r="199">
          <cell r="A199">
            <v>161089</v>
          </cell>
          <cell r="B199" t="str">
            <v>LOS ALIPACHA</v>
          </cell>
          <cell r="C199" t="str">
            <v>SANTIAGO PUENTE</v>
          </cell>
          <cell r="D199">
            <v>2</v>
          </cell>
          <cell r="F199">
            <v>3</v>
          </cell>
          <cell r="G199">
            <v>3.5</v>
          </cell>
          <cell r="H199">
            <v>3.3333333333333335</v>
          </cell>
          <cell r="I199">
            <v>3.416666666666667</v>
          </cell>
          <cell r="K199">
            <v>3</v>
          </cell>
          <cell r="L199">
            <v>3</v>
          </cell>
          <cell r="M199">
            <v>3</v>
          </cell>
        </row>
        <row r="200">
          <cell r="A200">
            <v>270</v>
          </cell>
          <cell r="B200" t="str">
            <v>SIEMPRE ADELANTE</v>
          </cell>
          <cell r="C200" t="str">
            <v>CARLOS TITUAÑA</v>
          </cell>
          <cell r="D200">
            <v>2</v>
          </cell>
          <cell r="F200">
            <v>3</v>
          </cell>
          <cell r="G200">
            <v>3.5</v>
          </cell>
          <cell r="H200">
            <v>3.3333333333333335</v>
          </cell>
          <cell r="I200">
            <v>3.416666666666667</v>
          </cell>
          <cell r="K200">
            <v>4</v>
          </cell>
          <cell r="L200">
            <v>4</v>
          </cell>
          <cell r="M200">
            <v>4</v>
          </cell>
        </row>
        <row r="201">
          <cell r="A201">
            <v>173</v>
          </cell>
          <cell r="B201" t="str">
            <v>AJUSTADORES</v>
          </cell>
          <cell r="C201" t="str">
            <v>LUIS ALFREDO SIMBAÑA</v>
          </cell>
          <cell r="D201">
            <v>2</v>
          </cell>
          <cell r="F201">
            <v>3</v>
          </cell>
          <cell r="G201">
            <v>3.3333333333333335</v>
          </cell>
          <cell r="H201">
            <v>3.3333333333333335</v>
          </cell>
          <cell r="I201">
            <v>3.3333333333333335</v>
          </cell>
          <cell r="K201">
            <v>3.3333333333333335</v>
          </cell>
          <cell r="L201">
            <v>3.3333333333333335</v>
          </cell>
          <cell r="M201">
            <v>3.3333333333333335</v>
          </cell>
        </row>
        <row r="202">
          <cell r="A202">
            <v>508</v>
          </cell>
          <cell r="B202" t="str">
            <v>SOLO SUGERENCIAS</v>
          </cell>
          <cell r="C202" t="str">
            <v>JORGE TABANGO</v>
          </cell>
          <cell r="D202">
            <v>1</v>
          </cell>
          <cell r="F202">
            <v>3</v>
          </cell>
          <cell r="G202">
            <v>3</v>
          </cell>
          <cell r="H202">
            <v>3</v>
          </cell>
          <cell r="I202">
            <v>3</v>
          </cell>
          <cell r="K202">
            <v>2.5</v>
          </cell>
          <cell r="L202">
            <v>2.5</v>
          </cell>
          <cell r="M202">
            <v>2.5</v>
          </cell>
        </row>
        <row r="203">
          <cell r="A203">
            <v>180433</v>
          </cell>
          <cell r="B203" t="str">
            <v>LOS HULKS</v>
          </cell>
          <cell r="C203" t="str">
            <v>ADRIAN PAREDES</v>
          </cell>
          <cell r="D203">
            <v>2</v>
          </cell>
          <cell r="F203">
            <v>3</v>
          </cell>
          <cell r="G203">
            <v>3</v>
          </cell>
          <cell r="H203">
            <v>3</v>
          </cell>
          <cell r="I203">
            <v>3</v>
          </cell>
          <cell r="K203">
            <v>2.5</v>
          </cell>
          <cell r="L203">
            <v>2.5</v>
          </cell>
          <cell r="M203">
            <v>2.5</v>
          </cell>
        </row>
        <row r="204">
          <cell r="A204">
            <v>6069250</v>
          </cell>
          <cell r="B204" t="str">
            <v>SUIGENERIS</v>
          </cell>
          <cell r="C204" t="str">
            <v>LUIS MAILA</v>
          </cell>
          <cell r="D204">
            <v>2</v>
          </cell>
          <cell r="F204">
            <v>3</v>
          </cell>
          <cell r="G204">
            <v>3.5</v>
          </cell>
          <cell r="H204">
            <v>3.1666666666666665</v>
          </cell>
          <cell r="I204">
            <v>3.333333333333333</v>
          </cell>
          <cell r="K204">
            <v>3.8333333333333335</v>
          </cell>
          <cell r="L204">
            <v>3.6666666666666665</v>
          </cell>
          <cell r="M204">
            <v>3.75</v>
          </cell>
        </row>
        <row r="205">
          <cell r="A205">
            <v>6054747</v>
          </cell>
          <cell r="C205" t="str">
            <v>LEDESMA ROBERTO</v>
          </cell>
          <cell r="D205">
            <v>1</v>
          </cell>
          <cell r="F205" t="e">
            <v>#N/A</v>
          </cell>
          <cell r="G205">
            <v>2.8333333333333335</v>
          </cell>
          <cell r="H205">
            <v>3</v>
          </cell>
          <cell r="I205">
            <v>2.916666666666667</v>
          </cell>
          <cell r="K205">
            <v>3</v>
          </cell>
          <cell r="L205">
            <v>3.1666666666666665</v>
          </cell>
          <cell r="M205">
            <v>3.083333333333333</v>
          </cell>
        </row>
        <row r="206">
          <cell r="A206">
            <v>1139</v>
          </cell>
          <cell r="C206" t="str">
            <v>HENRY RISUEÑO</v>
          </cell>
          <cell r="D206">
            <v>1</v>
          </cell>
          <cell r="F206" t="e">
            <v>#N/A</v>
          </cell>
          <cell r="G206">
            <v>3.6666666666666665</v>
          </cell>
          <cell r="H206">
            <v>3</v>
          </cell>
          <cell r="I206">
            <v>3.333333333333333</v>
          </cell>
          <cell r="K206">
            <v>3.3333333333333335</v>
          </cell>
          <cell r="L206">
            <v>3.3333333333333335</v>
          </cell>
          <cell r="M206">
            <v>3.3333333333333335</v>
          </cell>
        </row>
        <row r="207">
          <cell r="A207">
            <v>161697</v>
          </cell>
          <cell r="C207" t="str">
            <v>ROJANO JAIME</v>
          </cell>
          <cell r="D207">
            <v>1</v>
          </cell>
          <cell r="F207" t="e">
            <v>#N/A</v>
          </cell>
          <cell r="G207">
            <v>3.1666666666666665</v>
          </cell>
          <cell r="H207">
            <v>2.8333333333333335</v>
          </cell>
          <cell r="I207">
            <v>3</v>
          </cell>
          <cell r="K207">
            <v>2.8333333333333335</v>
          </cell>
          <cell r="L207">
            <v>2.8333333333333335</v>
          </cell>
          <cell r="M207">
            <v>2.8333333333333335</v>
          </cell>
        </row>
        <row r="208">
          <cell r="A208">
            <v>3703026</v>
          </cell>
          <cell r="C208" t="str">
            <v>YANQUI HOLGER</v>
          </cell>
          <cell r="D208">
            <v>1</v>
          </cell>
          <cell r="F208" t="e">
            <v>#N/A</v>
          </cell>
          <cell r="G208">
            <v>2.8333333333333335</v>
          </cell>
          <cell r="H208">
            <v>2.5</v>
          </cell>
          <cell r="I208">
            <v>2.666666666666667</v>
          </cell>
          <cell r="M208">
            <v>0</v>
          </cell>
        </row>
      </sheetData>
      <sheetData sheetId="4" refreshError="1"/>
      <sheetData sheetId="5" refreshError="1">
        <row r="3">
          <cell r="A3">
            <v>6106815</v>
          </cell>
          <cell r="B3" t="str">
            <v>SALAZAR ALVEAR PAOLO ALEJANDRO</v>
          </cell>
          <cell r="C3">
            <v>35000100</v>
          </cell>
          <cell r="D3">
            <v>38672</v>
          </cell>
          <cell r="E3">
            <v>38705.585957754629</v>
          </cell>
          <cell r="F3">
            <v>2.4518402777777779</v>
          </cell>
          <cell r="G3">
            <v>0</v>
          </cell>
          <cell r="H3">
            <v>6.7173706240487062E-3</v>
          </cell>
          <cell r="I3">
            <v>0</v>
          </cell>
        </row>
        <row r="4">
          <cell r="A4">
            <v>6106550</v>
          </cell>
          <cell r="B4" t="str">
            <v>ARREAGA BARROS MARTHA VANESSA</v>
          </cell>
          <cell r="C4">
            <v>22000211</v>
          </cell>
          <cell r="D4">
            <v>38657</v>
          </cell>
          <cell r="E4">
            <v>38705.585957754629</v>
          </cell>
          <cell r="F4">
            <v>48.585957754628907</v>
          </cell>
          <cell r="G4">
            <v>0</v>
          </cell>
          <cell r="H4">
            <v>4.7819622019277919E-2</v>
          </cell>
          <cell r="I4">
            <v>0</v>
          </cell>
        </row>
        <row r="5">
          <cell r="A5">
            <v>6106277</v>
          </cell>
          <cell r="B5" t="str">
            <v>GONZALEZ URQUIZO GISSELA PAULINA</v>
          </cell>
          <cell r="C5">
            <v>22000250</v>
          </cell>
          <cell r="D5">
            <v>38642</v>
          </cell>
          <cell r="E5">
            <v>38705.585957754629</v>
          </cell>
          <cell r="F5">
            <v>32.451840277777777</v>
          </cell>
          <cell r="G5">
            <v>0</v>
          </cell>
          <cell r="H5">
            <v>8.8909151445966506E-2</v>
          </cell>
          <cell r="I5">
            <v>0</v>
          </cell>
        </row>
        <row r="6">
          <cell r="A6">
            <v>6105963</v>
          </cell>
          <cell r="B6" t="str">
            <v>CABRERA DAVALOS LUIS ALFONSO</v>
          </cell>
          <cell r="C6">
            <v>35000100</v>
          </cell>
          <cell r="D6">
            <v>38628</v>
          </cell>
          <cell r="E6">
            <v>38705.585957754629</v>
          </cell>
          <cell r="F6">
            <v>46.451840277777777</v>
          </cell>
          <cell r="G6">
            <v>0</v>
          </cell>
          <cell r="H6">
            <v>0.12726531582952816</v>
          </cell>
          <cell r="I6">
            <v>0</v>
          </cell>
        </row>
        <row r="7">
          <cell r="A7">
            <v>6105656</v>
          </cell>
          <cell r="B7" t="str">
            <v>FLORES NUNEZ LINDA KAROLA</v>
          </cell>
          <cell r="C7">
            <v>22000230</v>
          </cell>
          <cell r="D7">
            <v>38611</v>
          </cell>
          <cell r="E7">
            <v>38705.585957754629</v>
          </cell>
          <cell r="F7">
            <v>63.451840277777777</v>
          </cell>
          <cell r="G7">
            <v>0</v>
          </cell>
          <cell r="H7">
            <v>0.17384065829528159</v>
          </cell>
          <cell r="I7">
            <v>0</v>
          </cell>
        </row>
        <row r="8">
          <cell r="A8">
            <v>3702369</v>
          </cell>
          <cell r="B8" t="str">
            <v>BARRAGAN GANCINO DIEGO ESTALIN</v>
          </cell>
          <cell r="C8">
            <v>36000200</v>
          </cell>
          <cell r="D8">
            <v>38596</v>
          </cell>
          <cell r="E8">
            <v>38705.585957754629</v>
          </cell>
          <cell r="F8">
            <v>78.451834722225612</v>
          </cell>
          <cell r="G8">
            <v>0</v>
          </cell>
          <cell r="H8">
            <v>0.21493653348554961</v>
          </cell>
          <cell r="I8">
            <v>0</v>
          </cell>
        </row>
        <row r="9">
          <cell r="A9">
            <v>6105192</v>
          </cell>
          <cell r="B9" t="str">
            <v>ALARCON ALARCON WILSON FERNANDO</v>
          </cell>
          <cell r="C9">
            <v>36000400</v>
          </cell>
          <cell r="D9">
            <v>38596</v>
          </cell>
          <cell r="E9">
            <v>38705.585957754629</v>
          </cell>
          <cell r="F9">
            <v>78.451834722225612</v>
          </cell>
          <cell r="G9">
            <v>0</v>
          </cell>
          <cell r="H9">
            <v>0.21493653348554961</v>
          </cell>
          <cell r="I9">
            <v>0</v>
          </cell>
        </row>
        <row r="10">
          <cell r="A10">
            <v>6104981</v>
          </cell>
          <cell r="B10" t="str">
            <v>PULLAS GARCIA EDISON RAUL</v>
          </cell>
          <cell r="C10">
            <v>32000130</v>
          </cell>
          <cell r="D10">
            <v>38580</v>
          </cell>
          <cell r="E10">
            <v>38705.585957754629</v>
          </cell>
          <cell r="F10">
            <v>94.451834722225612</v>
          </cell>
          <cell r="G10">
            <v>0</v>
          </cell>
          <cell r="H10">
            <v>0.25877214992390579</v>
          </cell>
          <cell r="I10">
            <v>0</v>
          </cell>
        </row>
        <row r="11">
          <cell r="A11">
            <v>3600356</v>
          </cell>
          <cell r="B11" t="str">
            <v>MERA RIERA JORGE PAUL</v>
          </cell>
          <cell r="C11">
            <v>36000600</v>
          </cell>
          <cell r="D11">
            <v>38565</v>
          </cell>
          <cell r="E11">
            <v>38705.585957754629</v>
          </cell>
          <cell r="F11">
            <v>109.45183472222561</v>
          </cell>
          <cell r="G11">
            <v>0</v>
          </cell>
          <cell r="H11">
            <v>0.29986804033486469</v>
          </cell>
          <cell r="I11">
            <v>0</v>
          </cell>
        </row>
        <row r="12">
          <cell r="A12">
            <v>6057927</v>
          </cell>
          <cell r="B12" t="str">
            <v>OVIEDO GUANGA WILLIAN STALIN</v>
          </cell>
          <cell r="C12">
            <v>35000400</v>
          </cell>
          <cell r="D12">
            <v>38565</v>
          </cell>
          <cell r="E12">
            <v>38705.585957754629</v>
          </cell>
          <cell r="F12">
            <v>109.45183472222561</v>
          </cell>
          <cell r="G12">
            <v>0</v>
          </cell>
          <cell r="H12">
            <v>0.29986804033486469</v>
          </cell>
          <cell r="I12">
            <v>0</v>
          </cell>
        </row>
        <row r="13">
          <cell r="A13">
            <v>6087352</v>
          </cell>
          <cell r="B13" t="str">
            <v>GRIJALVA OJEDA MARIA BELEN</v>
          </cell>
          <cell r="C13">
            <v>61000230</v>
          </cell>
          <cell r="D13">
            <v>38565</v>
          </cell>
          <cell r="E13">
            <v>38705.585957754629</v>
          </cell>
          <cell r="F13">
            <v>109.45183472222561</v>
          </cell>
          <cell r="G13">
            <v>0</v>
          </cell>
          <cell r="H13">
            <v>0.29986804033486469</v>
          </cell>
          <cell r="I13">
            <v>0</v>
          </cell>
        </row>
        <row r="14">
          <cell r="A14">
            <v>6087379</v>
          </cell>
          <cell r="B14" t="str">
            <v>LASTRA CHALA DANIEL SANTIAGO</v>
          </cell>
          <cell r="C14">
            <v>35000300</v>
          </cell>
          <cell r="D14">
            <v>38565</v>
          </cell>
          <cell r="E14">
            <v>38705.585957754629</v>
          </cell>
          <cell r="F14">
            <v>109.45183472222561</v>
          </cell>
          <cell r="G14">
            <v>0</v>
          </cell>
          <cell r="H14">
            <v>0.29986804033486469</v>
          </cell>
          <cell r="I14">
            <v>0</v>
          </cell>
        </row>
        <row r="15">
          <cell r="A15">
            <v>6103536</v>
          </cell>
          <cell r="B15" t="str">
            <v>RECALDE ROJAS MAURICIO NORBERTO</v>
          </cell>
          <cell r="C15">
            <v>50000320</v>
          </cell>
          <cell r="D15">
            <v>38565</v>
          </cell>
          <cell r="E15">
            <v>38705.585957754629</v>
          </cell>
          <cell r="F15">
            <v>109.45183472222561</v>
          </cell>
          <cell r="G15">
            <v>0</v>
          </cell>
          <cell r="H15">
            <v>0.29986804033486469</v>
          </cell>
          <cell r="I15">
            <v>0</v>
          </cell>
        </row>
        <row r="16">
          <cell r="A16">
            <v>6103561</v>
          </cell>
          <cell r="B16" t="str">
            <v>GRIJALVA DEL CASTILL MARCO ANTONIO</v>
          </cell>
          <cell r="C16">
            <v>51000300</v>
          </cell>
          <cell r="D16">
            <v>38565</v>
          </cell>
          <cell r="E16">
            <v>38705.585957754629</v>
          </cell>
          <cell r="F16">
            <v>109.45183472222561</v>
          </cell>
          <cell r="G16">
            <v>0</v>
          </cell>
          <cell r="H16">
            <v>0.29986804033486469</v>
          </cell>
          <cell r="I16">
            <v>0</v>
          </cell>
        </row>
        <row r="17">
          <cell r="A17">
            <v>6086144</v>
          </cell>
          <cell r="B17" t="str">
            <v>JARAMILLO TAIPE RICARDO RAUL</v>
          </cell>
          <cell r="C17">
            <v>22000250</v>
          </cell>
          <cell r="D17">
            <v>38553</v>
          </cell>
          <cell r="E17">
            <v>38705.585957754629</v>
          </cell>
          <cell r="F17">
            <v>121.45183472222561</v>
          </cell>
          <cell r="G17">
            <v>0</v>
          </cell>
          <cell r="H17">
            <v>0.33274475266363179</v>
          </cell>
          <cell r="I17">
            <v>0</v>
          </cell>
        </row>
        <row r="18">
          <cell r="A18">
            <v>6086158</v>
          </cell>
          <cell r="B18" t="str">
            <v>RAHMANI NAZARI KEYVAN</v>
          </cell>
          <cell r="C18">
            <v>31000310</v>
          </cell>
          <cell r="D18">
            <v>38553</v>
          </cell>
          <cell r="E18">
            <v>38705.585957754629</v>
          </cell>
          <cell r="F18">
            <v>121.45183472222561</v>
          </cell>
          <cell r="G18">
            <v>0</v>
          </cell>
          <cell r="H18">
            <v>0.33274475266363179</v>
          </cell>
          <cell r="I18">
            <v>0</v>
          </cell>
        </row>
        <row r="19">
          <cell r="A19">
            <v>6085899</v>
          </cell>
          <cell r="B19" t="str">
            <v>LIGNA QUISHPE MARIA FERNANDA</v>
          </cell>
          <cell r="C19">
            <v>36000700</v>
          </cell>
          <cell r="D19">
            <v>38551</v>
          </cell>
          <cell r="E19">
            <v>38705.585957754629</v>
          </cell>
          <cell r="F19">
            <v>123.45183472222561</v>
          </cell>
          <cell r="G19">
            <v>0</v>
          </cell>
          <cell r="H19">
            <v>0.33822420471842635</v>
          </cell>
          <cell r="I19">
            <v>0</v>
          </cell>
        </row>
        <row r="20">
          <cell r="A20">
            <v>6085904</v>
          </cell>
          <cell r="B20" t="str">
            <v>ALVARO ALVARO SEGUNDO MESIAS</v>
          </cell>
          <cell r="C20">
            <v>34000400</v>
          </cell>
          <cell r="D20">
            <v>38551</v>
          </cell>
          <cell r="E20">
            <v>38705.585957754629</v>
          </cell>
          <cell r="F20">
            <v>123.45183472222561</v>
          </cell>
          <cell r="G20">
            <v>0</v>
          </cell>
          <cell r="H20">
            <v>0.33822420471842635</v>
          </cell>
          <cell r="I20">
            <v>0</v>
          </cell>
        </row>
        <row r="21">
          <cell r="A21">
            <v>6085909</v>
          </cell>
          <cell r="B21" t="str">
            <v>RUIZ VALENCIA CHRISTIAN ROBERTO</v>
          </cell>
          <cell r="C21">
            <v>34000300</v>
          </cell>
          <cell r="D21">
            <v>38551</v>
          </cell>
          <cell r="E21">
            <v>38705.585957754629</v>
          </cell>
          <cell r="F21">
            <v>123.45183472222561</v>
          </cell>
          <cell r="G21">
            <v>0</v>
          </cell>
          <cell r="H21">
            <v>0.33822420471842635</v>
          </cell>
          <cell r="I21">
            <v>0</v>
          </cell>
        </row>
        <row r="22">
          <cell r="A22">
            <v>6085971</v>
          </cell>
          <cell r="B22" t="str">
            <v>PAREDES TITUANA ANTONIO RUBEN</v>
          </cell>
          <cell r="C22">
            <v>34000500</v>
          </cell>
          <cell r="D22">
            <v>38551</v>
          </cell>
          <cell r="E22">
            <v>38705.585957754629</v>
          </cell>
          <cell r="F22">
            <v>123.45183472222561</v>
          </cell>
          <cell r="G22">
            <v>0</v>
          </cell>
          <cell r="H22">
            <v>0.33822420471842635</v>
          </cell>
          <cell r="I22">
            <v>0</v>
          </cell>
        </row>
        <row r="23">
          <cell r="A23">
            <v>6086006</v>
          </cell>
          <cell r="B23" t="str">
            <v>MANYA GALARZA HECTOR DANILO</v>
          </cell>
          <cell r="C23">
            <v>34000500</v>
          </cell>
          <cell r="D23">
            <v>38551</v>
          </cell>
          <cell r="E23">
            <v>38705.585957754629</v>
          </cell>
          <cell r="F23">
            <v>123.45183472222561</v>
          </cell>
          <cell r="G23">
            <v>0</v>
          </cell>
          <cell r="H23">
            <v>0.33822420471842635</v>
          </cell>
          <cell r="I23">
            <v>0</v>
          </cell>
        </row>
        <row r="24">
          <cell r="A24">
            <v>6086018</v>
          </cell>
          <cell r="B24" t="str">
            <v>TATAYO MANYA LUIS EDUARDO</v>
          </cell>
          <cell r="C24">
            <v>52000520</v>
          </cell>
          <cell r="D24">
            <v>38551</v>
          </cell>
          <cell r="E24">
            <v>38705.585957754629</v>
          </cell>
          <cell r="F24">
            <v>123.45183472222561</v>
          </cell>
          <cell r="G24">
            <v>0</v>
          </cell>
          <cell r="H24">
            <v>0.33822420471842635</v>
          </cell>
          <cell r="I24">
            <v>0</v>
          </cell>
        </row>
        <row r="25">
          <cell r="A25">
            <v>6086021</v>
          </cell>
          <cell r="B25" t="str">
            <v>MOLINA SIMBANA FRANKLIN RODRIGO</v>
          </cell>
          <cell r="C25">
            <v>52000520</v>
          </cell>
          <cell r="D25">
            <v>38551</v>
          </cell>
          <cell r="E25">
            <v>38705.585957754629</v>
          </cell>
          <cell r="F25">
            <v>123.45183472222561</v>
          </cell>
          <cell r="G25">
            <v>0</v>
          </cell>
          <cell r="H25">
            <v>0.33822420471842635</v>
          </cell>
          <cell r="I25">
            <v>0</v>
          </cell>
        </row>
        <row r="26">
          <cell r="A26">
            <v>6084906</v>
          </cell>
          <cell r="B26" t="str">
            <v>CANO BETANCOURT MIGUEL ANGEL</v>
          </cell>
          <cell r="C26">
            <v>35000100</v>
          </cell>
          <cell r="D26">
            <v>38546</v>
          </cell>
          <cell r="E26">
            <v>38705.585957754629</v>
          </cell>
          <cell r="F26">
            <v>128.45183472222561</v>
          </cell>
          <cell r="G26">
            <v>0</v>
          </cell>
          <cell r="H26">
            <v>0.35192283485541265</v>
          </cell>
          <cell r="I26">
            <v>0</v>
          </cell>
        </row>
        <row r="27">
          <cell r="A27">
            <v>6084300</v>
          </cell>
          <cell r="B27" t="str">
            <v>ARROBA PROANO OSCAR PATRICIO</v>
          </cell>
          <cell r="C27">
            <v>35000100</v>
          </cell>
          <cell r="D27">
            <v>38534</v>
          </cell>
          <cell r="E27">
            <v>38705.585957754629</v>
          </cell>
          <cell r="F27">
            <v>140.45183472222561</v>
          </cell>
          <cell r="G27">
            <v>0</v>
          </cell>
          <cell r="H27">
            <v>0.38479954718417975</v>
          </cell>
          <cell r="I27">
            <v>0</v>
          </cell>
        </row>
        <row r="28">
          <cell r="A28">
            <v>6084325</v>
          </cell>
          <cell r="B28" t="str">
            <v>PAREDES VERA CARLOS ENRIQUE</v>
          </cell>
          <cell r="C28">
            <v>41000300</v>
          </cell>
          <cell r="D28">
            <v>38534</v>
          </cell>
          <cell r="E28">
            <v>38705.585957754629</v>
          </cell>
          <cell r="F28">
            <v>140.45183472222561</v>
          </cell>
          <cell r="G28">
            <v>0</v>
          </cell>
          <cell r="H28">
            <v>0.38479954718417975</v>
          </cell>
          <cell r="I28">
            <v>0</v>
          </cell>
        </row>
        <row r="29">
          <cell r="A29">
            <v>6083603</v>
          </cell>
          <cell r="B29" t="str">
            <v>SALAZAR FARINANGO EDISON PATRICIO</v>
          </cell>
          <cell r="C29">
            <v>52000400</v>
          </cell>
          <cell r="D29">
            <v>38519</v>
          </cell>
          <cell r="E29">
            <v>38705.585957754629</v>
          </cell>
          <cell r="F29">
            <v>155.45183472222561</v>
          </cell>
          <cell r="G29">
            <v>0</v>
          </cell>
          <cell r="H29">
            <v>0.42589543759513865</v>
          </cell>
          <cell r="I29">
            <v>0</v>
          </cell>
        </row>
        <row r="30">
          <cell r="A30">
            <v>6083605</v>
          </cell>
          <cell r="B30" t="str">
            <v>ZAMBRANO GANCHOZO YURY LENIN</v>
          </cell>
          <cell r="C30">
            <v>36000600</v>
          </cell>
          <cell r="D30">
            <v>38519</v>
          </cell>
          <cell r="E30">
            <v>38705.585957754629</v>
          </cell>
          <cell r="F30">
            <v>155.45183472222561</v>
          </cell>
          <cell r="G30">
            <v>0</v>
          </cell>
          <cell r="H30">
            <v>0.42589543759513865</v>
          </cell>
          <cell r="I30">
            <v>0</v>
          </cell>
        </row>
        <row r="31">
          <cell r="A31">
            <v>6083628</v>
          </cell>
          <cell r="B31" t="str">
            <v>MELO TAPIA JOSE LUIS</v>
          </cell>
          <cell r="C31">
            <v>35000200</v>
          </cell>
          <cell r="D31">
            <v>38519</v>
          </cell>
          <cell r="E31">
            <v>38705.585957754629</v>
          </cell>
          <cell r="F31">
            <v>155.45183472222561</v>
          </cell>
          <cell r="G31">
            <v>0</v>
          </cell>
          <cell r="H31">
            <v>0.42589543759513865</v>
          </cell>
          <cell r="I31">
            <v>0</v>
          </cell>
        </row>
        <row r="32">
          <cell r="A32">
            <v>6083164</v>
          </cell>
          <cell r="B32" t="str">
            <v>MOROCHO TACO FRANKLIN KALANI</v>
          </cell>
          <cell r="C32">
            <v>34000200</v>
          </cell>
          <cell r="D32">
            <v>38504</v>
          </cell>
          <cell r="E32">
            <v>38705.585957754629</v>
          </cell>
          <cell r="F32">
            <v>170.45183472222561</v>
          </cell>
          <cell r="G32">
            <v>0</v>
          </cell>
          <cell r="H32">
            <v>0.46699132800609755</v>
          </cell>
          <cell r="I32">
            <v>0</v>
          </cell>
        </row>
        <row r="33">
          <cell r="A33">
            <v>6083223</v>
          </cell>
          <cell r="B33" t="str">
            <v>PROANO CHAGNA SANDRA PAULINA</v>
          </cell>
          <cell r="C33">
            <v>22000211</v>
          </cell>
          <cell r="D33">
            <v>38504</v>
          </cell>
          <cell r="E33">
            <v>38705.585957754629</v>
          </cell>
          <cell r="F33">
            <v>170.45183472222561</v>
          </cell>
          <cell r="G33">
            <v>0</v>
          </cell>
          <cell r="H33">
            <v>0.46699132800609755</v>
          </cell>
          <cell r="I33">
            <v>0</v>
          </cell>
        </row>
        <row r="34">
          <cell r="A34">
            <v>6082321</v>
          </cell>
          <cell r="B34" t="str">
            <v>PROANO MADRID HERMES GEOVANNI</v>
          </cell>
          <cell r="C34">
            <v>35000100</v>
          </cell>
          <cell r="D34">
            <v>38488</v>
          </cell>
          <cell r="E34">
            <v>38705.585957754629</v>
          </cell>
          <cell r="F34">
            <v>186.45183472222561</v>
          </cell>
          <cell r="G34">
            <v>1</v>
          </cell>
          <cell r="H34">
            <v>0.51082694444445376</v>
          </cell>
          <cell r="I34">
            <v>1</v>
          </cell>
        </row>
        <row r="35">
          <cell r="A35">
            <v>6082339</v>
          </cell>
          <cell r="B35" t="str">
            <v>INFANTE ALQUINGA FRANKLIN ROBERTO</v>
          </cell>
          <cell r="C35">
            <v>52000450</v>
          </cell>
          <cell r="D35">
            <v>38488</v>
          </cell>
          <cell r="E35">
            <v>38705.585957754629</v>
          </cell>
          <cell r="F35">
            <v>186.45183472222561</v>
          </cell>
          <cell r="G35">
            <v>1</v>
          </cell>
          <cell r="H35">
            <v>0.51082694444445376</v>
          </cell>
          <cell r="I35">
            <v>1</v>
          </cell>
        </row>
        <row r="36">
          <cell r="A36">
            <v>6082498</v>
          </cell>
          <cell r="B36" t="str">
            <v>MOSQUERA HERRERA JUAN FRANCISCO</v>
          </cell>
          <cell r="C36">
            <v>34000100</v>
          </cell>
          <cell r="D36">
            <v>38488</v>
          </cell>
          <cell r="E36">
            <v>38705.585957754629</v>
          </cell>
          <cell r="F36">
            <v>186.45183472222561</v>
          </cell>
          <cell r="G36">
            <v>1</v>
          </cell>
          <cell r="H36">
            <v>0.51082694444445376</v>
          </cell>
          <cell r="I36">
            <v>1</v>
          </cell>
        </row>
        <row r="37">
          <cell r="A37">
            <v>6082508</v>
          </cell>
          <cell r="B37" t="str">
            <v>LAPUERTA RUIZ DIEGO ALBERTO</v>
          </cell>
          <cell r="C37">
            <v>36000600</v>
          </cell>
          <cell r="D37">
            <v>38488</v>
          </cell>
          <cell r="E37">
            <v>38705.585957754629</v>
          </cell>
          <cell r="F37">
            <v>186.45183472222561</v>
          </cell>
          <cell r="G37">
            <v>1</v>
          </cell>
          <cell r="H37">
            <v>0.51082694444445376</v>
          </cell>
          <cell r="I37">
            <v>1</v>
          </cell>
        </row>
        <row r="38">
          <cell r="A38">
            <v>6082513</v>
          </cell>
          <cell r="B38" t="str">
            <v>PEREZ ACUNA WLADIMIR REYNALDO</v>
          </cell>
          <cell r="C38">
            <v>36000600</v>
          </cell>
          <cell r="D38">
            <v>38488</v>
          </cell>
          <cell r="E38">
            <v>38705.585957754629</v>
          </cell>
          <cell r="F38">
            <v>186.45183472222561</v>
          </cell>
          <cell r="G38">
            <v>1</v>
          </cell>
          <cell r="H38">
            <v>0.51082694444445376</v>
          </cell>
          <cell r="I38">
            <v>1</v>
          </cell>
        </row>
        <row r="39">
          <cell r="A39">
            <v>6082520</v>
          </cell>
          <cell r="B39" t="str">
            <v>ACHIG LOACHAMIN MANUEL PATRICIO</v>
          </cell>
          <cell r="C39">
            <v>34000400</v>
          </cell>
          <cell r="D39">
            <v>38488</v>
          </cell>
          <cell r="E39">
            <v>38705.585957754629</v>
          </cell>
          <cell r="F39">
            <v>186.45183472222561</v>
          </cell>
          <cell r="G39">
            <v>1</v>
          </cell>
          <cell r="H39">
            <v>0.51082694444445376</v>
          </cell>
          <cell r="I39">
            <v>1</v>
          </cell>
        </row>
        <row r="40">
          <cell r="A40">
            <v>6082527</v>
          </cell>
          <cell r="B40" t="str">
            <v>TUPIZA LINCANGO NELSON FABIAN</v>
          </cell>
          <cell r="C40">
            <v>36000700</v>
          </cell>
          <cell r="D40">
            <v>38488</v>
          </cell>
          <cell r="E40">
            <v>38705.585957754629</v>
          </cell>
          <cell r="F40">
            <v>186.45183472222561</v>
          </cell>
          <cell r="G40">
            <v>1</v>
          </cell>
          <cell r="H40">
            <v>0.51082694444445376</v>
          </cell>
          <cell r="I40">
            <v>1</v>
          </cell>
        </row>
        <row r="41">
          <cell r="A41">
            <v>3600373</v>
          </cell>
          <cell r="B41" t="str">
            <v>MORALES CUNALATA JUAN</v>
          </cell>
          <cell r="C41">
            <v>36000500</v>
          </cell>
          <cell r="D41">
            <v>38474</v>
          </cell>
          <cell r="E41">
            <v>38705.585957754629</v>
          </cell>
          <cell r="F41">
            <v>200.45183472222561</v>
          </cell>
          <cell r="G41">
            <v>1</v>
          </cell>
          <cell r="H41">
            <v>0.54918310882801535</v>
          </cell>
          <cell r="I41">
            <v>1</v>
          </cell>
        </row>
        <row r="42">
          <cell r="A42">
            <v>6081897</v>
          </cell>
          <cell r="B42" t="str">
            <v>ORTIZ FLORES MARCO PAUL</v>
          </cell>
          <cell r="C42">
            <v>36000200</v>
          </cell>
          <cell r="D42">
            <v>38474</v>
          </cell>
          <cell r="E42">
            <v>38705.585957754629</v>
          </cell>
          <cell r="F42">
            <v>200.45183472222561</v>
          </cell>
          <cell r="G42">
            <v>1</v>
          </cell>
          <cell r="H42">
            <v>0.54918310882801535</v>
          </cell>
          <cell r="I42">
            <v>1</v>
          </cell>
        </row>
        <row r="43">
          <cell r="A43">
            <v>6081571</v>
          </cell>
          <cell r="B43" t="str">
            <v>BARRETO TERAN CESAR VICENTE</v>
          </cell>
          <cell r="C43">
            <v>36000400</v>
          </cell>
          <cell r="D43">
            <v>38460</v>
          </cell>
          <cell r="E43">
            <v>38705.585957754629</v>
          </cell>
          <cell r="F43">
            <v>214.45183472222561</v>
          </cell>
          <cell r="G43">
            <v>1</v>
          </cell>
          <cell r="H43">
            <v>0.58753927321157706</v>
          </cell>
          <cell r="I43">
            <v>1</v>
          </cell>
        </row>
        <row r="44">
          <cell r="A44">
            <v>6081577</v>
          </cell>
          <cell r="B44" t="str">
            <v>SANI SIMBANA JAVIER ARMANDO</v>
          </cell>
          <cell r="C44">
            <v>34000300</v>
          </cell>
          <cell r="D44">
            <v>38460</v>
          </cell>
          <cell r="E44">
            <v>38705.585957754629</v>
          </cell>
          <cell r="F44">
            <v>214.45183472222561</v>
          </cell>
          <cell r="G44">
            <v>1</v>
          </cell>
          <cell r="H44">
            <v>0.58753927321157706</v>
          </cell>
          <cell r="I44">
            <v>1</v>
          </cell>
        </row>
        <row r="45">
          <cell r="A45">
            <v>6081578</v>
          </cell>
          <cell r="B45" t="str">
            <v>PICHO QUISHPE SAMUEL FRANCISCO</v>
          </cell>
          <cell r="C45">
            <v>34000400</v>
          </cell>
          <cell r="D45">
            <v>38460</v>
          </cell>
          <cell r="E45">
            <v>38705.585957754629</v>
          </cell>
          <cell r="F45">
            <v>214.45183472222561</v>
          </cell>
          <cell r="G45">
            <v>1</v>
          </cell>
          <cell r="H45">
            <v>0.58753927321157706</v>
          </cell>
          <cell r="I45">
            <v>1</v>
          </cell>
        </row>
        <row r="46">
          <cell r="A46">
            <v>6081588</v>
          </cell>
          <cell r="B46" t="str">
            <v>TRUJILLO CARRILLO MARCO VINICIO</v>
          </cell>
          <cell r="C46">
            <v>34000400</v>
          </cell>
          <cell r="D46">
            <v>38460</v>
          </cell>
          <cell r="E46">
            <v>38705.585957754629</v>
          </cell>
          <cell r="F46">
            <v>214.45183472222561</v>
          </cell>
          <cell r="G46">
            <v>1</v>
          </cell>
          <cell r="H46">
            <v>0.58753927321157706</v>
          </cell>
          <cell r="I46">
            <v>1</v>
          </cell>
        </row>
        <row r="47">
          <cell r="A47">
            <v>6081590</v>
          </cell>
          <cell r="B47" t="str">
            <v>PORRAS VELASCO ROMMEL FERNANDO</v>
          </cell>
          <cell r="C47">
            <v>37000110</v>
          </cell>
          <cell r="D47">
            <v>38460</v>
          </cell>
          <cell r="E47">
            <v>38705.585957754629</v>
          </cell>
          <cell r="F47">
            <v>214.45183472222561</v>
          </cell>
          <cell r="G47">
            <v>1</v>
          </cell>
          <cell r="H47">
            <v>0.58753927321157706</v>
          </cell>
          <cell r="I47">
            <v>1</v>
          </cell>
        </row>
        <row r="48">
          <cell r="A48">
            <v>6081593</v>
          </cell>
          <cell r="B48" t="str">
            <v>GUARACA VIRACOCHA MILTON JAVIER</v>
          </cell>
          <cell r="C48">
            <v>34000200</v>
          </cell>
          <cell r="D48">
            <v>38460</v>
          </cell>
          <cell r="E48">
            <v>38705.585957754629</v>
          </cell>
          <cell r="F48">
            <v>214.45183472222561</v>
          </cell>
          <cell r="G48">
            <v>1</v>
          </cell>
          <cell r="H48">
            <v>0.58753927321157706</v>
          </cell>
          <cell r="I48">
            <v>1</v>
          </cell>
        </row>
        <row r="49">
          <cell r="A49">
            <v>6081596</v>
          </cell>
          <cell r="B49" t="str">
            <v>VASQUEZ CHICAIZA FRANKLIN HERNAN</v>
          </cell>
          <cell r="C49">
            <v>36000500</v>
          </cell>
          <cell r="D49">
            <v>38460</v>
          </cell>
          <cell r="E49">
            <v>38705.585957754629</v>
          </cell>
          <cell r="F49">
            <v>214.45183472222561</v>
          </cell>
          <cell r="G49">
            <v>1</v>
          </cell>
          <cell r="H49">
            <v>0.58753927321157706</v>
          </cell>
          <cell r="I49">
            <v>1</v>
          </cell>
        </row>
        <row r="50">
          <cell r="A50">
            <v>6081597</v>
          </cell>
          <cell r="B50" t="str">
            <v>CARRERA ATIENCIA JOSE HERMILO</v>
          </cell>
          <cell r="C50">
            <v>36000300</v>
          </cell>
          <cell r="D50">
            <v>38460</v>
          </cell>
          <cell r="E50">
            <v>38705.585957754629</v>
          </cell>
          <cell r="F50">
            <v>214.45183472222561</v>
          </cell>
          <cell r="G50">
            <v>1</v>
          </cell>
          <cell r="H50">
            <v>0.58753927321157706</v>
          </cell>
          <cell r="I50">
            <v>1</v>
          </cell>
        </row>
        <row r="51">
          <cell r="A51">
            <v>6081602</v>
          </cell>
          <cell r="B51" t="str">
            <v>TIBAN SOTAMINGA CARLOS GUSTAVO</v>
          </cell>
          <cell r="C51">
            <v>34000400</v>
          </cell>
          <cell r="D51">
            <v>38460</v>
          </cell>
          <cell r="E51">
            <v>38705.585957754629</v>
          </cell>
          <cell r="F51">
            <v>214.45183472222561</v>
          </cell>
          <cell r="G51">
            <v>1</v>
          </cell>
          <cell r="H51">
            <v>0.58753927321157706</v>
          </cell>
          <cell r="I51">
            <v>1</v>
          </cell>
        </row>
        <row r="52">
          <cell r="A52">
            <v>6081603</v>
          </cell>
          <cell r="B52" t="str">
            <v>ACONDA SANGUCHO KLEBER GUILLERMO</v>
          </cell>
          <cell r="C52">
            <v>36000300</v>
          </cell>
          <cell r="D52">
            <v>38460</v>
          </cell>
          <cell r="E52">
            <v>38705.585957754629</v>
          </cell>
          <cell r="F52">
            <v>214.45183472222561</v>
          </cell>
          <cell r="G52">
            <v>1</v>
          </cell>
          <cell r="H52">
            <v>0.58753927321157706</v>
          </cell>
          <cell r="I52">
            <v>1</v>
          </cell>
        </row>
        <row r="53">
          <cell r="A53">
            <v>6081604</v>
          </cell>
          <cell r="B53" t="str">
            <v>TITE MERA MAURO EULOGIO</v>
          </cell>
          <cell r="C53">
            <v>34000400</v>
          </cell>
          <cell r="D53">
            <v>38460</v>
          </cell>
          <cell r="E53">
            <v>38705.585957754629</v>
          </cell>
          <cell r="F53">
            <v>214.45183472222561</v>
          </cell>
          <cell r="G53">
            <v>1</v>
          </cell>
          <cell r="H53">
            <v>0.58753927321157706</v>
          </cell>
          <cell r="I53">
            <v>1</v>
          </cell>
        </row>
        <row r="54">
          <cell r="A54">
            <v>6081605</v>
          </cell>
          <cell r="B54" t="str">
            <v>SALAS FALCON WLADIMIR GONZALO</v>
          </cell>
          <cell r="C54">
            <v>36000500</v>
          </cell>
          <cell r="D54">
            <v>38460</v>
          </cell>
          <cell r="E54">
            <v>38705.585957754629</v>
          </cell>
          <cell r="F54">
            <v>214.45183472222561</v>
          </cell>
          <cell r="G54">
            <v>1</v>
          </cell>
          <cell r="H54">
            <v>0.58753927321157706</v>
          </cell>
          <cell r="I54">
            <v>1</v>
          </cell>
        </row>
        <row r="55">
          <cell r="A55">
            <v>6081606</v>
          </cell>
          <cell r="B55" t="str">
            <v>QUISHPE QUISHPE NELSON GONZALO</v>
          </cell>
          <cell r="C55">
            <v>34000400</v>
          </cell>
          <cell r="D55">
            <v>38460</v>
          </cell>
          <cell r="E55">
            <v>38705.585957754629</v>
          </cell>
          <cell r="F55">
            <v>214.45183472222561</v>
          </cell>
          <cell r="G55">
            <v>1</v>
          </cell>
          <cell r="H55">
            <v>0.58753927321157706</v>
          </cell>
          <cell r="I55">
            <v>1</v>
          </cell>
        </row>
        <row r="56">
          <cell r="A56">
            <v>6081607</v>
          </cell>
          <cell r="B56" t="str">
            <v>AYO CRIOLLO JOSE CAMILO</v>
          </cell>
          <cell r="C56">
            <v>34000400</v>
          </cell>
          <cell r="D56">
            <v>38460</v>
          </cell>
          <cell r="E56">
            <v>38705.585957754629</v>
          </cell>
          <cell r="F56">
            <v>214.45183472222561</v>
          </cell>
          <cell r="G56">
            <v>1</v>
          </cell>
          <cell r="H56">
            <v>0.58753927321157706</v>
          </cell>
          <cell r="I56">
            <v>1</v>
          </cell>
        </row>
        <row r="57">
          <cell r="A57">
            <v>6081608</v>
          </cell>
          <cell r="B57" t="str">
            <v>HERNANDEZ POTOSI LUIS ALBERTO</v>
          </cell>
          <cell r="C57">
            <v>36000400</v>
          </cell>
          <cell r="D57">
            <v>38460</v>
          </cell>
          <cell r="E57">
            <v>38705.585957754629</v>
          </cell>
          <cell r="F57">
            <v>214.45183472222561</v>
          </cell>
          <cell r="G57">
            <v>1</v>
          </cell>
          <cell r="H57">
            <v>0.58753927321157706</v>
          </cell>
          <cell r="I57">
            <v>1</v>
          </cell>
        </row>
        <row r="58">
          <cell r="A58">
            <v>6080806</v>
          </cell>
          <cell r="B58" t="str">
            <v>CARRERA ALBUJA ANA MARIA</v>
          </cell>
          <cell r="C58">
            <v>62000130</v>
          </cell>
          <cell r="D58">
            <v>38443</v>
          </cell>
          <cell r="E58">
            <v>38705.585957754629</v>
          </cell>
          <cell r="F58">
            <v>231.45183472222561</v>
          </cell>
          <cell r="G58">
            <v>1</v>
          </cell>
          <cell r="H58">
            <v>0.63411461567733041</v>
          </cell>
          <cell r="I58">
            <v>1</v>
          </cell>
        </row>
        <row r="59">
          <cell r="A59">
            <v>6057908</v>
          </cell>
          <cell r="B59" t="str">
            <v>PENARRIETA PAZ FREDDY MANUEL</v>
          </cell>
          <cell r="C59">
            <v>35000200</v>
          </cell>
          <cell r="D59">
            <v>38427</v>
          </cell>
          <cell r="E59">
            <v>38705.585957754629</v>
          </cell>
          <cell r="F59">
            <v>247.45183472222561</v>
          </cell>
          <cell r="G59">
            <v>1</v>
          </cell>
          <cell r="H59">
            <v>0.67795023211568661</v>
          </cell>
          <cell r="I59">
            <v>1</v>
          </cell>
        </row>
        <row r="60">
          <cell r="A60">
            <v>6080412</v>
          </cell>
          <cell r="B60" t="str">
            <v>CHAVEZ GALARZA LUCIA ALEXANDRA</v>
          </cell>
          <cell r="C60">
            <v>61000210</v>
          </cell>
          <cell r="D60">
            <v>38427</v>
          </cell>
          <cell r="E60">
            <v>38705.585957754629</v>
          </cell>
          <cell r="F60">
            <v>247.45183472222561</v>
          </cell>
          <cell r="G60">
            <v>1</v>
          </cell>
          <cell r="H60">
            <v>0.67795023211568661</v>
          </cell>
          <cell r="I60">
            <v>1</v>
          </cell>
        </row>
        <row r="61">
          <cell r="A61">
            <v>6080476</v>
          </cell>
          <cell r="B61" t="str">
            <v>TUCANES REVELO LUIS ENRIQUE</v>
          </cell>
          <cell r="C61">
            <v>34000200</v>
          </cell>
          <cell r="D61">
            <v>38427</v>
          </cell>
          <cell r="E61">
            <v>38705.585957754629</v>
          </cell>
          <cell r="F61">
            <v>247.45183472222561</v>
          </cell>
          <cell r="G61">
            <v>1</v>
          </cell>
          <cell r="H61">
            <v>0.67795023211568661</v>
          </cell>
          <cell r="I61">
            <v>1</v>
          </cell>
        </row>
        <row r="62">
          <cell r="A62">
            <v>3705422</v>
          </cell>
          <cell r="B62" t="str">
            <v>COLOMA VALLEJO BETTY DAISSY</v>
          </cell>
          <cell r="C62">
            <v>22000240</v>
          </cell>
          <cell r="D62">
            <v>38420</v>
          </cell>
          <cell r="E62">
            <v>38705.585957754629</v>
          </cell>
          <cell r="F62">
            <v>254.45183472222561</v>
          </cell>
          <cell r="G62">
            <v>1</v>
          </cell>
          <cell r="H62">
            <v>0.69712831430746747</v>
          </cell>
          <cell r="I62">
            <v>1</v>
          </cell>
        </row>
        <row r="63">
          <cell r="A63">
            <v>6057501</v>
          </cell>
          <cell r="B63" t="str">
            <v>FERNANDEZ HIDALGO CARLOS FERNANDO</v>
          </cell>
          <cell r="C63">
            <v>35000200</v>
          </cell>
          <cell r="D63">
            <v>38412</v>
          </cell>
          <cell r="E63">
            <v>38705.585957754629</v>
          </cell>
          <cell r="F63">
            <v>262.45183472222561</v>
          </cell>
          <cell r="G63">
            <v>1</v>
          </cell>
          <cell r="H63">
            <v>0.71904612252664546</v>
          </cell>
          <cell r="I63">
            <v>1</v>
          </cell>
        </row>
        <row r="64">
          <cell r="A64">
            <v>6057574</v>
          </cell>
          <cell r="B64" t="str">
            <v>TIPANTUNA TIPAN ROMMEL ORLANDO</v>
          </cell>
          <cell r="C64">
            <v>35000200</v>
          </cell>
          <cell r="D64">
            <v>38412</v>
          </cell>
          <cell r="E64">
            <v>38705.585957754629</v>
          </cell>
          <cell r="F64">
            <v>262.45183472222561</v>
          </cell>
          <cell r="G64">
            <v>1</v>
          </cell>
          <cell r="H64">
            <v>0.71904612252664546</v>
          </cell>
          <cell r="I64">
            <v>1</v>
          </cell>
        </row>
        <row r="65">
          <cell r="A65">
            <v>6057860</v>
          </cell>
          <cell r="B65" t="str">
            <v>DAVILA FERNANDEZ SANTIAGO PATRICIO</v>
          </cell>
          <cell r="C65">
            <v>35000200</v>
          </cell>
          <cell r="D65">
            <v>38412</v>
          </cell>
          <cell r="E65">
            <v>38705.585957754629</v>
          </cell>
          <cell r="F65">
            <v>262.45183472222561</v>
          </cell>
          <cell r="G65">
            <v>1</v>
          </cell>
          <cell r="H65">
            <v>0.71904612252664546</v>
          </cell>
          <cell r="I65">
            <v>1</v>
          </cell>
        </row>
        <row r="66">
          <cell r="A66">
            <v>6080281</v>
          </cell>
          <cell r="B66" t="str">
            <v>YUMBLA ORBES ROBERTO</v>
          </cell>
          <cell r="C66">
            <v>37000100</v>
          </cell>
          <cell r="D66">
            <v>38412</v>
          </cell>
          <cell r="E66">
            <v>38705.585957754629</v>
          </cell>
          <cell r="F66">
            <v>262.45183472222561</v>
          </cell>
          <cell r="G66">
            <v>1</v>
          </cell>
          <cell r="H66">
            <v>0.71904612252664546</v>
          </cell>
          <cell r="I66">
            <v>1</v>
          </cell>
        </row>
        <row r="67">
          <cell r="A67">
            <v>6080334</v>
          </cell>
          <cell r="B67" t="str">
            <v>CODENA MOROMENACHO MANUEL ORLANDO</v>
          </cell>
          <cell r="C67">
            <v>34000300</v>
          </cell>
          <cell r="D67">
            <v>38412</v>
          </cell>
          <cell r="E67">
            <v>38705.585957754629</v>
          </cell>
          <cell r="F67">
            <v>262.45183472222561</v>
          </cell>
          <cell r="G67">
            <v>1</v>
          </cell>
          <cell r="H67">
            <v>0.71904612252664546</v>
          </cell>
          <cell r="I67">
            <v>1</v>
          </cell>
        </row>
        <row r="68">
          <cell r="A68">
            <v>6080338</v>
          </cell>
          <cell r="B68" t="str">
            <v>GALARZA BONIFAZ ALEX WLADIMIR</v>
          </cell>
          <cell r="C68">
            <v>36000300</v>
          </cell>
          <cell r="D68">
            <v>38412</v>
          </cell>
          <cell r="E68">
            <v>38705.585957754629</v>
          </cell>
          <cell r="F68">
            <v>262.45183472222561</v>
          </cell>
          <cell r="G68">
            <v>1</v>
          </cell>
          <cell r="H68">
            <v>0.71904612252664546</v>
          </cell>
          <cell r="I68">
            <v>1</v>
          </cell>
        </row>
        <row r="69">
          <cell r="A69">
            <v>6080340</v>
          </cell>
          <cell r="B69" t="str">
            <v>FARINANGO TUPIZA LUIS EDUARDO</v>
          </cell>
          <cell r="C69">
            <v>36000400</v>
          </cell>
          <cell r="D69">
            <v>38412</v>
          </cell>
          <cell r="E69">
            <v>38705.585957754629</v>
          </cell>
          <cell r="F69">
            <v>262.45183472222561</v>
          </cell>
          <cell r="G69">
            <v>1</v>
          </cell>
          <cell r="H69">
            <v>0.71904612252664546</v>
          </cell>
          <cell r="I69">
            <v>1</v>
          </cell>
        </row>
        <row r="70">
          <cell r="A70">
            <v>6080341</v>
          </cell>
          <cell r="B70" t="str">
            <v>GOMEZ LARA DIEGO FERNANDO</v>
          </cell>
          <cell r="C70">
            <v>36000300</v>
          </cell>
          <cell r="D70">
            <v>38412</v>
          </cell>
          <cell r="E70">
            <v>38705.585957754629</v>
          </cell>
          <cell r="F70">
            <v>262.45183472222561</v>
          </cell>
          <cell r="G70">
            <v>1</v>
          </cell>
          <cell r="H70">
            <v>0.71904612252664546</v>
          </cell>
          <cell r="I70">
            <v>1</v>
          </cell>
        </row>
        <row r="71">
          <cell r="A71">
            <v>6080346</v>
          </cell>
          <cell r="B71" t="str">
            <v>CARRERA VASQUEZ PAUL VICENTE</v>
          </cell>
          <cell r="C71">
            <v>34000300</v>
          </cell>
          <cell r="D71">
            <v>38412</v>
          </cell>
          <cell r="E71">
            <v>38705.585957754629</v>
          </cell>
          <cell r="F71">
            <v>262.45183472222561</v>
          </cell>
          <cell r="G71">
            <v>1</v>
          </cell>
          <cell r="H71">
            <v>0.71904612252664546</v>
          </cell>
          <cell r="I71">
            <v>1</v>
          </cell>
        </row>
        <row r="72">
          <cell r="A72">
            <v>6080347</v>
          </cell>
          <cell r="B72" t="str">
            <v>CARDENAS CARRERA MIGUEL ANGEL</v>
          </cell>
          <cell r="C72">
            <v>36000300</v>
          </cell>
          <cell r="D72">
            <v>38412</v>
          </cell>
          <cell r="E72">
            <v>38705.585957754629</v>
          </cell>
          <cell r="F72">
            <v>262.45183472222561</v>
          </cell>
          <cell r="G72">
            <v>1</v>
          </cell>
          <cell r="H72">
            <v>0.71904612252664546</v>
          </cell>
          <cell r="I72">
            <v>1</v>
          </cell>
        </row>
        <row r="73">
          <cell r="A73">
            <v>6080348</v>
          </cell>
          <cell r="B73" t="str">
            <v>DIAZ CAIZA MARCO VINICIO</v>
          </cell>
          <cell r="C73">
            <v>34000300</v>
          </cell>
          <cell r="D73">
            <v>38412</v>
          </cell>
          <cell r="E73">
            <v>38705.585957754629</v>
          </cell>
          <cell r="F73">
            <v>262.45183472222561</v>
          </cell>
          <cell r="G73">
            <v>1</v>
          </cell>
          <cell r="H73">
            <v>0.71904612252664546</v>
          </cell>
          <cell r="I73">
            <v>1</v>
          </cell>
        </row>
        <row r="74">
          <cell r="A74">
            <v>6080349</v>
          </cell>
          <cell r="B74" t="str">
            <v>VASQUEZ GALARZA MARCO ANTONIO</v>
          </cell>
          <cell r="C74">
            <v>34000300</v>
          </cell>
          <cell r="D74">
            <v>38412</v>
          </cell>
          <cell r="E74">
            <v>38705.585957754629</v>
          </cell>
          <cell r="F74">
            <v>262.45183472222561</v>
          </cell>
          <cell r="G74">
            <v>1</v>
          </cell>
          <cell r="H74">
            <v>0.71904612252664546</v>
          </cell>
          <cell r="I74">
            <v>1</v>
          </cell>
        </row>
        <row r="75">
          <cell r="A75">
            <v>6080351</v>
          </cell>
          <cell r="B75" t="str">
            <v>VELASCO PINCHAO FREDDY RAUL</v>
          </cell>
          <cell r="C75">
            <v>35000400</v>
          </cell>
          <cell r="D75">
            <v>38412</v>
          </cell>
          <cell r="E75">
            <v>38705.585957754629</v>
          </cell>
          <cell r="F75">
            <v>262.45183472222561</v>
          </cell>
          <cell r="G75">
            <v>1</v>
          </cell>
          <cell r="H75">
            <v>0.71904612252664546</v>
          </cell>
          <cell r="I75">
            <v>1</v>
          </cell>
        </row>
        <row r="76">
          <cell r="A76">
            <v>6080354</v>
          </cell>
          <cell r="B76" t="str">
            <v>CUENCA SOLIS PATRICIO LIZARDO</v>
          </cell>
          <cell r="C76">
            <v>34000400</v>
          </cell>
          <cell r="D76">
            <v>38412</v>
          </cell>
          <cell r="E76">
            <v>38705.585957754629</v>
          </cell>
          <cell r="F76">
            <v>262.45183472222561</v>
          </cell>
          <cell r="G76">
            <v>1</v>
          </cell>
          <cell r="H76">
            <v>0.71904612252664546</v>
          </cell>
          <cell r="I76">
            <v>1</v>
          </cell>
        </row>
        <row r="77">
          <cell r="A77">
            <v>6079347</v>
          </cell>
          <cell r="B77" t="str">
            <v>QUINA TORRES GUIDO ANTONIO</v>
          </cell>
          <cell r="C77">
            <v>42000100</v>
          </cell>
          <cell r="D77">
            <v>38369</v>
          </cell>
          <cell r="E77">
            <v>38705.585957754629</v>
          </cell>
          <cell r="F77">
            <v>305.45183472222561</v>
          </cell>
          <cell r="G77">
            <v>1</v>
          </cell>
          <cell r="H77">
            <v>0.83685434170472772</v>
          </cell>
          <cell r="I77">
            <v>1</v>
          </cell>
        </row>
        <row r="78">
          <cell r="A78">
            <v>6078983</v>
          </cell>
          <cell r="B78" t="str">
            <v>CHARPENTIER ALVAREZ JOSE ANDRES</v>
          </cell>
          <cell r="C78">
            <v>42000100</v>
          </cell>
          <cell r="D78">
            <v>38355</v>
          </cell>
          <cell r="E78">
            <v>38705.585957754629</v>
          </cell>
          <cell r="F78">
            <v>319.45183472222561</v>
          </cell>
          <cell r="G78">
            <v>1</v>
          </cell>
          <cell r="H78">
            <v>0.87521050608828932</v>
          </cell>
          <cell r="I78">
            <v>1</v>
          </cell>
        </row>
        <row r="79">
          <cell r="A79">
            <v>6078798</v>
          </cell>
          <cell r="B79" t="str">
            <v>TOAQUIZA JUNIA GALO PATRICIO</v>
          </cell>
          <cell r="C79">
            <v>35000300</v>
          </cell>
          <cell r="D79">
            <v>38337</v>
          </cell>
          <cell r="E79">
            <v>38705.585957754629</v>
          </cell>
          <cell r="F79">
            <v>337.45183472222561</v>
          </cell>
          <cell r="G79">
            <v>1</v>
          </cell>
          <cell r="H79">
            <v>0.92452557458144002</v>
          </cell>
          <cell r="I79">
            <v>1</v>
          </cell>
        </row>
        <row r="80">
          <cell r="A80">
            <v>6078808</v>
          </cell>
          <cell r="B80" t="str">
            <v>PALACIOS TINAJERO MARIA GABRIELA</v>
          </cell>
          <cell r="C80">
            <v>41000220</v>
          </cell>
          <cell r="D80">
            <v>38337</v>
          </cell>
          <cell r="E80">
            <v>38705.585957754629</v>
          </cell>
          <cell r="F80">
            <v>337.45183472222561</v>
          </cell>
          <cell r="G80">
            <v>1</v>
          </cell>
          <cell r="H80">
            <v>0.92452557458144002</v>
          </cell>
          <cell r="I80">
            <v>1</v>
          </cell>
        </row>
        <row r="81">
          <cell r="A81">
            <v>6078312</v>
          </cell>
          <cell r="B81" t="str">
            <v>SIERRA SAMPEDRO EDISON ROBERTO</v>
          </cell>
          <cell r="C81">
            <v>34000300</v>
          </cell>
          <cell r="D81">
            <v>38322</v>
          </cell>
          <cell r="E81">
            <v>38705.585957754629</v>
          </cell>
          <cell r="F81">
            <v>352.45183472222561</v>
          </cell>
          <cell r="G81">
            <v>1</v>
          </cell>
          <cell r="H81">
            <v>0.96562146499239898</v>
          </cell>
          <cell r="I81">
            <v>1</v>
          </cell>
        </row>
        <row r="82">
          <cell r="A82">
            <v>6078333</v>
          </cell>
          <cell r="B82" t="str">
            <v>MARINO ANDRADE HENRY GEOVANNY</v>
          </cell>
          <cell r="C82">
            <v>32000130</v>
          </cell>
          <cell r="D82">
            <v>38322</v>
          </cell>
          <cell r="E82">
            <v>38705.585957754629</v>
          </cell>
          <cell r="F82">
            <v>352.45183472222561</v>
          </cell>
          <cell r="G82">
            <v>1</v>
          </cell>
          <cell r="H82">
            <v>0.96562146499239898</v>
          </cell>
          <cell r="I82">
            <v>1</v>
          </cell>
        </row>
        <row r="83">
          <cell r="A83">
            <v>6078335</v>
          </cell>
          <cell r="B83" t="str">
            <v>NEGRETE MUNOZ CARLOS SANTIAGO</v>
          </cell>
          <cell r="C83">
            <v>37000600</v>
          </cell>
          <cell r="D83">
            <v>38322</v>
          </cell>
          <cell r="E83">
            <v>38705.585957754629</v>
          </cell>
          <cell r="F83">
            <v>352.45183472222561</v>
          </cell>
          <cell r="G83">
            <v>1</v>
          </cell>
          <cell r="H83">
            <v>0.96562146499239898</v>
          </cell>
          <cell r="I83">
            <v>1</v>
          </cell>
        </row>
        <row r="84">
          <cell r="A84">
            <v>3600684</v>
          </cell>
          <cell r="B84" t="str">
            <v>REMACHI COFRE HUGO RODRIGO</v>
          </cell>
          <cell r="C84">
            <v>35000300</v>
          </cell>
          <cell r="D84">
            <v>38295</v>
          </cell>
          <cell r="E84">
            <v>38705.585957754629</v>
          </cell>
          <cell r="F84">
            <v>379.45183472222561</v>
          </cell>
          <cell r="G84">
            <v>1</v>
          </cell>
          <cell r="H84">
            <v>1.0395940677321249</v>
          </cell>
          <cell r="I84">
            <v>1</v>
          </cell>
        </row>
        <row r="85">
          <cell r="A85">
            <v>6058271</v>
          </cell>
          <cell r="B85" t="str">
            <v>JIMENEZ LOPEZ OMAR LUIS</v>
          </cell>
          <cell r="C85">
            <v>35000200</v>
          </cell>
          <cell r="D85">
            <v>38295</v>
          </cell>
          <cell r="E85">
            <v>38705.585957754629</v>
          </cell>
          <cell r="F85">
            <v>379.45183472222561</v>
          </cell>
          <cell r="G85">
            <v>1</v>
          </cell>
          <cell r="H85">
            <v>1.0395940677321249</v>
          </cell>
          <cell r="I85">
            <v>1</v>
          </cell>
        </row>
        <row r="86">
          <cell r="A86">
            <v>6077757</v>
          </cell>
          <cell r="B86" t="str">
            <v>PILATUNA BUSE EDIZON RODOLFO</v>
          </cell>
          <cell r="C86">
            <v>35000400</v>
          </cell>
          <cell r="D86">
            <v>38295</v>
          </cell>
          <cell r="E86">
            <v>38705.585957754629</v>
          </cell>
          <cell r="F86">
            <v>379.45183472222561</v>
          </cell>
          <cell r="G86">
            <v>1</v>
          </cell>
          <cell r="H86">
            <v>1.0395940677321249</v>
          </cell>
          <cell r="I86">
            <v>1</v>
          </cell>
        </row>
        <row r="87">
          <cell r="A87">
            <v>6077763</v>
          </cell>
          <cell r="B87" t="str">
            <v>CHEZA IMBAQUINGO HECTOR REMIGIO</v>
          </cell>
          <cell r="C87">
            <v>35000400</v>
          </cell>
          <cell r="D87">
            <v>38295</v>
          </cell>
          <cell r="E87">
            <v>38705.585957754629</v>
          </cell>
          <cell r="F87">
            <v>379.45183472222561</v>
          </cell>
          <cell r="G87">
            <v>1</v>
          </cell>
          <cell r="H87">
            <v>1.0395940677321249</v>
          </cell>
          <cell r="I87">
            <v>1</v>
          </cell>
        </row>
        <row r="88">
          <cell r="A88">
            <v>6077764</v>
          </cell>
          <cell r="B88" t="str">
            <v>PEREZ JACOME ANDRES XAVIER</v>
          </cell>
          <cell r="C88">
            <v>35000300</v>
          </cell>
          <cell r="D88">
            <v>38295</v>
          </cell>
          <cell r="E88">
            <v>38705.585957754629</v>
          </cell>
          <cell r="F88">
            <v>379.45183472222561</v>
          </cell>
          <cell r="G88">
            <v>1</v>
          </cell>
          <cell r="H88">
            <v>1.0395940677321249</v>
          </cell>
          <cell r="I88">
            <v>1</v>
          </cell>
        </row>
        <row r="89">
          <cell r="A89">
            <v>6077782</v>
          </cell>
          <cell r="B89" t="str">
            <v>QUINCHUELA TAFUR JORGE FERNANDO</v>
          </cell>
          <cell r="C89">
            <v>35000300</v>
          </cell>
          <cell r="D89">
            <v>38295</v>
          </cell>
          <cell r="E89">
            <v>38705.585957754629</v>
          </cell>
          <cell r="F89">
            <v>379.45183472222561</v>
          </cell>
          <cell r="G89">
            <v>1</v>
          </cell>
          <cell r="H89">
            <v>1.0395940677321249</v>
          </cell>
          <cell r="I89">
            <v>1</v>
          </cell>
        </row>
        <row r="90">
          <cell r="A90">
            <v>6077325</v>
          </cell>
          <cell r="B90" t="str">
            <v>HERRERA CATOTA LUIS SANTIAGO</v>
          </cell>
          <cell r="C90">
            <v>34000400</v>
          </cell>
          <cell r="D90">
            <v>38278</v>
          </cell>
          <cell r="E90">
            <v>38705.585957754629</v>
          </cell>
          <cell r="F90">
            <v>396.45183472222561</v>
          </cell>
          <cell r="G90">
            <v>1</v>
          </cell>
          <cell r="H90">
            <v>1.0861694101978785</v>
          </cell>
          <cell r="I90">
            <v>1</v>
          </cell>
        </row>
        <row r="91">
          <cell r="A91">
            <v>6077331</v>
          </cell>
          <cell r="B91" t="str">
            <v>PILAMUNGA ALARCON CESAR RENE</v>
          </cell>
          <cell r="C91">
            <v>35000400</v>
          </cell>
          <cell r="D91">
            <v>38278</v>
          </cell>
          <cell r="E91">
            <v>38705.585957754629</v>
          </cell>
          <cell r="F91">
            <v>396.45183472222561</v>
          </cell>
          <cell r="G91">
            <v>1</v>
          </cell>
          <cell r="H91">
            <v>1.0861694101978785</v>
          </cell>
          <cell r="I91">
            <v>1</v>
          </cell>
        </row>
        <row r="92">
          <cell r="A92">
            <v>6077370</v>
          </cell>
          <cell r="B92" t="str">
            <v>ESTRELLA ALTAMIRANO HENRY MARCELO</v>
          </cell>
          <cell r="C92">
            <v>34000400</v>
          </cell>
          <cell r="D92">
            <v>38278</v>
          </cell>
          <cell r="E92">
            <v>38705.585957754629</v>
          </cell>
          <cell r="F92">
            <v>396.45183472222561</v>
          </cell>
          <cell r="G92">
            <v>1</v>
          </cell>
          <cell r="H92">
            <v>1.0861694101978785</v>
          </cell>
          <cell r="I92">
            <v>1</v>
          </cell>
        </row>
        <row r="93">
          <cell r="A93">
            <v>6077371</v>
          </cell>
          <cell r="B93" t="str">
            <v>CHARRO AREVALO LUIS ALFONSO</v>
          </cell>
          <cell r="C93">
            <v>34000400</v>
          </cell>
          <cell r="D93">
            <v>38278</v>
          </cell>
          <cell r="E93">
            <v>38705.585957754629</v>
          </cell>
          <cell r="F93">
            <v>396.45183472222561</v>
          </cell>
          <cell r="G93">
            <v>1</v>
          </cell>
          <cell r="H93">
            <v>1.0861694101978785</v>
          </cell>
          <cell r="I93">
            <v>1</v>
          </cell>
        </row>
        <row r="94">
          <cell r="A94">
            <v>6077374</v>
          </cell>
          <cell r="B94" t="str">
            <v>BERMEO ZAMBRANO JAIME MARCELO</v>
          </cell>
          <cell r="C94">
            <v>35000300</v>
          </cell>
          <cell r="D94">
            <v>38278</v>
          </cell>
          <cell r="E94">
            <v>38705.585957754629</v>
          </cell>
          <cell r="F94">
            <v>396.45183472222561</v>
          </cell>
          <cell r="G94">
            <v>1</v>
          </cell>
          <cell r="H94">
            <v>1.0861694101978785</v>
          </cell>
          <cell r="I94">
            <v>1</v>
          </cell>
        </row>
        <row r="95">
          <cell r="A95">
            <v>6077477</v>
          </cell>
          <cell r="B95" t="str">
            <v>ROMERO ROMERO CARLOS DANIEL</v>
          </cell>
          <cell r="C95">
            <v>31000400</v>
          </cell>
          <cell r="D95">
            <v>38278</v>
          </cell>
          <cell r="E95">
            <v>38705.585957754629</v>
          </cell>
          <cell r="F95">
            <v>396.45183472222561</v>
          </cell>
          <cell r="G95">
            <v>1</v>
          </cell>
          <cell r="H95">
            <v>1.0861694101978785</v>
          </cell>
          <cell r="I95">
            <v>1</v>
          </cell>
        </row>
        <row r="96">
          <cell r="A96">
            <v>3600380</v>
          </cell>
          <cell r="B96" t="str">
            <v>SANCHEZ CEVALLOS JUAN CARLOS</v>
          </cell>
          <cell r="C96">
            <v>37000500</v>
          </cell>
          <cell r="D96">
            <v>38264</v>
          </cell>
          <cell r="E96">
            <v>38705.585957754629</v>
          </cell>
          <cell r="F96">
            <v>410.45183472222561</v>
          </cell>
          <cell r="G96">
            <v>1</v>
          </cell>
          <cell r="H96">
            <v>1.12452557458144</v>
          </cell>
          <cell r="I96">
            <v>1</v>
          </cell>
        </row>
        <row r="97">
          <cell r="A97">
            <v>6052973</v>
          </cell>
          <cell r="B97" t="str">
            <v>JIMENEZ CRIOLLO JUAN PABLO</v>
          </cell>
          <cell r="C97">
            <v>32000120</v>
          </cell>
          <cell r="D97">
            <v>38264</v>
          </cell>
          <cell r="E97">
            <v>38705.585957754629</v>
          </cell>
          <cell r="F97">
            <v>410.45183472222561</v>
          </cell>
          <cell r="G97">
            <v>1</v>
          </cell>
          <cell r="H97">
            <v>1.12452557458144</v>
          </cell>
          <cell r="I97">
            <v>1</v>
          </cell>
        </row>
        <row r="98">
          <cell r="A98">
            <v>6076860</v>
          </cell>
          <cell r="B98" t="str">
            <v>LARA JARA RENE SANDRO</v>
          </cell>
          <cell r="C98">
            <v>41000300</v>
          </cell>
          <cell r="D98">
            <v>38264</v>
          </cell>
          <cell r="E98">
            <v>38705.585957754629</v>
          </cell>
          <cell r="F98">
            <v>410.45183472222561</v>
          </cell>
          <cell r="G98">
            <v>1</v>
          </cell>
          <cell r="H98">
            <v>1.12452557458144</v>
          </cell>
          <cell r="I98">
            <v>1</v>
          </cell>
        </row>
        <row r="99">
          <cell r="A99">
            <v>6077051</v>
          </cell>
          <cell r="B99" t="str">
            <v>CHIRIBOGA ESCALANTE FERNANDO DANIEL</v>
          </cell>
          <cell r="C99">
            <v>31000410</v>
          </cell>
          <cell r="D99">
            <v>38264</v>
          </cell>
          <cell r="E99">
            <v>38705.585957754629</v>
          </cell>
          <cell r="F99">
            <v>410.45183472222561</v>
          </cell>
          <cell r="G99">
            <v>1</v>
          </cell>
          <cell r="H99">
            <v>1.12452557458144</v>
          </cell>
          <cell r="I99">
            <v>1</v>
          </cell>
        </row>
        <row r="100">
          <cell r="A100">
            <v>6075807</v>
          </cell>
          <cell r="B100" t="str">
            <v>IGLESIAS CUYAGO LUIS ALEXANDER</v>
          </cell>
          <cell r="C100">
            <v>34000300</v>
          </cell>
          <cell r="D100">
            <v>38231</v>
          </cell>
          <cell r="E100">
            <v>38705.585957754629</v>
          </cell>
          <cell r="F100">
            <v>443.45183472222561</v>
          </cell>
          <cell r="G100">
            <v>1</v>
          </cell>
          <cell r="H100">
            <v>1.2149365334855495</v>
          </cell>
          <cell r="I100">
            <v>1</v>
          </cell>
        </row>
        <row r="101">
          <cell r="A101">
            <v>3600264</v>
          </cell>
          <cell r="B101" t="str">
            <v>LOZA NARANJO LUIS ROBERTO</v>
          </cell>
          <cell r="C101">
            <v>34000300</v>
          </cell>
          <cell r="D101">
            <v>38215</v>
          </cell>
          <cell r="E101">
            <v>38705.585957754629</v>
          </cell>
          <cell r="F101">
            <v>459.45183472222561</v>
          </cell>
          <cell r="G101">
            <v>1</v>
          </cell>
          <cell r="H101">
            <v>1.2587721499239057</v>
          </cell>
          <cell r="I101">
            <v>1</v>
          </cell>
        </row>
        <row r="102">
          <cell r="A102">
            <v>3700590</v>
          </cell>
          <cell r="B102" t="str">
            <v>GONZAGA GANGULA WILLAN ROBER</v>
          </cell>
          <cell r="C102">
            <v>34000200</v>
          </cell>
          <cell r="D102">
            <v>38215</v>
          </cell>
          <cell r="E102">
            <v>38705.585957754629</v>
          </cell>
          <cell r="F102">
            <v>459.45183472222561</v>
          </cell>
          <cell r="G102">
            <v>1</v>
          </cell>
          <cell r="H102">
            <v>1.2587721499239057</v>
          </cell>
          <cell r="I102">
            <v>1</v>
          </cell>
        </row>
        <row r="103">
          <cell r="A103">
            <v>6074976</v>
          </cell>
          <cell r="B103" t="str">
            <v>CHALA CUSIN LUIS EDUARDO</v>
          </cell>
          <cell r="C103">
            <v>34000400</v>
          </cell>
          <cell r="D103">
            <v>38215</v>
          </cell>
          <cell r="E103">
            <v>38705.585957754629</v>
          </cell>
          <cell r="F103">
            <v>459.45183472222561</v>
          </cell>
          <cell r="G103">
            <v>1</v>
          </cell>
          <cell r="H103">
            <v>1.2587721499239057</v>
          </cell>
          <cell r="I103">
            <v>1</v>
          </cell>
        </row>
        <row r="104">
          <cell r="A104">
            <v>6074997</v>
          </cell>
          <cell r="B104" t="str">
            <v>MARTINEZ GARCIA GONZALO DAVID</v>
          </cell>
          <cell r="C104">
            <v>50000320</v>
          </cell>
          <cell r="D104">
            <v>38215</v>
          </cell>
          <cell r="E104">
            <v>38705.585957754629</v>
          </cell>
          <cell r="F104">
            <v>459.45183472222561</v>
          </cell>
          <cell r="G104">
            <v>1</v>
          </cell>
          <cell r="H104">
            <v>1.2587721499239057</v>
          </cell>
          <cell r="I104">
            <v>1</v>
          </cell>
        </row>
        <row r="105">
          <cell r="A105">
            <v>6075015</v>
          </cell>
          <cell r="B105" t="str">
            <v>ANDRADE POSSO ROMEL ALFREDO</v>
          </cell>
          <cell r="C105">
            <v>50000320</v>
          </cell>
          <cell r="D105">
            <v>38215</v>
          </cell>
          <cell r="E105">
            <v>38705.585957754629</v>
          </cell>
          <cell r="F105">
            <v>459.45183472222561</v>
          </cell>
          <cell r="G105">
            <v>1</v>
          </cell>
          <cell r="H105">
            <v>1.2587721499239057</v>
          </cell>
          <cell r="I105">
            <v>1</v>
          </cell>
        </row>
        <row r="106">
          <cell r="A106">
            <v>6075020</v>
          </cell>
          <cell r="B106" t="str">
            <v>CUZCO CUASCOTA JOSE LUIS</v>
          </cell>
          <cell r="C106">
            <v>35000300</v>
          </cell>
          <cell r="D106">
            <v>38215</v>
          </cell>
          <cell r="E106">
            <v>38705.585957754629</v>
          </cell>
          <cell r="F106">
            <v>459.45183472222561</v>
          </cell>
          <cell r="G106">
            <v>1</v>
          </cell>
          <cell r="H106">
            <v>1.2587721499239057</v>
          </cell>
          <cell r="I106">
            <v>1</v>
          </cell>
        </row>
        <row r="107">
          <cell r="A107">
            <v>6075022</v>
          </cell>
          <cell r="B107" t="str">
            <v>DUENAS FALCONES DARWIN IVAN</v>
          </cell>
          <cell r="C107">
            <v>35000400</v>
          </cell>
          <cell r="D107">
            <v>38215</v>
          </cell>
          <cell r="E107">
            <v>38705.585957754629</v>
          </cell>
          <cell r="F107">
            <v>459.45183472222561</v>
          </cell>
          <cell r="G107">
            <v>1</v>
          </cell>
          <cell r="H107">
            <v>1.2587721499239057</v>
          </cell>
          <cell r="I107">
            <v>1</v>
          </cell>
        </row>
        <row r="108">
          <cell r="A108">
            <v>6057513</v>
          </cell>
          <cell r="B108" t="str">
            <v>MORALES HARO VICENTE AGUSTIN</v>
          </cell>
          <cell r="C108">
            <v>35000400</v>
          </cell>
          <cell r="D108">
            <v>38201</v>
          </cell>
          <cell r="E108">
            <v>38705.585957754629</v>
          </cell>
          <cell r="F108">
            <v>473.45183472222561</v>
          </cell>
          <cell r="G108">
            <v>1</v>
          </cell>
          <cell r="H108">
            <v>1.2971283143074674</v>
          </cell>
          <cell r="I108">
            <v>1</v>
          </cell>
        </row>
        <row r="109">
          <cell r="A109">
            <v>6074482</v>
          </cell>
          <cell r="B109" t="str">
            <v>NARVAEZ RUIZ VICTOR HUGO</v>
          </cell>
          <cell r="C109">
            <v>35000400</v>
          </cell>
          <cell r="D109">
            <v>38201</v>
          </cell>
          <cell r="E109">
            <v>38705.585957754629</v>
          </cell>
          <cell r="F109">
            <v>473.45183472222561</v>
          </cell>
          <cell r="G109">
            <v>1</v>
          </cell>
          <cell r="H109">
            <v>1.2971283143074674</v>
          </cell>
          <cell r="I109">
            <v>1</v>
          </cell>
        </row>
        <row r="110">
          <cell r="A110">
            <v>6074483</v>
          </cell>
          <cell r="B110" t="str">
            <v>VINUEZA MADRIGAL JUAN ESTEBAN</v>
          </cell>
          <cell r="C110">
            <v>52000520</v>
          </cell>
          <cell r="D110">
            <v>38201</v>
          </cell>
          <cell r="E110">
            <v>38705.585957754629</v>
          </cell>
          <cell r="F110">
            <v>473.45183472222561</v>
          </cell>
          <cell r="G110">
            <v>1</v>
          </cell>
          <cell r="H110">
            <v>1.2971283143074674</v>
          </cell>
          <cell r="I110">
            <v>1</v>
          </cell>
        </row>
        <row r="111">
          <cell r="A111">
            <v>6074485</v>
          </cell>
          <cell r="B111" t="str">
            <v>CAPA QUICHIMBO JOSE FERNANDO</v>
          </cell>
          <cell r="C111">
            <v>36000500</v>
          </cell>
          <cell r="D111">
            <v>38201</v>
          </cell>
          <cell r="E111">
            <v>38705.585957754629</v>
          </cell>
          <cell r="F111">
            <v>473.45183472222561</v>
          </cell>
          <cell r="G111">
            <v>1</v>
          </cell>
          <cell r="H111">
            <v>1.2971283143074674</v>
          </cell>
          <cell r="I111">
            <v>1</v>
          </cell>
        </row>
        <row r="112">
          <cell r="A112">
            <v>6073779</v>
          </cell>
          <cell r="B112" t="str">
            <v>BENITEZ CRUZ JHONNY FABRICIO</v>
          </cell>
          <cell r="C112">
            <v>35000400</v>
          </cell>
          <cell r="D112">
            <v>38184</v>
          </cell>
          <cell r="E112">
            <v>38705.585957754629</v>
          </cell>
          <cell r="F112">
            <v>490.45183472222561</v>
          </cell>
          <cell r="G112">
            <v>1</v>
          </cell>
          <cell r="H112">
            <v>1.3437036567732208</v>
          </cell>
          <cell r="I112">
            <v>1</v>
          </cell>
        </row>
        <row r="113">
          <cell r="A113">
            <v>6073780</v>
          </cell>
          <cell r="B113" t="str">
            <v>INGA SANAY LUIS GEOVANNY</v>
          </cell>
          <cell r="C113">
            <v>36000400</v>
          </cell>
          <cell r="D113">
            <v>38184</v>
          </cell>
          <cell r="E113">
            <v>38705.585957754629</v>
          </cell>
          <cell r="F113">
            <v>490.45183472222561</v>
          </cell>
          <cell r="G113">
            <v>1</v>
          </cell>
          <cell r="H113">
            <v>1.3437036567732208</v>
          </cell>
          <cell r="I113">
            <v>1</v>
          </cell>
        </row>
        <row r="114">
          <cell r="A114">
            <v>6073781</v>
          </cell>
          <cell r="B114" t="str">
            <v>LOPEZ CELIN MARTIN EDUARDO</v>
          </cell>
          <cell r="C114">
            <v>52000520</v>
          </cell>
          <cell r="D114">
            <v>38184</v>
          </cell>
          <cell r="E114">
            <v>38705.585957754629</v>
          </cell>
          <cell r="F114">
            <v>490.45183472222561</v>
          </cell>
          <cell r="G114">
            <v>1</v>
          </cell>
          <cell r="H114">
            <v>1.3437036567732208</v>
          </cell>
          <cell r="I114">
            <v>1</v>
          </cell>
        </row>
        <row r="115">
          <cell r="A115">
            <v>6073782</v>
          </cell>
          <cell r="B115" t="str">
            <v>SIMBANA MUZO GABRIEL MARCELO</v>
          </cell>
          <cell r="C115">
            <v>52000520</v>
          </cell>
          <cell r="D115">
            <v>38184</v>
          </cell>
          <cell r="E115">
            <v>38705.585957754629</v>
          </cell>
          <cell r="F115">
            <v>490.45183472222561</v>
          </cell>
          <cell r="G115">
            <v>1</v>
          </cell>
          <cell r="H115">
            <v>1.3437036567732208</v>
          </cell>
          <cell r="I115">
            <v>1</v>
          </cell>
        </row>
        <row r="116">
          <cell r="A116">
            <v>6073784</v>
          </cell>
          <cell r="B116" t="str">
            <v>ALMACHI SIMBANA JORGE DARIO</v>
          </cell>
          <cell r="C116">
            <v>36000500</v>
          </cell>
          <cell r="D116">
            <v>38184</v>
          </cell>
          <cell r="E116">
            <v>38705.585957754629</v>
          </cell>
          <cell r="F116">
            <v>490.45183472222561</v>
          </cell>
          <cell r="G116">
            <v>1</v>
          </cell>
          <cell r="H116">
            <v>1.3437036567732208</v>
          </cell>
          <cell r="I116">
            <v>1</v>
          </cell>
        </row>
        <row r="117">
          <cell r="A117">
            <v>6073785</v>
          </cell>
          <cell r="B117" t="str">
            <v>CALVA SARANGO ANGEL RODRIGO</v>
          </cell>
          <cell r="C117">
            <v>36000700</v>
          </cell>
          <cell r="D117">
            <v>38184</v>
          </cell>
          <cell r="E117">
            <v>38705.585957754629</v>
          </cell>
          <cell r="F117">
            <v>490.45183472222561</v>
          </cell>
          <cell r="G117">
            <v>1</v>
          </cell>
          <cell r="H117">
            <v>1.3437036567732208</v>
          </cell>
          <cell r="I117">
            <v>1</v>
          </cell>
        </row>
        <row r="118">
          <cell r="A118">
            <v>6073290</v>
          </cell>
          <cell r="B118" t="str">
            <v>HERNANDEZ SOLIS CHRISTIAN FRANCISCO</v>
          </cell>
          <cell r="C118">
            <v>52000520</v>
          </cell>
          <cell r="D118">
            <v>38169</v>
          </cell>
          <cell r="E118">
            <v>38705.585957754629</v>
          </cell>
          <cell r="F118">
            <v>505.45183472222561</v>
          </cell>
          <cell r="G118">
            <v>1</v>
          </cell>
          <cell r="H118">
            <v>1.3847995471841799</v>
          </cell>
          <cell r="I118">
            <v>1</v>
          </cell>
        </row>
        <row r="119">
          <cell r="A119">
            <v>6073291</v>
          </cell>
          <cell r="B119" t="str">
            <v>QUINGA PACHACAMA LUIS EDUARDO</v>
          </cell>
          <cell r="C119">
            <v>36000300</v>
          </cell>
          <cell r="D119">
            <v>38169</v>
          </cell>
          <cell r="E119">
            <v>38705.585957754629</v>
          </cell>
          <cell r="F119">
            <v>505.45183472222561</v>
          </cell>
          <cell r="G119">
            <v>1</v>
          </cell>
          <cell r="H119">
            <v>1.3847995471841799</v>
          </cell>
          <cell r="I119">
            <v>1</v>
          </cell>
        </row>
        <row r="120">
          <cell r="A120">
            <v>6073292</v>
          </cell>
          <cell r="B120" t="str">
            <v>RODRIGUEZ HERRERA BYRON PATRICIO</v>
          </cell>
          <cell r="C120">
            <v>36000500</v>
          </cell>
          <cell r="D120">
            <v>38169</v>
          </cell>
          <cell r="E120">
            <v>38705.585957754629</v>
          </cell>
          <cell r="F120">
            <v>505.45183472222561</v>
          </cell>
          <cell r="G120">
            <v>1</v>
          </cell>
          <cell r="H120">
            <v>1.3847995471841799</v>
          </cell>
          <cell r="I120">
            <v>1</v>
          </cell>
        </row>
        <row r="121">
          <cell r="A121">
            <v>6073293</v>
          </cell>
          <cell r="B121" t="str">
            <v>GONZALEZ VASCONEZ AMANDA DEL PILAR</v>
          </cell>
          <cell r="C121">
            <v>52000520</v>
          </cell>
          <cell r="D121">
            <v>38169</v>
          </cell>
          <cell r="E121">
            <v>38705.585957754629</v>
          </cell>
          <cell r="F121">
            <v>505.45183472222561</v>
          </cell>
          <cell r="G121">
            <v>1</v>
          </cell>
          <cell r="H121">
            <v>1.3847995471841799</v>
          </cell>
          <cell r="I121">
            <v>1</v>
          </cell>
        </row>
        <row r="122">
          <cell r="A122">
            <v>6073294</v>
          </cell>
          <cell r="B122" t="str">
            <v>FLORES SALGUERO RICHAR HAMILTON</v>
          </cell>
          <cell r="C122">
            <v>36000500</v>
          </cell>
          <cell r="D122">
            <v>38169</v>
          </cell>
          <cell r="E122">
            <v>38705.585957754629</v>
          </cell>
          <cell r="F122">
            <v>505.45183472222561</v>
          </cell>
          <cell r="G122">
            <v>1</v>
          </cell>
          <cell r="H122">
            <v>1.3847995471841799</v>
          </cell>
          <cell r="I122">
            <v>1</v>
          </cell>
        </row>
        <row r="123">
          <cell r="A123">
            <v>6073295</v>
          </cell>
          <cell r="B123" t="str">
            <v>MELO MINASIAN DARIO JAVIER</v>
          </cell>
          <cell r="C123">
            <v>36000700</v>
          </cell>
          <cell r="D123">
            <v>38169</v>
          </cell>
          <cell r="E123">
            <v>38705.585957754629</v>
          </cell>
          <cell r="F123">
            <v>505.45183472222561</v>
          </cell>
          <cell r="G123">
            <v>1</v>
          </cell>
          <cell r="H123">
            <v>1.3847995471841799</v>
          </cell>
          <cell r="I123">
            <v>1</v>
          </cell>
        </row>
        <row r="124">
          <cell r="A124">
            <v>6073297</v>
          </cell>
          <cell r="B124" t="str">
            <v>TAMBO TAMBO JOSE CARLOS</v>
          </cell>
          <cell r="C124">
            <v>36000200</v>
          </cell>
          <cell r="D124">
            <v>38169</v>
          </cell>
          <cell r="E124">
            <v>38705.585957754629</v>
          </cell>
          <cell r="F124">
            <v>505.45183472222561</v>
          </cell>
          <cell r="G124">
            <v>1</v>
          </cell>
          <cell r="H124">
            <v>1.3847995471841799</v>
          </cell>
          <cell r="I124">
            <v>1</v>
          </cell>
        </row>
        <row r="125">
          <cell r="A125">
            <v>6073298</v>
          </cell>
          <cell r="B125" t="str">
            <v>TANDALLA ESPINOSA EDGAR MARCELO</v>
          </cell>
          <cell r="C125">
            <v>36000200</v>
          </cell>
          <cell r="D125">
            <v>38169</v>
          </cell>
          <cell r="E125">
            <v>38705.585957754629</v>
          </cell>
          <cell r="F125">
            <v>505.45183472222561</v>
          </cell>
          <cell r="G125">
            <v>1</v>
          </cell>
          <cell r="H125">
            <v>1.3847995471841799</v>
          </cell>
          <cell r="I125">
            <v>1</v>
          </cell>
        </row>
        <row r="126">
          <cell r="A126">
            <v>6073299</v>
          </cell>
          <cell r="B126" t="str">
            <v>PENAFIEL HIDROBO MARLO SEGUNDO</v>
          </cell>
          <cell r="C126">
            <v>35000300</v>
          </cell>
          <cell r="D126">
            <v>38169</v>
          </cell>
          <cell r="E126">
            <v>38705.585957754629</v>
          </cell>
          <cell r="F126">
            <v>505.45183472222561</v>
          </cell>
          <cell r="G126">
            <v>1</v>
          </cell>
          <cell r="H126">
            <v>1.3847995471841799</v>
          </cell>
          <cell r="I126">
            <v>1</v>
          </cell>
        </row>
        <row r="127">
          <cell r="A127">
            <v>6073300</v>
          </cell>
          <cell r="B127" t="str">
            <v>VASQUEZ COLLAGUAZO NESTOR DAVID</v>
          </cell>
          <cell r="C127">
            <v>36000200</v>
          </cell>
          <cell r="D127">
            <v>38169</v>
          </cell>
          <cell r="E127">
            <v>38705.585957754629</v>
          </cell>
          <cell r="F127">
            <v>505.45183472222561</v>
          </cell>
          <cell r="G127">
            <v>1</v>
          </cell>
          <cell r="H127">
            <v>1.3847995471841799</v>
          </cell>
          <cell r="I127">
            <v>1</v>
          </cell>
        </row>
        <row r="128">
          <cell r="A128">
            <v>6073301</v>
          </cell>
          <cell r="B128" t="str">
            <v>LLUSCA LLUSCA LUIS DAVID</v>
          </cell>
          <cell r="C128">
            <v>36000300</v>
          </cell>
          <cell r="D128">
            <v>38169</v>
          </cell>
          <cell r="E128">
            <v>38705.585957754629</v>
          </cell>
          <cell r="F128">
            <v>505.45183472222561</v>
          </cell>
          <cell r="G128">
            <v>1</v>
          </cell>
          <cell r="H128">
            <v>1.3847995471841799</v>
          </cell>
          <cell r="I128">
            <v>1</v>
          </cell>
        </row>
        <row r="129">
          <cell r="A129">
            <v>6073302</v>
          </cell>
          <cell r="B129" t="str">
            <v>GUAMAN SAMUEZA JOSE MARIO</v>
          </cell>
          <cell r="C129">
            <v>36000700</v>
          </cell>
          <cell r="D129">
            <v>38169</v>
          </cell>
          <cell r="E129">
            <v>38705.585957754629</v>
          </cell>
          <cell r="F129">
            <v>505.45183472222561</v>
          </cell>
          <cell r="G129">
            <v>1</v>
          </cell>
          <cell r="H129">
            <v>1.3847995471841799</v>
          </cell>
          <cell r="I129">
            <v>1</v>
          </cell>
        </row>
        <row r="130">
          <cell r="A130">
            <v>6072799</v>
          </cell>
          <cell r="B130" t="str">
            <v>URGILES VILLARREAL SEGUNDO VICTORIANO</v>
          </cell>
          <cell r="C130">
            <v>35000400</v>
          </cell>
          <cell r="D130">
            <v>38154</v>
          </cell>
          <cell r="E130">
            <v>38705.585957754629</v>
          </cell>
          <cell r="F130">
            <v>520.45183472222561</v>
          </cell>
          <cell r="G130">
            <v>1</v>
          </cell>
          <cell r="H130">
            <v>1.4258954375951387</v>
          </cell>
          <cell r="I130">
            <v>1</v>
          </cell>
        </row>
        <row r="131">
          <cell r="A131">
            <v>6072800</v>
          </cell>
          <cell r="B131" t="str">
            <v>ORTEGA RUANO HUGO VINICIO</v>
          </cell>
          <cell r="C131">
            <v>35000300</v>
          </cell>
          <cell r="D131">
            <v>38154</v>
          </cell>
          <cell r="E131">
            <v>38705.585957754629</v>
          </cell>
          <cell r="F131">
            <v>520.45183472222561</v>
          </cell>
          <cell r="G131">
            <v>1</v>
          </cell>
          <cell r="H131">
            <v>1.4258954375951387</v>
          </cell>
          <cell r="I131">
            <v>1</v>
          </cell>
        </row>
        <row r="132">
          <cell r="A132">
            <v>6071975</v>
          </cell>
          <cell r="B132" t="str">
            <v>YEPEZ SIERRA WILFRIDO AUGUSTO</v>
          </cell>
          <cell r="C132">
            <v>35000300</v>
          </cell>
          <cell r="D132">
            <v>38139</v>
          </cell>
          <cell r="E132">
            <v>38705.585957754629</v>
          </cell>
          <cell r="F132">
            <v>535.45183472222561</v>
          </cell>
          <cell r="G132">
            <v>1</v>
          </cell>
          <cell r="H132">
            <v>1.4669913280060976</v>
          </cell>
          <cell r="I132">
            <v>1</v>
          </cell>
        </row>
        <row r="133">
          <cell r="A133">
            <v>6071976</v>
          </cell>
          <cell r="B133" t="str">
            <v>ONATE FERIGRA ROBERTO FAVIO</v>
          </cell>
          <cell r="C133">
            <v>35000300</v>
          </cell>
          <cell r="D133">
            <v>38139</v>
          </cell>
          <cell r="E133">
            <v>38705.585957754629</v>
          </cell>
          <cell r="F133">
            <v>535.45183472222561</v>
          </cell>
          <cell r="G133">
            <v>1</v>
          </cell>
          <cell r="H133">
            <v>1.4669913280060976</v>
          </cell>
          <cell r="I133">
            <v>1</v>
          </cell>
        </row>
        <row r="134">
          <cell r="A134">
            <v>6072153</v>
          </cell>
          <cell r="B134" t="str">
            <v>GUALLICHICO MAURA WILLIAM MARCELO</v>
          </cell>
          <cell r="C134">
            <v>35000500</v>
          </cell>
          <cell r="D134">
            <v>38139</v>
          </cell>
          <cell r="E134">
            <v>38705.585957754629</v>
          </cell>
          <cell r="F134">
            <v>535.45183472222561</v>
          </cell>
          <cell r="G134">
            <v>1</v>
          </cell>
          <cell r="H134">
            <v>1.4669913280060976</v>
          </cell>
          <cell r="I134">
            <v>1</v>
          </cell>
        </row>
        <row r="135">
          <cell r="A135">
            <v>6072154</v>
          </cell>
          <cell r="B135" t="str">
            <v>TOAPANTA TASINCHANO WASHINGTON JAVIER</v>
          </cell>
          <cell r="C135">
            <v>35000500</v>
          </cell>
          <cell r="D135">
            <v>38139</v>
          </cell>
          <cell r="E135">
            <v>38705.585957754629</v>
          </cell>
          <cell r="F135">
            <v>535.45183472222561</v>
          </cell>
          <cell r="G135">
            <v>1</v>
          </cell>
          <cell r="H135">
            <v>1.4669913280060976</v>
          </cell>
          <cell r="I135">
            <v>1</v>
          </cell>
        </row>
        <row r="136">
          <cell r="A136">
            <v>6072155</v>
          </cell>
          <cell r="B136" t="str">
            <v>TORRES ONTANEDA MILTON ANDRES</v>
          </cell>
          <cell r="C136">
            <v>35000500</v>
          </cell>
          <cell r="D136">
            <v>38139</v>
          </cell>
          <cell r="E136">
            <v>38705.585957754629</v>
          </cell>
          <cell r="F136">
            <v>535.45183472222561</v>
          </cell>
          <cell r="G136">
            <v>1</v>
          </cell>
          <cell r="H136">
            <v>1.4669913280060976</v>
          </cell>
          <cell r="I136">
            <v>1</v>
          </cell>
        </row>
        <row r="137">
          <cell r="A137">
            <v>6072156</v>
          </cell>
          <cell r="B137" t="str">
            <v>JARA GONZALEZ GUILLERMO GLADIMIRO</v>
          </cell>
          <cell r="C137">
            <v>35000400</v>
          </cell>
          <cell r="D137">
            <v>38139</v>
          </cell>
          <cell r="E137">
            <v>38705.585957754629</v>
          </cell>
          <cell r="F137">
            <v>535.45183472222561</v>
          </cell>
          <cell r="G137">
            <v>1</v>
          </cell>
          <cell r="H137">
            <v>1.4669913280060976</v>
          </cell>
          <cell r="I137">
            <v>1</v>
          </cell>
        </row>
        <row r="138">
          <cell r="A138">
            <v>6072157</v>
          </cell>
          <cell r="B138" t="str">
            <v>ONA LLUMIQUINGA PEDRO BENJAMIN</v>
          </cell>
          <cell r="C138">
            <v>35000300</v>
          </cell>
          <cell r="D138">
            <v>38139</v>
          </cell>
          <cell r="E138">
            <v>38705.585957754629</v>
          </cell>
          <cell r="F138">
            <v>535.45183472222561</v>
          </cell>
          <cell r="G138">
            <v>1</v>
          </cell>
          <cell r="H138">
            <v>1.4669913280060976</v>
          </cell>
          <cell r="I138">
            <v>1</v>
          </cell>
        </row>
        <row r="139">
          <cell r="A139">
            <v>6070517</v>
          </cell>
          <cell r="B139" t="str">
            <v>FLORES VALLE DIEGO MAURICIO</v>
          </cell>
          <cell r="C139">
            <v>31000410</v>
          </cell>
          <cell r="D139">
            <v>38118</v>
          </cell>
          <cell r="E139">
            <v>38705.585957754629</v>
          </cell>
          <cell r="F139">
            <v>556.45183472222561</v>
          </cell>
          <cell r="G139">
            <v>2</v>
          </cell>
          <cell r="H139">
            <v>1.5245255745814401</v>
          </cell>
          <cell r="I139">
            <v>2</v>
          </cell>
        </row>
        <row r="140">
          <cell r="A140">
            <v>6069250</v>
          </cell>
          <cell r="B140" t="str">
            <v>MAILA CARRILLO LUIS ROLANDO</v>
          </cell>
          <cell r="C140">
            <v>31000600</v>
          </cell>
          <cell r="D140">
            <v>38078</v>
          </cell>
          <cell r="E140">
            <v>38705.585957754629</v>
          </cell>
          <cell r="F140">
            <v>596.45183472222561</v>
          </cell>
          <cell r="G140">
            <v>2</v>
          </cell>
          <cell r="H140">
            <v>1.6341146156773305</v>
          </cell>
          <cell r="I140">
            <v>2</v>
          </cell>
        </row>
        <row r="141">
          <cell r="A141">
            <v>6068950</v>
          </cell>
          <cell r="B141" t="str">
            <v>TARAPUES TARAPUES DIEGO ALEJANDRO</v>
          </cell>
          <cell r="C141">
            <v>33000300</v>
          </cell>
          <cell r="D141">
            <v>38068</v>
          </cell>
          <cell r="E141">
            <v>38705.585957754629</v>
          </cell>
          <cell r="F141">
            <v>606.45183472222561</v>
          </cell>
          <cell r="G141">
            <v>2</v>
          </cell>
          <cell r="H141">
            <v>1.661511875951303</v>
          </cell>
          <cell r="I141">
            <v>2</v>
          </cell>
        </row>
        <row r="142">
          <cell r="A142">
            <v>6068949</v>
          </cell>
          <cell r="B142" t="str">
            <v>ESTRELLA BALDEON JOSE VICENTE</v>
          </cell>
          <cell r="C142">
            <v>31000600</v>
          </cell>
          <cell r="D142">
            <v>38061</v>
          </cell>
          <cell r="E142">
            <v>38705.585957754629</v>
          </cell>
          <cell r="F142">
            <v>613.45183472222561</v>
          </cell>
          <cell r="G142">
            <v>2</v>
          </cell>
          <cell r="H142">
            <v>1.6806899581430839</v>
          </cell>
          <cell r="I142">
            <v>2</v>
          </cell>
        </row>
        <row r="143">
          <cell r="A143">
            <v>6068376</v>
          </cell>
          <cell r="B143" t="str">
            <v>CONSTANTE RUALES SONIA ELIZABETH</v>
          </cell>
          <cell r="C143">
            <v>62000130</v>
          </cell>
          <cell r="D143">
            <v>38047</v>
          </cell>
          <cell r="E143">
            <v>38705.585957754629</v>
          </cell>
          <cell r="F143">
            <v>627.45183472222561</v>
          </cell>
          <cell r="G143">
            <v>2</v>
          </cell>
          <cell r="H143">
            <v>1.7190461225266456</v>
          </cell>
          <cell r="I143">
            <v>2</v>
          </cell>
        </row>
        <row r="144">
          <cell r="A144">
            <v>6068378</v>
          </cell>
          <cell r="B144" t="str">
            <v>GAVILANEZ QUISPE DARWIN VINICIO</v>
          </cell>
          <cell r="C144">
            <v>36000300</v>
          </cell>
          <cell r="D144">
            <v>38047</v>
          </cell>
          <cell r="E144">
            <v>38705.585957754629</v>
          </cell>
          <cell r="F144">
            <v>627.45183472222561</v>
          </cell>
          <cell r="G144">
            <v>2</v>
          </cell>
          <cell r="H144">
            <v>1.7190461225266456</v>
          </cell>
          <cell r="I144">
            <v>2</v>
          </cell>
        </row>
        <row r="145">
          <cell r="A145">
            <v>3704250</v>
          </cell>
          <cell r="B145" t="str">
            <v>GALINDO FUENTES PAULINA ALEXANDRA</v>
          </cell>
          <cell r="C145">
            <v>32000100</v>
          </cell>
          <cell r="D145">
            <v>38026</v>
          </cell>
          <cell r="E145">
            <v>38705.585957754629</v>
          </cell>
          <cell r="F145">
            <v>648.45183472222561</v>
          </cell>
          <cell r="G145">
            <v>2</v>
          </cell>
          <cell r="H145">
            <v>1.7765803691019879</v>
          </cell>
          <cell r="I145">
            <v>2</v>
          </cell>
        </row>
        <row r="146">
          <cell r="A146">
            <v>6068121</v>
          </cell>
          <cell r="B146" t="str">
            <v>LINCANGO GUALOTUNA LUIS OSWALDO</v>
          </cell>
          <cell r="C146">
            <v>36000400</v>
          </cell>
          <cell r="D146">
            <v>38026</v>
          </cell>
          <cell r="E146">
            <v>38705.585957754629</v>
          </cell>
          <cell r="F146">
            <v>648.45183472222561</v>
          </cell>
          <cell r="G146">
            <v>2</v>
          </cell>
          <cell r="H146">
            <v>1.7765803691019879</v>
          </cell>
          <cell r="I146">
            <v>2</v>
          </cell>
        </row>
        <row r="147">
          <cell r="A147">
            <v>6067976</v>
          </cell>
          <cell r="B147" t="str">
            <v>BARAHONA COBO KARINA SUSANA</v>
          </cell>
          <cell r="C147">
            <v>61000200</v>
          </cell>
          <cell r="D147">
            <v>38019</v>
          </cell>
          <cell r="E147">
            <v>38705.585957754629</v>
          </cell>
          <cell r="F147">
            <v>655.45183472222561</v>
          </cell>
          <cell r="G147">
            <v>2</v>
          </cell>
          <cell r="H147">
            <v>1.7957584512937688</v>
          </cell>
          <cell r="I147">
            <v>2</v>
          </cell>
        </row>
        <row r="148">
          <cell r="A148">
            <v>6067421</v>
          </cell>
          <cell r="B148" t="str">
            <v>MARTINEZ GUILLEN ALEJANDRO FRANCISCO</v>
          </cell>
          <cell r="C148">
            <v>33000500</v>
          </cell>
          <cell r="D148">
            <v>37998</v>
          </cell>
          <cell r="E148">
            <v>38705.585957754629</v>
          </cell>
          <cell r="F148">
            <v>676.45183472222561</v>
          </cell>
          <cell r="G148">
            <v>2</v>
          </cell>
          <cell r="H148">
            <v>1.8532926978691113</v>
          </cell>
          <cell r="I148">
            <v>2</v>
          </cell>
        </row>
        <row r="149">
          <cell r="A149">
            <v>3600292</v>
          </cell>
          <cell r="B149" t="str">
            <v>PAZMINO CALERO RONAL ALONSO</v>
          </cell>
          <cell r="C149">
            <v>36000500</v>
          </cell>
          <cell r="D149">
            <v>37970</v>
          </cell>
          <cell r="E149">
            <v>38705.585957754629</v>
          </cell>
          <cell r="F149">
            <v>704.45183472222561</v>
          </cell>
          <cell r="G149">
            <v>2</v>
          </cell>
          <cell r="H149">
            <v>1.9300050266362345</v>
          </cell>
          <cell r="I149">
            <v>2</v>
          </cell>
        </row>
        <row r="150">
          <cell r="A150">
            <v>6066153</v>
          </cell>
          <cell r="B150" t="str">
            <v>JARAMILLO MORENO PABLO LEONIDAS</v>
          </cell>
          <cell r="C150">
            <v>41000210</v>
          </cell>
          <cell r="D150">
            <v>37942</v>
          </cell>
          <cell r="E150">
            <v>38705.585957754629</v>
          </cell>
          <cell r="F150">
            <v>732.45183472222561</v>
          </cell>
          <cell r="G150">
            <v>2</v>
          </cell>
          <cell r="H150">
            <v>2.0067173554033579</v>
          </cell>
          <cell r="I150">
            <v>2</v>
          </cell>
        </row>
        <row r="151">
          <cell r="A151">
            <v>6064844</v>
          </cell>
          <cell r="B151" t="str">
            <v>NASIMBA CHALCO MARIO RODRIGO</v>
          </cell>
          <cell r="C151">
            <v>33000500</v>
          </cell>
          <cell r="D151">
            <v>37929</v>
          </cell>
          <cell r="E151">
            <v>38705.585957754629</v>
          </cell>
          <cell r="F151">
            <v>745.45183472222561</v>
          </cell>
          <cell r="G151">
            <v>2</v>
          </cell>
          <cell r="H151">
            <v>2.0423337937595223</v>
          </cell>
          <cell r="I151">
            <v>2</v>
          </cell>
        </row>
        <row r="152">
          <cell r="A152">
            <v>6064703</v>
          </cell>
          <cell r="B152" t="str">
            <v>MAYORGA VASCONEZ KLEVER HIPOLITO</v>
          </cell>
          <cell r="C152">
            <v>33000200</v>
          </cell>
          <cell r="D152">
            <v>37921</v>
          </cell>
          <cell r="E152">
            <v>38705.585957754629</v>
          </cell>
          <cell r="F152">
            <v>753.45183472222561</v>
          </cell>
          <cell r="G152">
            <v>2</v>
          </cell>
          <cell r="H152">
            <v>2.0642516019787003</v>
          </cell>
          <cell r="I152">
            <v>2</v>
          </cell>
        </row>
        <row r="153">
          <cell r="A153">
            <v>6064704</v>
          </cell>
          <cell r="B153" t="str">
            <v>AYALA ENRIQUEZ JULIO ARMANDO</v>
          </cell>
          <cell r="C153">
            <v>33000500</v>
          </cell>
          <cell r="D153">
            <v>37921</v>
          </cell>
          <cell r="E153">
            <v>38705.585957754629</v>
          </cell>
          <cell r="F153">
            <v>753.45183472222561</v>
          </cell>
          <cell r="G153">
            <v>2</v>
          </cell>
          <cell r="H153">
            <v>2.0642516019787003</v>
          </cell>
          <cell r="I153">
            <v>2</v>
          </cell>
        </row>
        <row r="154">
          <cell r="A154">
            <v>3600370</v>
          </cell>
          <cell r="B154" t="str">
            <v>ANCHALUISA CHANATASI JAVIER PATRICIO</v>
          </cell>
          <cell r="C154">
            <v>37000500</v>
          </cell>
          <cell r="D154">
            <v>37914</v>
          </cell>
          <cell r="E154">
            <v>38705.585957754629</v>
          </cell>
          <cell r="F154">
            <v>760.45183472222561</v>
          </cell>
          <cell r="G154">
            <v>2</v>
          </cell>
          <cell r="H154">
            <v>2.0834296841704809</v>
          </cell>
          <cell r="I154">
            <v>2</v>
          </cell>
        </row>
        <row r="155">
          <cell r="A155">
            <v>6064671</v>
          </cell>
          <cell r="B155" t="str">
            <v>ARCOS GUERRERO RAUL PATRICIO</v>
          </cell>
          <cell r="C155">
            <v>50000320</v>
          </cell>
          <cell r="D155">
            <v>37914</v>
          </cell>
          <cell r="E155">
            <v>38705.585957754629</v>
          </cell>
          <cell r="F155">
            <v>760.45183472222561</v>
          </cell>
          <cell r="G155">
            <v>2</v>
          </cell>
          <cell r="H155">
            <v>2.0834296841704809</v>
          </cell>
          <cell r="I155">
            <v>2</v>
          </cell>
        </row>
        <row r="156">
          <cell r="A156">
            <v>6064230</v>
          </cell>
          <cell r="B156" t="str">
            <v>LARA PROANO ELENA GUADALUPE</v>
          </cell>
          <cell r="C156">
            <v>22000210</v>
          </cell>
          <cell r="D156">
            <v>37900</v>
          </cell>
          <cell r="E156">
            <v>38705.585957754629</v>
          </cell>
          <cell r="F156">
            <v>774.45183472222561</v>
          </cell>
          <cell r="G156">
            <v>2</v>
          </cell>
          <cell r="H156">
            <v>2.1217858485540426</v>
          </cell>
          <cell r="I156">
            <v>2</v>
          </cell>
        </row>
        <row r="157">
          <cell r="A157">
            <v>6064504</v>
          </cell>
          <cell r="B157" t="str">
            <v>GUALAVISI ULLOA MARIO LUIS</v>
          </cell>
          <cell r="C157">
            <v>50000320</v>
          </cell>
          <cell r="D157">
            <v>37900</v>
          </cell>
          <cell r="E157">
            <v>38705.585957754629</v>
          </cell>
          <cell r="F157">
            <v>774.45183472222561</v>
          </cell>
          <cell r="G157">
            <v>2</v>
          </cell>
          <cell r="H157">
            <v>2.1217858485540426</v>
          </cell>
          <cell r="I157">
            <v>2</v>
          </cell>
        </row>
        <row r="158">
          <cell r="A158">
            <v>6064147</v>
          </cell>
          <cell r="B158" t="str">
            <v>GALVEZ NICOLALDE WILLIAM JOSE</v>
          </cell>
          <cell r="C158">
            <v>35000400</v>
          </cell>
          <cell r="D158">
            <v>37886</v>
          </cell>
          <cell r="E158">
            <v>38705.585957754629</v>
          </cell>
          <cell r="F158">
            <v>788.45183472222561</v>
          </cell>
          <cell r="G158">
            <v>2</v>
          </cell>
          <cell r="H158">
            <v>2.1601420129376043</v>
          </cell>
          <cell r="I158">
            <v>2</v>
          </cell>
        </row>
        <row r="159">
          <cell r="A159">
            <v>6064149</v>
          </cell>
          <cell r="B159" t="str">
            <v>SAMBACHI SAMBACHI WILLIAN RODRIGO</v>
          </cell>
          <cell r="C159">
            <v>34000400</v>
          </cell>
          <cell r="D159">
            <v>37886</v>
          </cell>
          <cell r="E159">
            <v>38705.585957754629</v>
          </cell>
          <cell r="F159">
            <v>788.45183472222561</v>
          </cell>
          <cell r="G159">
            <v>2</v>
          </cell>
          <cell r="H159">
            <v>2.1601420129376043</v>
          </cell>
          <cell r="I159">
            <v>2</v>
          </cell>
        </row>
        <row r="160">
          <cell r="A160">
            <v>6064150</v>
          </cell>
          <cell r="B160" t="str">
            <v>SIMBANA ANDRANGO EDISON GIOVANNY</v>
          </cell>
          <cell r="C160">
            <v>34000400</v>
          </cell>
          <cell r="D160">
            <v>37886</v>
          </cell>
          <cell r="E160">
            <v>38705.585957754629</v>
          </cell>
          <cell r="F160">
            <v>788.45183472222561</v>
          </cell>
          <cell r="G160">
            <v>2</v>
          </cell>
          <cell r="H160">
            <v>2.1601420129376043</v>
          </cell>
          <cell r="I160">
            <v>2</v>
          </cell>
        </row>
        <row r="161">
          <cell r="A161">
            <v>6063529</v>
          </cell>
          <cell r="B161" t="str">
            <v>BRUQUE CABRERA WOLFGANG LEOPOLDO</v>
          </cell>
          <cell r="C161">
            <v>34000100</v>
          </cell>
          <cell r="D161">
            <v>37837</v>
          </cell>
          <cell r="E161">
            <v>38705.585957754629</v>
          </cell>
          <cell r="F161">
            <v>837.45183472222561</v>
          </cell>
          <cell r="G161">
            <v>2</v>
          </cell>
          <cell r="H161">
            <v>2.2943885882800701</v>
          </cell>
          <cell r="I161">
            <v>2</v>
          </cell>
        </row>
        <row r="162">
          <cell r="A162">
            <v>6063139</v>
          </cell>
          <cell r="B162" t="str">
            <v>ZURITA GODOY PABLO GABRIEL</v>
          </cell>
          <cell r="C162">
            <v>51000310</v>
          </cell>
          <cell r="D162">
            <v>37816</v>
          </cell>
          <cell r="E162">
            <v>38705.585957754629</v>
          </cell>
          <cell r="F162">
            <v>858.45183472222561</v>
          </cell>
          <cell r="G162">
            <v>2</v>
          </cell>
          <cell r="H162">
            <v>2.3519228348554124</v>
          </cell>
          <cell r="I162">
            <v>2</v>
          </cell>
        </row>
        <row r="163">
          <cell r="A163">
            <v>6063140</v>
          </cell>
          <cell r="B163" t="str">
            <v>BENALCAZAR VALENCIA RAUL MESIAS</v>
          </cell>
          <cell r="C163">
            <v>50000310</v>
          </cell>
          <cell r="D163">
            <v>37816</v>
          </cell>
          <cell r="E163">
            <v>38705.585957754629</v>
          </cell>
          <cell r="F163">
            <v>858.45183472222561</v>
          </cell>
          <cell r="G163">
            <v>2</v>
          </cell>
          <cell r="H163">
            <v>2.3519228348554124</v>
          </cell>
          <cell r="I163">
            <v>2</v>
          </cell>
        </row>
        <row r="164">
          <cell r="A164">
            <v>6063141</v>
          </cell>
          <cell r="B164" t="str">
            <v>TOALOMBO TOALOMBO LUIS ALBERTO</v>
          </cell>
          <cell r="C164">
            <v>37000700</v>
          </cell>
          <cell r="D164">
            <v>37816</v>
          </cell>
          <cell r="E164">
            <v>38705.585957754629</v>
          </cell>
          <cell r="F164">
            <v>858.45183472222561</v>
          </cell>
          <cell r="G164">
            <v>2</v>
          </cell>
          <cell r="H164">
            <v>2.3519228348554124</v>
          </cell>
          <cell r="I164">
            <v>2</v>
          </cell>
        </row>
        <row r="165">
          <cell r="A165">
            <v>6062961</v>
          </cell>
          <cell r="B165" t="str">
            <v>GUERRA PERES GIOVANNI</v>
          </cell>
          <cell r="C165">
            <v>22000240</v>
          </cell>
          <cell r="D165">
            <v>37803</v>
          </cell>
          <cell r="E165">
            <v>38705.585957754629</v>
          </cell>
          <cell r="F165">
            <v>871.45183472222561</v>
          </cell>
          <cell r="G165">
            <v>2</v>
          </cell>
          <cell r="H165">
            <v>2.3875392732115772</v>
          </cell>
          <cell r="I165">
            <v>2</v>
          </cell>
        </row>
        <row r="166">
          <cell r="A166">
            <v>6062882</v>
          </cell>
          <cell r="B166" t="str">
            <v>LUNA ALVAREZ GUILLERMO SANTIAGO</v>
          </cell>
          <cell r="C166">
            <v>52000310</v>
          </cell>
          <cell r="D166">
            <v>37788</v>
          </cell>
          <cell r="E166">
            <v>38705.585957754629</v>
          </cell>
          <cell r="F166">
            <v>886.45183472222561</v>
          </cell>
          <cell r="G166">
            <v>2</v>
          </cell>
          <cell r="H166">
            <v>2.4286351636225358</v>
          </cell>
          <cell r="I166">
            <v>2</v>
          </cell>
        </row>
        <row r="167">
          <cell r="A167">
            <v>6061844</v>
          </cell>
          <cell r="B167" t="str">
            <v>CISNEROS CRESPO JUAN DIEGO</v>
          </cell>
          <cell r="C167">
            <v>37000100</v>
          </cell>
          <cell r="D167">
            <v>37774</v>
          </cell>
          <cell r="E167">
            <v>38705.585957754629</v>
          </cell>
          <cell r="F167">
            <v>900.45183472222561</v>
          </cell>
          <cell r="G167">
            <v>2</v>
          </cell>
          <cell r="H167">
            <v>2.4669913280060976</v>
          </cell>
          <cell r="I167">
            <v>2</v>
          </cell>
        </row>
        <row r="168">
          <cell r="A168">
            <v>6061916</v>
          </cell>
          <cell r="B168" t="str">
            <v>TOVAR LARENAS NESTOR OLIVIER</v>
          </cell>
          <cell r="C168">
            <v>42000100</v>
          </cell>
          <cell r="D168">
            <v>37774</v>
          </cell>
          <cell r="E168">
            <v>38705.585957754629</v>
          </cell>
          <cell r="F168">
            <v>900.45183472222561</v>
          </cell>
          <cell r="G168">
            <v>2</v>
          </cell>
          <cell r="H168">
            <v>2.4669913280060976</v>
          </cell>
          <cell r="I168">
            <v>2</v>
          </cell>
        </row>
        <row r="169">
          <cell r="A169">
            <v>6061917</v>
          </cell>
          <cell r="B169" t="str">
            <v>GARCES BRITO DANIEL ENRIQUE</v>
          </cell>
          <cell r="C169">
            <v>41000220</v>
          </cell>
          <cell r="D169">
            <v>37774</v>
          </cell>
          <cell r="E169">
            <v>38705.585957754629</v>
          </cell>
          <cell r="F169">
            <v>900.45183472222561</v>
          </cell>
          <cell r="G169">
            <v>2</v>
          </cell>
          <cell r="H169">
            <v>2.4669913280060976</v>
          </cell>
          <cell r="I169">
            <v>2</v>
          </cell>
        </row>
        <row r="170">
          <cell r="A170">
            <v>6061023</v>
          </cell>
          <cell r="B170" t="str">
            <v>SALINAS CASTRO DANIEL BENJAMIN</v>
          </cell>
          <cell r="C170">
            <v>37000700</v>
          </cell>
          <cell r="D170">
            <v>37760</v>
          </cell>
          <cell r="E170">
            <v>38705.585957754629</v>
          </cell>
          <cell r="F170">
            <v>914.45183472222561</v>
          </cell>
          <cell r="G170">
            <v>3</v>
          </cell>
          <cell r="H170">
            <v>2.5053474923896593</v>
          </cell>
          <cell r="I170">
            <v>3</v>
          </cell>
        </row>
        <row r="171">
          <cell r="A171">
            <v>6061027</v>
          </cell>
          <cell r="B171" t="str">
            <v>ESPINOSA MINDA JUAN CARLOS</v>
          </cell>
          <cell r="C171">
            <v>34000300</v>
          </cell>
          <cell r="D171">
            <v>37760</v>
          </cell>
          <cell r="E171">
            <v>38705.585957754629</v>
          </cell>
          <cell r="F171">
            <v>914.45183472222561</v>
          </cell>
          <cell r="G171">
            <v>3</v>
          </cell>
          <cell r="H171">
            <v>2.5053474923896593</v>
          </cell>
          <cell r="I171">
            <v>3</v>
          </cell>
        </row>
        <row r="172">
          <cell r="A172">
            <v>6061029</v>
          </cell>
          <cell r="B172" t="str">
            <v>LOACHAMIN LOACHAMIN ROBERTO CARLOS</v>
          </cell>
          <cell r="C172">
            <v>37000300</v>
          </cell>
          <cell r="D172">
            <v>37760</v>
          </cell>
          <cell r="E172">
            <v>38705.585957754629</v>
          </cell>
          <cell r="F172">
            <v>914.45183472222561</v>
          </cell>
          <cell r="G172">
            <v>3</v>
          </cell>
          <cell r="H172">
            <v>2.5053474923896593</v>
          </cell>
          <cell r="I172">
            <v>3</v>
          </cell>
        </row>
        <row r="173">
          <cell r="A173">
            <v>6061134</v>
          </cell>
          <cell r="B173" t="str">
            <v>BARROS VACA CESAR AUGUSTO</v>
          </cell>
          <cell r="C173">
            <v>52000200</v>
          </cell>
          <cell r="D173">
            <v>37760</v>
          </cell>
          <cell r="E173">
            <v>38705.585957754629</v>
          </cell>
          <cell r="F173">
            <v>914.45183472222561</v>
          </cell>
          <cell r="G173">
            <v>3</v>
          </cell>
          <cell r="H173">
            <v>2.5053474923896593</v>
          </cell>
          <cell r="I173">
            <v>3</v>
          </cell>
        </row>
        <row r="174">
          <cell r="A174">
            <v>6060193</v>
          </cell>
          <cell r="B174" t="str">
            <v>ALLAUCA AZOGUE AMBROCIO SAMUEL</v>
          </cell>
          <cell r="C174">
            <v>36000600</v>
          </cell>
          <cell r="D174">
            <v>37746</v>
          </cell>
          <cell r="E174">
            <v>38705.585957754629</v>
          </cell>
          <cell r="F174">
            <v>928.45183472222561</v>
          </cell>
          <cell r="G174">
            <v>3</v>
          </cell>
          <cell r="H174">
            <v>2.543703656773221</v>
          </cell>
          <cell r="I174">
            <v>3</v>
          </cell>
        </row>
        <row r="175">
          <cell r="A175">
            <v>6060197</v>
          </cell>
          <cell r="B175" t="str">
            <v>TITUANA NIETO WILSON FABIAN</v>
          </cell>
          <cell r="C175">
            <v>34000500</v>
          </cell>
          <cell r="D175">
            <v>37746</v>
          </cell>
          <cell r="E175">
            <v>38705.585957754629</v>
          </cell>
          <cell r="F175">
            <v>928.45183472222561</v>
          </cell>
          <cell r="G175">
            <v>3</v>
          </cell>
          <cell r="H175">
            <v>2.543703656773221</v>
          </cell>
          <cell r="I175">
            <v>3</v>
          </cell>
        </row>
        <row r="176">
          <cell r="A176">
            <v>6060199</v>
          </cell>
          <cell r="B176" t="str">
            <v>MOZO FUEL MIGUEL ANGEL</v>
          </cell>
          <cell r="C176">
            <v>37000600</v>
          </cell>
          <cell r="D176">
            <v>37746</v>
          </cell>
          <cell r="E176">
            <v>38705.585957754629</v>
          </cell>
          <cell r="F176">
            <v>928.45183472222561</v>
          </cell>
          <cell r="G176">
            <v>3</v>
          </cell>
          <cell r="H176">
            <v>2.543703656773221</v>
          </cell>
          <cell r="I176">
            <v>3</v>
          </cell>
        </row>
        <row r="177">
          <cell r="A177">
            <v>6060203</v>
          </cell>
          <cell r="B177" t="str">
            <v>GUAMBA VITERI FABIAN GONZALO</v>
          </cell>
          <cell r="C177">
            <v>35000400</v>
          </cell>
          <cell r="D177">
            <v>37746</v>
          </cell>
          <cell r="E177">
            <v>38705.585957754629</v>
          </cell>
          <cell r="F177">
            <v>928.45183472222561</v>
          </cell>
          <cell r="G177">
            <v>3</v>
          </cell>
          <cell r="H177">
            <v>2.543703656773221</v>
          </cell>
          <cell r="I177">
            <v>3</v>
          </cell>
        </row>
        <row r="178">
          <cell r="A178">
            <v>6060205</v>
          </cell>
          <cell r="B178" t="str">
            <v>CUASCOTA ULCUANGO EDGAR FERNANDO</v>
          </cell>
          <cell r="C178">
            <v>35000400</v>
          </cell>
          <cell r="D178">
            <v>37746</v>
          </cell>
          <cell r="E178">
            <v>38705.585957754629</v>
          </cell>
          <cell r="F178">
            <v>928.45183472222561</v>
          </cell>
          <cell r="G178">
            <v>3</v>
          </cell>
          <cell r="H178">
            <v>2.543703656773221</v>
          </cell>
          <cell r="I178">
            <v>3</v>
          </cell>
        </row>
        <row r="179">
          <cell r="A179">
            <v>6060358</v>
          </cell>
          <cell r="B179" t="str">
            <v>TALLANA QUISHPE SEGUNDO ALFREDO</v>
          </cell>
          <cell r="C179">
            <v>34000500</v>
          </cell>
          <cell r="D179">
            <v>37746</v>
          </cell>
          <cell r="E179">
            <v>38705.585957754629</v>
          </cell>
          <cell r="F179">
            <v>928.45183472222561</v>
          </cell>
          <cell r="G179">
            <v>3</v>
          </cell>
          <cell r="H179">
            <v>2.543703656773221</v>
          </cell>
          <cell r="I179">
            <v>3</v>
          </cell>
        </row>
        <row r="180">
          <cell r="A180">
            <v>6060360</v>
          </cell>
          <cell r="B180" t="str">
            <v>GUTIERREZ CORDOVA XAVIER EDMUNDO</v>
          </cell>
          <cell r="C180">
            <v>42000100</v>
          </cell>
          <cell r="D180">
            <v>37746</v>
          </cell>
          <cell r="E180">
            <v>38705.585957754629</v>
          </cell>
          <cell r="F180">
            <v>928.45183472222561</v>
          </cell>
          <cell r="G180">
            <v>3</v>
          </cell>
          <cell r="H180">
            <v>2.543703656773221</v>
          </cell>
          <cell r="I180">
            <v>3</v>
          </cell>
        </row>
        <row r="181">
          <cell r="A181">
            <v>6060362</v>
          </cell>
          <cell r="B181" t="str">
            <v>CRIOLLO GUALOTUNA FRANKLIN ADRIAN</v>
          </cell>
          <cell r="C181">
            <v>52000520</v>
          </cell>
          <cell r="D181">
            <v>37746</v>
          </cell>
          <cell r="E181">
            <v>38705.585957754629</v>
          </cell>
          <cell r="F181">
            <v>928.45183472222561</v>
          </cell>
          <cell r="G181">
            <v>3</v>
          </cell>
          <cell r="H181">
            <v>2.543703656773221</v>
          </cell>
          <cell r="I181">
            <v>3</v>
          </cell>
        </row>
        <row r="182">
          <cell r="A182">
            <v>6060366</v>
          </cell>
          <cell r="B182" t="str">
            <v>AGUIRRE JACHO ROBERTO AUGUSTO</v>
          </cell>
          <cell r="C182">
            <v>37000710</v>
          </cell>
          <cell r="D182">
            <v>37746</v>
          </cell>
          <cell r="E182">
            <v>38705.585957754629</v>
          </cell>
          <cell r="F182">
            <v>928.45183472222561</v>
          </cell>
          <cell r="G182">
            <v>3</v>
          </cell>
          <cell r="H182">
            <v>2.543703656773221</v>
          </cell>
          <cell r="I182">
            <v>3</v>
          </cell>
        </row>
        <row r="183">
          <cell r="A183">
            <v>6059853</v>
          </cell>
          <cell r="B183" t="str">
            <v>HARO URRUTIA MEYBOL GISELLE</v>
          </cell>
          <cell r="C183">
            <v>36000100</v>
          </cell>
          <cell r="D183">
            <v>37732</v>
          </cell>
          <cell r="E183">
            <v>38705.585957754629</v>
          </cell>
          <cell r="F183">
            <v>942.45183472222561</v>
          </cell>
          <cell r="G183">
            <v>3</v>
          </cell>
          <cell r="H183">
            <v>2.5820598211567827</v>
          </cell>
          <cell r="I183">
            <v>3</v>
          </cell>
        </row>
        <row r="184">
          <cell r="A184">
            <v>6059854</v>
          </cell>
          <cell r="B184" t="str">
            <v>ARAUJO ARAUJO EDWIN DAVID</v>
          </cell>
          <cell r="C184">
            <v>52000520</v>
          </cell>
          <cell r="D184">
            <v>37732</v>
          </cell>
          <cell r="E184">
            <v>38705.585957754629</v>
          </cell>
          <cell r="F184">
            <v>942.45183472222561</v>
          </cell>
          <cell r="G184">
            <v>3</v>
          </cell>
          <cell r="H184">
            <v>2.5820598211567827</v>
          </cell>
          <cell r="I184">
            <v>3</v>
          </cell>
        </row>
        <row r="185">
          <cell r="A185">
            <v>6059671</v>
          </cell>
          <cell r="B185" t="str">
            <v>JAUREGUI CEVALLOS CARMEN BEATRIZ</v>
          </cell>
          <cell r="C185">
            <v>52000210</v>
          </cell>
          <cell r="D185">
            <v>37718</v>
          </cell>
          <cell r="E185">
            <v>38705.585957754629</v>
          </cell>
          <cell r="F185">
            <v>956.45183472222561</v>
          </cell>
          <cell r="G185">
            <v>3</v>
          </cell>
          <cell r="H185">
            <v>2.6204159855403439</v>
          </cell>
          <cell r="I185">
            <v>3</v>
          </cell>
        </row>
        <row r="186">
          <cell r="A186">
            <v>6060133</v>
          </cell>
          <cell r="B186" t="str">
            <v>OCANA VITERI ITALO ANIBAL</v>
          </cell>
          <cell r="C186">
            <v>42000120</v>
          </cell>
          <cell r="D186">
            <v>37718</v>
          </cell>
          <cell r="E186">
            <v>38705.585957754629</v>
          </cell>
          <cell r="F186">
            <v>956.45183472222561</v>
          </cell>
          <cell r="G186">
            <v>3</v>
          </cell>
          <cell r="H186">
            <v>2.6204159855403439</v>
          </cell>
          <cell r="I186">
            <v>3</v>
          </cell>
        </row>
        <row r="187">
          <cell r="A187">
            <v>1497</v>
          </cell>
          <cell r="B187" t="str">
            <v>PEDRAZA MOROMENACHO VICTOR HUGO</v>
          </cell>
          <cell r="C187">
            <v>52000520</v>
          </cell>
          <cell r="D187">
            <v>37704</v>
          </cell>
          <cell r="E187">
            <v>38705.585957754629</v>
          </cell>
          <cell r="F187">
            <v>970.45183472222561</v>
          </cell>
          <cell r="G187">
            <v>3</v>
          </cell>
          <cell r="H187">
            <v>2.6587721499239056</v>
          </cell>
          <cell r="I187">
            <v>3</v>
          </cell>
        </row>
        <row r="188">
          <cell r="A188">
            <v>6057856</v>
          </cell>
          <cell r="B188" t="str">
            <v>JACOME CONTRERAS MARCO VINICIO</v>
          </cell>
          <cell r="C188">
            <v>34000200</v>
          </cell>
          <cell r="D188">
            <v>37704</v>
          </cell>
          <cell r="E188">
            <v>38705.585957754629</v>
          </cell>
          <cell r="F188">
            <v>970.45183472222561</v>
          </cell>
          <cell r="G188">
            <v>3</v>
          </cell>
          <cell r="H188">
            <v>2.6587721499239056</v>
          </cell>
          <cell r="I188">
            <v>3</v>
          </cell>
        </row>
        <row r="189">
          <cell r="A189">
            <v>6059258</v>
          </cell>
          <cell r="B189" t="str">
            <v>PADILLA SANCHEZ DIEGO MAURICIO</v>
          </cell>
          <cell r="C189">
            <v>50000320</v>
          </cell>
          <cell r="D189">
            <v>37704</v>
          </cell>
          <cell r="E189">
            <v>38705.585957754629</v>
          </cell>
          <cell r="F189">
            <v>970.45183472222561</v>
          </cell>
          <cell r="G189">
            <v>3</v>
          </cell>
          <cell r="H189">
            <v>2.6587721499239056</v>
          </cell>
          <cell r="I189">
            <v>3</v>
          </cell>
        </row>
        <row r="190">
          <cell r="A190">
            <v>6059279</v>
          </cell>
          <cell r="B190" t="str">
            <v>CAICEDO VILLACRES JAIRO RODRIGO</v>
          </cell>
          <cell r="C190">
            <v>37000400</v>
          </cell>
          <cell r="D190">
            <v>37704</v>
          </cell>
          <cell r="E190">
            <v>38705.585957754629</v>
          </cell>
          <cell r="F190">
            <v>970.45183472222561</v>
          </cell>
          <cell r="G190">
            <v>3</v>
          </cell>
          <cell r="H190">
            <v>2.6587721499239056</v>
          </cell>
          <cell r="I190">
            <v>3</v>
          </cell>
        </row>
        <row r="191">
          <cell r="A191">
            <v>6059282</v>
          </cell>
          <cell r="B191" t="str">
            <v>CARVAJAL REZA JUAN PABLO</v>
          </cell>
          <cell r="C191">
            <v>34000400</v>
          </cell>
          <cell r="D191">
            <v>37704</v>
          </cell>
          <cell r="E191">
            <v>38705.585957754629</v>
          </cell>
          <cell r="F191">
            <v>970.45183472222561</v>
          </cell>
          <cell r="G191">
            <v>3</v>
          </cell>
          <cell r="H191">
            <v>2.6587721499239056</v>
          </cell>
          <cell r="I191">
            <v>3</v>
          </cell>
        </row>
        <row r="192">
          <cell r="A192">
            <v>6059283</v>
          </cell>
          <cell r="B192" t="str">
            <v>VALLE ALMEIDA NIXON GERMANDY</v>
          </cell>
          <cell r="C192">
            <v>52000520</v>
          </cell>
          <cell r="D192">
            <v>37704</v>
          </cell>
          <cell r="E192">
            <v>38705.585957754629</v>
          </cell>
          <cell r="F192">
            <v>970.45183472222561</v>
          </cell>
          <cell r="G192">
            <v>3</v>
          </cell>
          <cell r="H192">
            <v>2.6587721499239056</v>
          </cell>
          <cell r="I192">
            <v>3</v>
          </cell>
        </row>
        <row r="193">
          <cell r="A193">
            <v>6059284</v>
          </cell>
          <cell r="B193" t="str">
            <v>SANCHEZ CAJAMARCA PLINIO RODOLFO</v>
          </cell>
          <cell r="C193">
            <v>35000400</v>
          </cell>
          <cell r="D193">
            <v>37704</v>
          </cell>
          <cell r="E193">
            <v>38705.585957754629</v>
          </cell>
          <cell r="F193">
            <v>970.45183472222561</v>
          </cell>
          <cell r="G193">
            <v>3</v>
          </cell>
          <cell r="H193">
            <v>2.6587721499239056</v>
          </cell>
          <cell r="I193">
            <v>3</v>
          </cell>
        </row>
        <row r="194">
          <cell r="A194">
            <v>6058971</v>
          </cell>
          <cell r="B194" t="str">
            <v>ZUMARRAGA PINTO ANDRES VINICIO</v>
          </cell>
          <cell r="C194">
            <v>50000320</v>
          </cell>
          <cell r="D194">
            <v>37697</v>
          </cell>
          <cell r="E194">
            <v>38705.585957754629</v>
          </cell>
          <cell r="F194">
            <v>977.45183472222561</v>
          </cell>
          <cell r="G194">
            <v>3</v>
          </cell>
          <cell r="H194">
            <v>2.6779502321156867</v>
          </cell>
          <cell r="I194">
            <v>3</v>
          </cell>
        </row>
        <row r="195">
          <cell r="A195">
            <v>6058128</v>
          </cell>
          <cell r="B195" t="str">
            <v>NAVARRETE GUALPA OSWALDO LUIS</v>
          </cell>
          <cell r="C195">
            <v>35000400</v>
          </cell>
          <cell r="D195">
            <v>37669</v>
          </cell>
          <cell r="E195">
            <v>38705.585957754629</v>
          </cell>
          <cell r="F195">
            <v>1005.4518347222256</v>
          </cell>
          <cell r="G195">
            <v>3</v>
          </cell>
          <cell r="H195">
            <v>2.7546625608828097</v>
          </cell>
          <cell r="I195">
            <v>3</v>
          </cell>
        </row>
        <row r="196">
          <cell r="A196">
            <v>6058212</v>
          </cell>
          <cell r="B196" t="str">
            <v>TOCA SANTAFE ELVIS STALIN</v>
          </cell>
          <cell r="C196">
            <v>35000300</v>
          </cell>
          <cell r="D196">
            <v>37669</v>
          </cell>
          <cell r="E196">
            <v>38705.585957754629</v>
          </cell>
          <cell r="F196">
            <v>1005.4518347222256</v>
          </cell>
          <cell r="G196">
            <v>3</v>
          </cell>
          <cell r="H196">
            <v>2.7546625608828097</v>
          </cell>
          <cell r="I196">
            <v>3</v>
          </cell>
        </row>
        <row r="197">
          <cell r="A197">
            <v>6058214</v>
          </cell>
          <cell r="B197" t="str">
            <v>PINTA ORDONEZ MARCO SANTIAGO</v>
          </cell>
          <cell r="C197">
            <v>35000400</v>
          </cell>
          <cell r="D197">
            <v>37669</v>
          </cell>
          <cell r="E197">
            <v>38705.585957754629</v>
          </cell>
          <cell r="F197">
            <v>1005.4518347222256</v>
          </cell>
          <cell r="G197">
            <v>3</v>
          </cell>
          <cell r="H197">
            <v>2.7546625608828097</v>
          </cell>
          <cell r="I197">
            <v>3</v>
          </cell>
        </row>
        <row r="198">
          <cell r="A198">
            <v>6058215</v>
          </cell>
          <cell r="B198" t="str">
            <v>BARRERA NARVAEZ LEONARDO MANUEL</v>
          </cell>
          <cell r="C198">
            <v>34000400</v>
          </cell>
          <cell r="D198">
            <v>37669</v>
          </cell>
          <cell r="E198">
            <v>38705.585957754629</v>
          </cell>
          <cell r="F198">
            <v>1005.4518347222256</v>
          </cell>
          <cell r="G198">
            <v>3</v>
          </cell>
          <cell r="H198">
            <v>2.7546625608828097</v>
          </cell>
          <cell r="I198">
            <v>3</v>
          </cell>
        </row>
        <row r="199">
          <cell r="A199">
            <v>6058220</v>
          </cell>
          <cell r="B199" t="str">
            <v>MINTA GUAGCHA SIMEON</v>
          </cell>
          <cell r="C199">
            <v>36000500</v>
          </cell>
          <cell r="D199">
            <v>37669</v>
          </cell>
          <cell r="E199">
            <v>38705.585957754629</v>
          </cell>
          <cell r="F199">
            <v>1005.4518347222256</v>
          </cell>
          <cell r="G199">
            <v>3</v>
          </cell>
          <cell r="H199">
            <v>2.7546625608828097</v>
          </cell>
          <cell r="I199">
            <v>3</v>
          </cell>
        </row>
        <row r="200">
          <cell r="A200">
            <v>6058221</v>
          </cell>
          <cell r="B200" t="str">
            <v>SIMBANA MORALES SANTIAGO DANIEL</v>
          </cell>
          <cell r="C200">
            <v>35000400</v>
          </cell>
          <cell r="D200">
            <v>37669</v>
          </cell>
          <cell r="E200">
            <v>38705.585957754629</v>
          </cell>
          <cell r="F200">
            <v>1005.4518347222256</v>
          </cell>
          <cell r="G200">
            <v>3</v>
          </cell>
          <cell r="H200">
            <v>2.7546625608828097</v>
          </cell>
          <cell r="I200">
            <v>3</v>
          </cell>
        </row>
        <row r="201">
          <cell r="A201">
            <v>6058222</v>
          </cell>
          <cell r="B201" t="str">
            <v>CUESTA FLORES DARWIN GABRIEL</v>
          </cell>
          <cell r="C201">
            <v>37000600</v>
          </cell>
          <cell r="D201">
            <v>37669</v>
          </cell>
          <cell r="E201">
            <v>38705.585957754629</v>
          </cell>
          <cell r="F201">
            <v>1005.4518347222256</v>
          </cell>
          <cell r="G201">
            <v>3</v>
          </cell>
          <cell r="H201">
            <v>2.7546625608828097</v>
          </cell>
          <cell r="I201">
            <v>3</v>
          </cell>
        </row>
        <row r="202">
          <cell r="A202">
            <v>6058223</v>
          </cell>
          <cell r="B202" t="str">
            <v>NAULA CHANATASIG JORGE VALENTIN</v>
          </cell>
          <cell r="C202">
            <v>34000300</v>
          </cell>
          <cell r="D202">
            <v>37669</v>
          </cell>
          <cell r="E202">
            <v>38705.585957754629</v>
          </cell>
          <cell r="F202">
            <v>1005.4518347222256</v>
          </cell>
          <cell r="G202">
            <v>3</v>
          </cell>
          <cell r="H202">
            <v>2.7546625608828097</v>
          </cell>
          <cell r="I202">
            <v>3</v>
          </cell>
        </row>
        <row r="203">
          <cell r="A203">
            <v>6058224</v>
          </cell>
          <cell r="B203" t="str">
            <v>GARCIA GUAITA JOSE DAVID</v>
          </cell>
          <cell r="C203">
            <v>35000400</v>
          </cell>
          <cell r="D203">
            <v>37669</v>
          </cell>
          <cell r="E203">
            <v>38705.585957754629</v>
          </cell>
          <cell r="F203">
            <v>1005.4518347222256</v>
          </cell>
          <cell r="G203">
            <v>3</v>
          </cell>
          <cell r="H203">
            <v>2.7546625608828097</v>
          </cell>
          <cell r="I203">
            <v>3</v>
          </cell>
        </row>
        <row r="204">
          <cell r="A204">
            <v>6058229</v>
          </cell>
          <cell r="B204" t="str">
            <v>GARCIA CHASIPANTA JOSE LUIS</v>
          </cell>
          <cell r="C204">
            <v>36000400</v>
          </cell>
          <cell r="D204">
            <v>37669</v>
          </cell>
          <cell r="E204">
            <v>38705.585957754629</v>
          </cell>
          <cell r="F204">
            <v>1005.4518347222256</v>
          </cell>
          <cell r="G204">
            <v>3</v>
          </cell>
          <cell r="H204">
            <v>2.7546625608828097</v>
          </cell>
          <cell r="I204">
            <v>3</v>
          </cell>
        </row>
        <row r="205">
          <cell r="A205">
            <v>6058230</v>
          </cell>
          <cell r="B205" t="str">
            <v>TAPIA MORALES BOLIVAR SANTIAGO</v>
          </cell>
          <cell r="C205">
            <v>37000300</v>
          </cell>
          <cell r="D205">
            <v>37669</v>
          </cell>
          <cell r="E205">
            <v>38705.585957754629</v>
          </cell>
          <cell r="F205">
            <v>1005.4518347222256</v>
          </cell>
          <cell r="G205">
            <v>3</v>
          </cell>
          <cell r="H205">
            <v>2.7546625608828097</v>
          </cell>
          <cell r="I205">
            <v>3</v>
          </cell>
        </row>
        <row r="206">
          <cell r="A206">
            <v>6058234</v>
          </cell>
          <cell r="B206" t="str">
            <v>CARDENAS CANIZARES WILMER GONZALO</v>
          </cell>
          <cell r="C206">
            <v>42000100</v>
          </cell>
          <cell r="D206">
            <v>37669</v>
          </cell>
          <cell r="E206">
            <v>38705.585957754629</v>
          </cell>
          <cell r="F206">
            <v>1005.4518347222256</v>
          </cell>
          <cell r="G206">
            <v>3</v>
          </cell>
          <cell r="H206">
            <v>2.7546625608828097</v>
          </cell>
          <cell r="I206">
            <v>3</v>
          </cell>
        </row>
        <row r="207">
          <cell r="A207">
            <v>6058236</v>
          </cell>
          <cell r="B207" t="str">
            <v>HARO VACA EDWIN BLADIMIR</v>
          </cell>
          <cell r="C207">
            <v>37000710</v>
          </cell>
          <cell r="D207">
            <v>37669</v>
          </cell>
          <cell r="E207">
            <v>38705.585957754629</v>
          </cell>
          <cell r="F207">
            <v>1005.4518347222256</v>
          </cell>
          <cell r="G207">
            <v>3</v>
          </cell>
          <cell r="H207">
            <v>2.7546625608828097</v>
          </cell>
          <cell r="I207">
            <v>3</v>
          </cell>
        </row>
        <row r="208">
          <cell r="A208">
            <v>6058238</v>
          </cell>
          <cell r="B208" t="str">
            <v>LICTO GUTIERREZ DIEGO EDUARDO</v>
          </cell>
          <cell r="C208">
            <v>36000300</v>
          </cell>
          <cell r="D208">
            <v>37669</v>
          </cell>
          <cell r="E208">
            <v>38705.585957754629</v>
          </cell>
          <cell r="F208">
            <v>1005.4518347222256</v>
          </cell>
          <cell r="G208">
            <v>3</v>
          </cell>
          <cell r="H208">
            <v>2.7546625608828097</v>
          </cell>
          <cell r="I208">
            <v>3</v>
          </cell>
        </row>
        <row r="209">
          <cell r="A209">
            <v>6058239</v>
          </cell>
          <cell r="B209" t="str">
            <v>LESCANO AGUILERA FRANCISCO XAVIER</v>
          </cell>
          <cell r="C209">
            <v>42000100</v>
          </cell>
          <cell r="D209">
            <v>37669</v>
          </cell>
          <cell r="E209">
            <v>38705.585957754629</v>
          </cell>
          <cell r="F209">
            <v>1005.4518347222256</v>
          </cell>
          <cell r="G209">
            <v>3</v>
          </cell>
          <cell r="H209">
            <v>2.7546625608828097</v>
          </cell>
          <cell r="I209">
            <v>3</v>
          </cell>
        </row>
        <row r="210">
          <cell r="A210">
            <v>6058242</v>
          </cell>
          <cell r="B210" t="str">
            <v>LARA RAMOS PAUL IGNACIO</v>
          </cell>
          <cell r="C210">
            <v>37000710</v>
          </cell>
          <cell r="D210">
            <v>37669</v>
          </cell>
          <cell r="E210">
            <v>38705.585957754629</v>
          </cell>
          <cell r="F210">
            <v>1005.4518347222256</v>
          </cell>
          <cell r="G210">
            <v>3</v>
          </cell>
          <cell r="H210">
            <v>2.7546625608828097</v>
          </cell>
          <cell r="I210">
            <v>3</v>
          </cell>
        </row>
        <row r="211">
          <cell r="A211">
            <v>6058245</v>
          </cell>
          <cell r="B211" t="str">
            <v>PAZOS SISALEMA KLEVER HUMBERTO</v>
          </cell>
          <cell r="C211">
            <v>31000500</v>
          </cell>
          <cell r="D211">
            <v>37669</v>
          </cell>
          <cell r="E211">
            <v>38705.585957754629</v>
          </cell>
          <cell r="F211">
            <v>1005.4518347222256</v>
          </cell>
          <cell r="G211">
            <v>3</v>
          </cell>
          <cell r="H211">
            <v>2.7546625608828097</v>
          </cell>
          <cell r="I211">
            <v>3</v>
          </cell>
        </row>
        <row r="212">
          <cell r="A212">
            <v>6058248</v>
          </cell>
          <cell r="B212" t="str">
            <v>GUANUNA LINCANGO EDISON FERNANDO</v>
          </cell>
          <cell r="C212">
            <v>36000300</v>
          </cell>
          <cell r="D212">
            <v>37669</v>
          </cell>
          <cell r="E212">
            <v>38705.585957754629</v>
          </cell>
          <cell r="F212">
            <v>1005.4518347222256</v>
          </cell>
          <cell r="G212">
            <v>3</v>
          </cell>
          <cell r="H212">
            <v>2.7546625608828097</v>
          </cell>
          <cell r="I212">
            <v>3</v>
          </cell>
        </row>
        <row r="213">
          <cell r="A213">
            <v>6058249</v>
          </cell>
          <cell r="B213" t="str">
            <v>NAVARRETE PENA WIOMING ERNESTO</v>
          </cell>
          <cell r="C213">
            <v>34000500</v>
          </cell>
          <cell r="D213">
            <v>37669</v>
          </cell>
          <cell r="E213">
            <v>38705.585957754629</v>
          </cell>
          <cell r="F213">
            <v>1005.4518347222256</v>
          </cell>
          <cell r="G213">
            <v>3</v>
          </cell>
          <cell r="H213">
            <v>2.7546625608828097</v>
          </cell>
          <cell r="I213">
            <v>3</v>
          </cell>
        </row>
        <row r="214">
          <cell r="A214">
            <v>6058250</v>
          </cell>
          <cell r="B214" t="str">
            <v>BARRAGAN GUERRERO JUAN ELEODORO</v>
          </cell>
          <cell r="C214">
            <v>36000500</v>
          </cell>
          <cell r="D214">
            <v>37669</v>
          </cell>
          <cell r="E214">
            <v>38705.585957754629</v>
          </cell>
          <cell r="F214">
            <v>1005.4518347222256</v>
          </cell>
          <cell r="G214">
            <v>3</v>
          </cell>
          <cell r="H214">
            <v>2.7546625608828097</v>
          </cell>
          <cell r="I214">
            <v>3</v>
          </cell>
        </row>
        <row r="215">
          <cell r="A215">
            <v>6058251</v>
          </cell>
          <cell r="B215" t="str">
            <v>CANARES GALLEGOS JOSE MANUEL</v>
          </cell>
          <cell r="C215">
            <v>34000500</v>
          </cell>
          <cell r="D215">
            <v>37669</v>
          </cell>
          <cell r="E215">
            <v>38705.585957754629</v>
          </cell>
          <cell r="F215">
            <v>1005.4518347222256</v>
          </cell>
          <cell r="G215">
            <v>3</v>
          </cell>
          <cell r="H215">
            <v>2.7546625608828097</v>
          </cell>
          <cell r="I215">
            <v>3</v>
          </cell>
        </row>
        <row r="216">
          <cell r="A216">
            <v>6058252</v>
          </cell>
          <cell r="B216" t="str">
            <v>REINO CARTAGENA MARCELO DARWIN</v>
          </cell>
          <cell r="C216">
            <v>34000500</v>
          </cell>
          <cell r="D216">
            <v>37669</v>
          </cell>
          <cell r="E216">
            <v>38705.585957754629</v>
          </cell>
          <cell r="F216">
            <v>1005.4518347222256</v>
          </cell>
          <cell r="G216">
            <v>3</v>
          </cell>
          <cell r="H216">
            <v>2.7546625608828097</v>
          </cell>
          <cell r="I216">
            <v>3</v>
          </cell>
        </row>
        <row r="217">
          <cell r="A217">
            <v>6058256</v>
          </cell>
          <cell r="B217" t="str">
            <v>TIBAN SOTAMINGA LUIS ANIBAL</v>
          </cell>
          <cell r="C217">
            <v>37000300</v>
          </cell>
          <cell r="D217">
            <v>37669</v>
          </cell>
          <cell r="E217">
            <v>38705.585957754629</v>
          </cell>
          <cell r="F217">
            <v>1005.4518347222256</v>
          </cell>
          <cell r="G217">
            <v>3</v>
          </cell>
          <cell r="H217">
            <v>2.7546625608828097</v>
          </cell>
          <cell r="I217">
            <v>3</v>
          </cell>
        </row>
        <row r="218">
          <cell r="A218">
            <v>6058259</v>
          </cell>
          <cell r="B218" t="str">
            <v>FLORES MEDIAVILLA ANGEL NICOLAS</v>
          </cell>
          <cell r="C218">
            <v>34000400</v>
          </cell>
          <cell r="D218">
            <v>37669</v>
          </cell>
          <cell r="E218">
            <v>38705.585957754629</v>
          </cell>
          <cell r="F218">
            <v>1005.4518347222256</v>
          </cell>
          <cell r="G218">
            <v>3</v>
          </cell>
          <cell r="H218">
            <v>2.7546625608828097</v>
          </cell>
          <cell r="I218">
            <v>3</v>
          </cell>
        </row>
        <row r="219">
          <cell r="A219">
            <v>6058260</v>
          </cell>
          <cell r="B219" t="str">
            <v>AMAGUANA PERUGACHI LUIS ALFREDO</v>
          </cell>
          <cell r="C219">
            <v>37000710</v>
          </cell>
          <cell r="D219">
            <v>37669</v>
          </cell>
          <cell r="E219">
            <v>38705.585957754629</v>
          </cell>
          <cell r="F219">
            <v>1005.4518347222256</v>
          </cell>
          <cell r="G219">
            <v>3</v>
          </cell>
          <cell r="H219">
            <v>2.7546625608828097</v>
          </cell>
          <cell r="I219">
            <v>3</v>
          </cell>
        </row>
        <row r="220">
          <cell r="A220">
            <v>6058261</v>
          </cell>
          <cell r="B220" t="str">
            <v>CHIPANTASI MURMINACH JORGE</v>
          </cell>
          <cell r="C220">
            <v>34000400</v>
          </cell>
          <cell r="D220">
            <v>37669</v>
          </cell>
          <cell r="E220">
            <v>38705.585957754629</v>
          </cell>
          <cell r="F220">
            <v>1005.4518347222256</v>
          </cell>
          <cell r="G220">
            <v>3</v>
          </cell>
          <cell r="H220">
            <v>2.7546625608828097</v>
          </cell>
          <cell r="I220">
            <v>3</v>
          </cell>
        </row>
        <row r="221">
          <cell r="A221">
            <v>6058262</v>
          </cell>
          <cell r="B221" t="str">
            <v>SORIA TUBON CARLOS OMAR</v>
          </cell>
          <cell r="C221">
            <v>50000320</v>
          </cell>
          <cell r="D221">
            <v>37669</v>
          </cell>
          <cell r="E221">
            <v>38705.585957754629</v>
          </cell>
          <cell r="F221">
            <v>1005.4518347222256</v>
          </cell>
          <cell r="G221">
            <v>3</v>
          </cell>
          <cell r="H221">
            <v>2.7546625608828097</v>
          </cell>
          <cell r="I221">
            <v>3</v>
          </cell>
        </row>
        <row r="222">
          <cell r="A222">
            <v>6058264</v>
          </cell>
          <cell r="B222" t="str">
            <v>TATAYO GUACOLLANTES HENRY DANIEL</v>
          </cell>
          <cell r="C222">
            <v>37000500</v>
          </cell>
          <cell r="D222">
            <v>37669</v>
          </cell>
          <cell r="E222">
            <v>38705.585957754629</v>
          </cell>
          <cell r="F222">
            <v>1005.4518347222256</v>
          </cell>
          <cell r="G222">
            <v>3</v>
          </cell>
          <cell r="H222">
            <v>2.7546625608828097</v>
          </cell>
          <cell r="I222">
            <v>3</v>
          </cell>
        </row>
        <row r="223">
          <cell r="A223">
            <v>6058265</v>
          </cell>
          <cell r="B223" t="str">
            <v>MONTENEGRO MINCHALA OSCAR MILBER</v>
          </cell>
          <cell r="C223">
            <v>37000500</v>
          </cell>
          <cell r="D223">
            <v>37669</v>
          </cell>
          <cell r="E223">
            <v>38705.585957754629</v>
          </cell>
          <cell r="F223">
            <v>1005.4518347222256</v>
          </cell>
          <cell r="G223">
            <v>3</v>
          </cell>
          <cell r="H223">
            <v>2.7546625608828097</v>
          </cell>
          <cell r="I223">
            <v>3</v>
          </cell>
        </row>
        <row r="224">
          <cell r="A224">
            <v>6058266</v>
          </cell>
          <cell r="B224" t="str">
            <v>CALVACHE CARRERA GUILLERMO HUMBERTO</v>
          </cell>
          <cell r="C224">
            <v>34000100</v>
          </cell>
          <cell r="D224">
            <v>37669</v>
          </cell>
          <cell r="E224">
            <v>38705.585957754629</v>
          </cell>
          <cell r="F224">
            <v>1005.4518347222256</v>
          </cell>
          <cell r="G224">
            <v>3</v>
          </cell>
          <cell r="H224">
            <v>2.7546625608828097</v>
          </cell>
          <cell r="I224">
            <v>3</v>
          </cell>
        </row>
        <row r="225">
          <cell r="A225">
            <v>6058268</v>
          </cell>
          <cell r="B225" t="str">
            <v>TOABANDA BANOS JOSE MANUEL</v>
          </cell>
          <cell r="C225">
            <v>37000600</v>
          </cell>
          <cell r="D225">
            <v>37669</v>
          </cell>
          <cell r="E225">
            <v>38705.585957754629</v>
          </cell>
          <cell r="F225">
            <v>1005.4518347222256</v>
          </cell>
          <cell r="G225">
            <v>3</v>
          </cell>
          <cell r="H225">
            <v>2.7546625608828097</v>
          </cell>
          <cell r="I225">
            <v>3</v>
          </cell>
        </row>
        <row r="226">
          <cell r="A226">
            <v>6058273</v>
          </cell>
          <cell r="B226" t="str">
            <v>GUERRON CEVALLOS LUIS ERNESTO</v>
          </cell>
          <cell r="C226">
            <v>36000600</v>
          </cell>
          <cell r="D226">
            <v>37669</v>
          </cell>
          <cell r="E226">
            <v>38705.585957754629</v>
          </cell>
          <cell r="F226">
            <v>1005.4518347222256</v>
          </cell>
          <cell r="G226">
            <v>3</v>
          </cell>
          <cell r="H226">
            <v>2.7546625608828097</v>
          </cell>
          <cell r="I226">
            <v>3</v>
          </cell>
        </row>
        <row r="227">
          <cell r="A227">
            <v>6058274</v>
          </cell>
          <cell r="B227" t="str">
            <v>COLIMBA SANCHEZ NESTOR MISAEL</v>
          </cell>
          <cell r="C227">
            <v>35000200</v>
          </cell>
          <cell r="D227">
            <v>37669</v>
          </cell>
          <cell r="E227">
            <v>38705.585957754629</v>
          </cell>
          <cell r="F227">
            <v>1005.4518347222256</v>
          </cell>
          <cell r="G227">
            <v>3</v>
          </cell>
          <cell r="H227">
            <v>2.7546625608828097</v>
          </cell>
          <cell r="I227">
            <v>3</v>
          </cell>
        </row>
        <row r="228">
          <cell r="A228">
            <v>6058275</v>
          </cell>
          <cell r="B228" t="str">
            <v>TOAPANTA LIQUINCHANA JORGE WASHINGTON</v>
          </cell>
          <cell r="C228">
            <v>36000400</v>
          </cell>
          <cell r="D228">
            <v>37669</v>
          </cell>
          <cell r="E228">
            <v>38705.585957754629</v>
          </cell>
          <cell r="F228">
            <v>1005.4518347222256</v>
          </cell>
          <cell r="G228">
            <v>3</v>
          </cell>
          <cell r="H228">
            <v>2.7546625608828097</v>
          </cell>
          <cell r="I228">
            <v>3</v>
          </cell>
        </row>
        <row r="229">
          <cell r="A229">
            <v>6058276</v>
          </cell>
          <cell r="B229" t="str">
            <v>TIBAN AYO CRISTIAN ANDRES</v>
          </cell>
          <cell r="C229">
            <v>36000500</v>
          </cell>
          <cell r="D229">
            <v>37669</v>
          </cell>
          <cell r="E229">
            <v>38705.585957754629</v>
          </cell>
          <cell r="F229">
            <v>1005.4518347222256</v>
          </cell>
          <cell r="G229">
            <v>3</v>
          </cell>
          <cell r="H229">
            <v>2.7546625608828097</v>
          </cell>
          <cell r="I229">
            <v>3</v>
          </cell>
        </row>
        <row r="230">
          <cell r="A230">
            <v>6058277</v>
          </cell>
          <cell r="B230" t="str">
            <v>RAMOS SERRANO PABLO MIGUEL</v>
          </cell>
          <cell r="C230">
            <v>34000300</v>
          </cell>
          <cell r="D230">
            <v>37669</v>
          </cell>
          <cell r="E230">
            <v>38705.585957754629</v>
          </cell>
          <cell r="F230">
            <v>1005.4518347222256</v>
          </cell>
          <cell r="G230">
            <v>3</v>
          </cell>
          <cell r="H230">
            <v>2.7546625608828097</v>
          </cell>
          <cell r="I230">
            <v>3</v>
          </cell>
        </row>
        <row r="231">
          <cell r="A231">
            <v>6058280</v>
          </cell>
          <cell r="B231" t="str">
            <v>CRUZ CHANGO LUIS JAVIER</v>
          </cell>
          <cell r="C231">
            <v>35000300</v>
          </cell>
          <cell r="D231">
            <v>37669</v>
          </cell>
          <cell r="E231">
            <v>38705.585957754629</v>
          </cell>
          <cell r="F231">
            <v>1005.4518347222256</v>
          </cell>
          <cell r="G231">
            <v>3</v>
          </cell>
          <cell r="H231">
            <v>2.7546625608828097</v>
          </cell>
          <cell r="I231">
            <v>3</v>
          </cell>
        </row>
        <row r="232">
          <cell r="A232">
            <v>6058281</v>
          </cell>
          <cell r="B232" t="str">
            <v>MADRID FLORES VLADIMIR MARCELO</v>
          </cell>
          <cell r="C232">
            <v>36000200</v>
          </cell>
          <cell r="D232">
            <v>37669</v>
          </cell>
          <cell r="E232">
            <v>38705.585957754629</v>
          </cell>
          <cell r="F232">
            <v>1005.4518347222256</v>
          </cell>
          <cell r="G232">
            <v>3</v>
          </cell>
          <cell r="H232">
            <v>2.7546625608828097</v>
          </cell>
          <cell r="I232">
            <v>3</v>
          </cell>
        </row>
        <row r="233">
          <cell r="A233">
            <v>6058283</v>
          </cell>
          <cell r="B233" t="str">
            <v>ZAMBRANO ESPINOSA GALO ORLANDO</v>
          </cell>
          <cell r="C233">
            <v>37000100</v>
          </cell>
          <cell r="D233">
            <v>37669</v>
          </cell>
          <cell r="E233">
            <v>38705.585957754629</v>
          </cell>
          <cell r="F233">
            <v>1005.4518347222256</v>
          </cell>
          <cell r="G233">
            <v>3</v>
          </cell>
          <cell r="H233">
            <v>2.7546625608828097</v>
          </cell>
          <cell r="I233">
            <v>3</v>
          </cell>
        </row>
        <row r="234">
          <cell r="A234">
            <v>6058285</v>
          </cell>
          <cell r="B234" t="str">
            <v>QUINONEZ PRECIADO MANUEL JOSE</v>
          </cell>
          <cell r="C234">
            <v>35000400</v>
          </cell>
          <cell r="D234">
            <v>37669</v>
          </cell>
          <cell r="E234">
            <v>38705.585957754629</v>
          </cell>
          <cell r="F234">
            <v>1005.4518347222256</v>
          </cell>
          <cell r="G234">
            <v>3</v>
          </cell>
          <cell r="H234">
            <v>2.7546625608828097</v>
          </cell>
          <cell r="I234">
            <v>3</v>
          </cell>
        </row>
        <row r="235">
          <cell r="A235">
            <v>6058287</v>
          </cell>
          <cell r="B235" t="str">
            <v>ZAMBRANO VELEZ MIGUEL JOSE</v>
          </cell>
          <cell r="C235">
            <v>34000400</v>
          </cell>
          <cell r="D235">
            <v>37669</v>
          </cell>
          <cell r="E235">
            <v>38705.585957754629</v>
          </cell>
          <cell r="F235">
            <v>1005.4518347222256</v>
          </cell>
          <cell r="G235">
            <v>3</v>
          </cell>
          <cell r="H235">
            <v>2.7546625608828097</v>
          </cell>
          <cell r="I235">
            <v>3</v>
          </cell>
        </row>
        <row r="236">
          <cell r="A236">
            <v>6058289</v>
          </cell>
          <cell r="B236" t="str">
            <v>QUISHPE CHOLANGO LUIS ENRIQUE</v>
          </cell>
          <cell r="C236">
            <v>36000300</v>
          </cell>
          <cell r="D236">
            <v>37669</v>
          </cell>
          <cell r="E236">
            <v>38705.585957754629</v>
          </cell>
          <cell r="F236">
            <v>1005.4518347222256</v>
          </cell>
          <cell r="G236">
            <v>3</v>
          </cell>
          <cell r="H236">
            <v>2.7546625608828097</v>
          </cell>
          <cell r="I236">
            <v>3</v>
          </cell>
        </row>
        <row r="237">
          <cell r="A237">
            <v>6058292</v>
          </cell>
          <cell r="B237" t="str">
            <v>HERRERA MOLINA DIEGO XAVIER</v>
          </cell>
          <cell r="C237">
            <v>34000300</v>
          </cell>
          <cell r="D237">
            <v>37669</v>
          </cell>
          <cell r="E237">
            <v>38705.585957754629</v>
          </cell>
          <cell r="F237">
            <v>1005.4518347222256</v>
          </cell>
          <cell r="G237">
            <v>3</v>
          </cell>
          <cell r="H237">
            <v>2.7546625608828097</v>
          </cell>
          <cell r="I237">
            <v>3</v>
          </cell>
        </row>
        <row r="238">
          <cell r="A238">
            <v>6058294</v>
          </cell>
          <cell r="B238" t="str">
            <v>CEDENO BRAVO WASHINGTON FERNANDO</v>
          </cell>
          <cell r="C238">
            <v>35000300</v>
          </cell>
          <cell r="D238">
            <v>37669</v>
          </cell>
          <cell r="E238">
            <v>38705.585957754629</v>
          </cell>
          <cell r="F238">
            <v>1005.4518347222256</v>
          </cell>
          <cell r="G238">
            <v>3</v>
          </cell>
          <cell r="H238">
            <v>2.7546625608828097</v>
          </cell>
          <cell r="I238">
            <v>3</v>
          </cell>
        </row>
        <row r="239">
          <cell r="A239">
            <v>3600381</v>
          </cell>
          <cell r="B239" t="str">
            <v>ANDRADE TANDALLA JORGE MAURICIO</v>
          </cell>
          <cell r="C239">
            <v>37000400</v>
          </cell>
          <cell r="D239">
            <v>37662</v>
          </cell>
          <cell r="E239">
            <v>38705.585957754629</v>
          </cell>
          <cell r="F239">
            <v>1012.4518347222256</v>
          </cell>
          <cell r="G239">
            <v>3</v>
          </cell>
          <cell r="H239">
            <v>2.7738406430745908</v>
          </cell>
          <cell r="I239">
            <v>3</v>
          </cell>
        </row>
        <row r="240">
          <cell r="A240">
            <v>3705259</v>
          </cell>
          <cell r="B240" t="str">
            <v>GONZALEZ GARZON EDISON RODRIGO</v>
          </cell>
          <cell r="C240">
            <v>52000470</v>
          </cell>
          <cell r="D240">
            <v>37662</v>
          </cell>
          <cell r="E240">
            <v>38705.585957754629</v>
          </cell>
          <cell r="F240">
            <v>1012.4518347222256</v>
          </cell>
          <cell r="G240">
            <v>3</v>
          </cell>
          <cell r="H240">
            <v>2.7738406430745908</v>
          </cell>
          <cell r="I240">
            <v>3</v>
          </cell>
        </row>
        <row r="241">
          <cell r="A241">
            <v>6057781</v>
          </cell>
          <cell r="B241" t="str">
            <v>NACIMBA NASIMBA MARCO ANTONIO</v>
          </cell>
          <cell r="C241">
            <v>37000600</v>
          </cell>
          <cell r="D241">
            <v>37662</v>
          </cell>
          <cell r="E241">
            <v>38705.585957754629</v>
          </cell>
          <cell r="F241">
            <v>1012.4518347222256</v>
          </cell>
          <cell r="G241">
            <v>3</v>
          </cell>
          <cell r="H241">
            <v>2.7738406430745908</v>
          </cell>
          <cell r="I241">
            <v>3</v>
          </cell>
        </row>
        <row r="242">
          <cell r="A242">
            <v>6057783</v>
          </cell>
          <cell r="B242" t="str">
            <v>SIMBANA MORALES ALEXIS FERNANDO</v>
          </cell>
          <cell r="C242">
            <v>34000500</v>
          </cell>
          <cell r="D242">
            <v>37662</v>
          </cell>
          <cell r="E242">
            <v>38705.585957754629</v>
          </cell>
          <cell r="F242">
            <v>1012.4518347222256</v>
          </cell>
          <cell r="G242">
            <v>3</v>
          </cell>
          <cell r="H242">
            <v>2.7738406430745908</v>
          </cell>
          <cell r="I242">
            <v>3</v>
          </cell>
        </row>
        <row r="243">
          <cell r="A243">
            <v>6057784</v>
          </cell>
          <cell r="B243" t="str">
            <v>BENAVIDES CARDENAS CHRISTIAN DAVID</v>
          </cell>
          <cell r="C243">
            <v>32000200</v>
          </cell>
          <cell r="D243">
            <v>37662</v>
          </cell>
          <cell r="E243">
            <v>38705.585957754629</v>
          </cell>
          <cell r="F243">
            <v>1012.4518347222256</v>
          </cell>
          <cell r="G243">
            <v>3</v>
          </cell>
          <cell r="H243">
            <v>2.7738406430745908</v>
          </cell>
          <cell r="I243">
            <v>3</v>
          </cell>
        </row>
        <row r="244">
          <cell r="A244">
            <v>6057785</v>
          </cell>
          <cell r="B244" t="str">
            <v>DELGADO FERNANDEZ CRUZ SANTIAGO</v>
          </cell>
          <cell r="C244">
            <v>34000500</v>
          </cell>
          <cell r="D244">
            <v>37662</v>
          </cell>
          <cell r="E244">
            <v>38705.585957754629</v>
          </cell>
          <cell r="F244">
            <v>1012.4518347222256</v>
          </cell>
          <cell r="G244">
            <v>3</v>
          </cell>
          <cell r="H244">
            <v>2.7738406430745908</v>
          </cell>
          <cell r="I244">
            <v>3</v>
          </cell>
        </row>
        <row r="245">
          <cell r="A245">
            <v>6057786</v>
          </cell>
          <cell r="B245" t="str">
            <v>AGUILAR BUNCES JOSE ERNESTO</v>
          </cell>
          <cell r="C245">
            <v>35000400</v>
          </cell>
          <cell r="D245">
            <v>37662</v>
          </cell>
          <cell r="E245">
            <v>38705.585957754629</v>
          </cell>
          <cell r="F245">
            <v>1012.4518347222256</v>
          </cell>
          <cell r="G245">
            <v>3</v>
          </cell>
          <cell r="H245">
            <v>2.7738406430745908</v>
          </cell>
          <cell r="I245">
            <v>3</v>
          </cell>
        </row>
        <row r="246">
          <cell r="A246">
            <v>6057788</v>
          </cell>
          <cell r="B246" t="str">
            <v>GUANANGA MONCAYO MARCO ANTONIO</v>
          </cell>
          <cell r="C246">
            <v>35000400</v>
          </cell>
          <cell r="D246">
            <v>37662</v>
          </cell>
          <cell r="E246">
            <v>38705.585957754629</v>
          </cell>
          <cell r="F246">
            <v>1012.4518347222256</v>
          </cell>
          <cell r="G246">
            <v>3</v>
          </cell>
          <cell r="H246">
            <v>2.7738406430745908</v>
          </cell>
          <cell r="I246">
            <v>3</v>
          </cell>
        </row>
        <row r="247">
          <cell r="A247">
            <v>6057789</v>
          </cell>
          <cell r="B247" t="str">
            <v>YANEZ GOMEZ JHONNY FABIAN</v>
          </cell>
          <cell r="C247">
            <v>50000320</v>
          </cell>
          <cell r="D247">
            <v>37662</v>
          </cell>
          <cell r="E247">
            <v>38705.585957754629</v>
          </cell>
          <cell r="F247">
            <v>1012.4518347222256</v>
          </cell>
          <cell r="G247">
            <v>3</v>
          </cell>
          <cell r="H247">
            <v>2.7738406430745908</v>
          </cell>
          <cell r="I247">
            <v>3</v>
          </cell>
        </row>
        <row r="248">
          <cell r="A248">
            <v>6057791</v>
          </cell>
          <cell r="B248" t="str">
            <v>CAZA VASQUEZ SERGIO LEOPOLDO</v>
          </cell>
          <cell r="C248">
            <v>34000200</v>
          </cell>
          <cell r="D248">
            <v>37662</v>
          </cell>
          <cell r="E248">
            <v>38705.585957754629</v>
          </cell>
          <cell r="F248">
            <v>1012.4518347222256</v>
          </cell>
          <cell r="G248">
            <v>3</v>
          </cell>
          <cell r="H248">
            <v>2.7738406430745908</v>
          </cell>
          <cell r="I248">
            <v>3</v>
          </cell>
        </row>
        <row r="249">
          <cell r="A249">
            <v>6057792</v>
          </cell>
          <cell r="B249" t="str">
            <v>MARTINEZ SAMANIEGO ALEX MAURICIO</v>
          </cell>
          <cell r="C249">
            <v>36000200</v>
          </cell>
          <cell r="D249">
            <v>37662</v>
          </cell>
          <cell r="E249">
            <v>38705.585957754629</v>
          </cell>
          <cell r="F249">
            <v>1012.4518347222256</v>
          </cell>
          <cell r="G249">
            <v>3</v>
          </cell>
          <cell r="H249">
            <v>2.7738406430745908</v>
          </cell>
          <cell r="I249">
            <v>3</v>
          </cell>
        </row>
        <row r="250">
          <cell r="A250">
            <v>6057793</v>
          </cell>
          <cell r="B250" t="str">
            <v>GARZON SANTOMARO LUIS FERNANDO</v>
          </cell>
          <cell r="C250">
            <v>50000320</v>
          </cell>
          <cell r="D250">
            <v>37662</v>
          </cell>
          <cell r="E250">
            <v>38705.585957754629</v>
          </cell>
          <cell r="F250">
            <v>1012.4518347222256</v>
          </cell>
          <cell r="G250">
            <v>3</v>
          </cell>
          <cell r="H250">
            <v>2.7738406430745908</v>
          </cell>
          <cell r="I250">
            <v>3</v>
          </cell>
        </row>
        <row r="251">
          <cell r="A251">
            <v>6057794</v>
          </cell>
          <cell r="B251" t="str">
            <v>ALVEAR MUYOLEMA CHRISTIAN GUILLERMO</v>
          </cell>
          <cell r="C251">
            <v>31000310</v>
          </cell>
          <cell r="D251">
            <v>37662</v>
          </cell>
          <cell r="E251">
            <v>38705.585957754629</v>
          </cell>
          <cell r="F251">
            <v>1012.4518347222256</v>
          </cell>
          <cell r="G251">
            <v>3</v>
          </cell>
          <cell r="H251">
            <v>2.7738406430745908</v>
          </cell>
          <cell r="I251">
            <v>3</v>
          </cell>
        </row>
        <row r="252">
          <cell r="A252">
            <v>6057797</v>
          </cell>
          <cell r="B252" t="str">
            <v>CARDENAS CARRERA CRISTIAN FABRICIO</v>
          </cell>
          <cell r="C252">
            <v>34000300</v>
          </cell>
          <cell r="D252">
            <v>37662</v>
          </cell>
          <cell r="E252">
            <v>38705.585957754629</v>
          </cell>
          <cell r="F252">
            <v>1012.4518347222256</v>
          </cell>
          <cell r="G252">
            <v>3</v>
          </cell>
          <cell r="H252">
            <v>2.7738406430745908</v>
          </cell>
          <cell r="I252">
            <v>3</v>
          </cell>
        </row>
        <row r="253">
          <cell r="A253">
            <v>6057798</v>
          </cell>
          <cell r="B253" t="str">
            <v>HUANCAS CHACON JUAN PABLO</v>
          </cell>
          <cell r="C253">
            <v>37000700</v>
          </cell>
          <cell r="D253">
            <v>37662</v>
          </cell>
          <cell r="E253">
            <v>38705.585957754629</v>
          </cell>
          <cell r="F253">
            <v>1012.4518347222256</v>
          </cell>
          <cell r="G253">
            <v>3</v>
          </cell>
          <cell r="H253">
            <v>2.7738406430745908</v>
          </cell>
          <cell r="I253">
            <v>3</v>
          </cell>
        </row>
        <row r="254">
          <cell r="A254">
            <v>6057799</v>
          </cell>
          <cell r="B254" t="str">
            <v>GALLARDO GAMBOA LUIS ARTURO</v>
          </cell>
          <cell r="C254">
            <v>36000300</v>
          </cell>
          <cell r="D254">
            <v>37662</v>
          </cell>
          <cell r="E254">
            <v>38705.585957754629</v>
          </cell>
          <cell r="F254">
            <v>1012.4518347222256</v>
          </cell>
          <cell r="G254">
            <v>3</v>
          </cell>
          <cell r="H254">
            <v>2.7738406430745908</v>
          </cell>
          <cell r="I254">
            <v>3</v>
          </cell>
        </row>
        <row r="255">
          <cell r="A255">
            <v>6057801</v>
          </cell>
          <cell r="B255" t="str">
            <v>QUINALUISA CHICAIZA JOSE RAFAEL</v>
          </cell>
          <cell r="C255">
            <v>31000310</v>
          </cell>
          <cell r="D255">
            <v>37662</v>
          </cell>
          <cell r="E255">
            <v>38705.585957754629</v>
          </cell>
          <cell r="F255">
            <v>1012.4518347222256</v>
          </cell>
          <cell r="G255">
            <v>3</v>
          </cell>
          <cell r="H255">
            <v>2.7738406430745908</v>
          </cell>
          <cell r="I255">
            <v>3</v>
          </cell>
        </row>
        <row r="256">
          <cell r="A256">
            <v>6057805</v>
          </cell>
          <cell r="B256" t="str">
            <v>GUANA PAJUNA JUAN JOSE</v>
          </cell>
          <cell r="C256">
            <v>36000300</v>
          </cell>
          <cell r="D256">
            <v>37662</v>
          </cell>
          <cell r="E256">
            <v>38705.585957754629</v>
          </cell>
          <cell r="F256">
            <v>1012.4518347222256</v>
          </cell>
          <cell r="G256">
            <v>3</v>
          </cell>
          <cell r="H256">
            <v>2.7738406430745908</v>
          </cell>
          <cell r="I256">
            <v>3</v>
          </cell>
        </row>
        <row r="257">
          <cell r="A257">
            <v>6057807</v>
          </cell>
          <cell r="B257" t="str">
            <v>BOLANOS DIAZ PEDRO SEGUNDO</v>
          </cell>
          <cell r="C257">
            <v>37000300</v>
          </cell>
          <cell r="D257">
            <v>37662</v>
          </cell>
          <cell r="E257">
            <v>38705.585957754629</v>
          </cell>
          <cell r="F257">
            <v>1012.4518347222256</v>
          </cell>
          <cell r="G257">
            <v>3</v>
          </cell>
          <cell r="H257">
            <v>2.7738406430745908</v>
          </cell>
          <cell r="I257">
            <v>3</v>
          </cell>
        </row>
        <row r="258">
          <cell r="A258">
            <v>6057808</v>
          </cell>
          <cell r="B258" t="str">
            <v>ALOMOTO CABRERA LUIS ORLANDO</v>
          </cell>
          <cell r="C258">
            <v>36000200</v>
          </cell>
          <cell r="D258">
            <v>37662</v>
          </cell>
          <cell r="E258">
            <v>38705.585957754629</v>
          </cell>
          <cell r="F258">
            <v>1012.4518347222256</v>
          </cell>
          <cell r="G258">
            <v>3</v>
          </cell>
          <cell r="H258">
            <v>2.7738406430745908</v>
          </cell>
          <cell r="I258">
            <v>3</v>
          </cell>
        </row>
        <row r="259">
          <cell r="A259">
            <v>6057809</v>
          </cell>
          <cell r="B259" t="str">
            <v>SIMBANA SANGO CARLOS OMAR</v>
          </cell>
          <cell r="C259">
            <v>37000400</v>
          </cell>
          <cell r="D259">
            <v>37662</v>
          </cell>
          <cell r="E259">
            <v>38705.585957754629</v>
          </cell>
          <cell r="F259">
            <v>1012.4518347222256</v>
          </cell>
          <cell r="G259">
            <v>3</v>
          </cell>
          <cell r="H259">
            <v>2.7738406430745908</v>
          </cell>
          <cell r="I259">
            <v>3</v>
          </cell>
        </row>
        <row r="260">
          <cell r="A260">
            <v>6057810</v>
          </cell>
          <cell r="B260" t="str">
            <v>MENA CAIZA LUIS ARMANDO</v>
          </cell>
          <cell r="C260">
            <v>35000300</v>
          </cell>
          <cell r="D260">
            <v>37662</v>
          </cell>
          <cell r="E260">
            <v>38705.585957754629</v>
          </cell>
          <cell r="F260">
            <v>1012.4518347222256</v>
          </cell>
          <cell r="G260">
            <v>3</v>
          </cell>
          <cell r="H260">
            <v>2.7738406430745908</v>
          </cell>
          <cell r="I260">
            <v>3</v>
          </cell>
        </row>
        <row r="261">
          <cell r="A261">
            <v>6057811</v>
          </cell>
          <cell r="B261" t="str">
            <v>VELA PILAMUNGA EDISON FABIAN</v>
          </cell>
          <cell r="C261">
            <v>36000500</v>
          </cell>
          <cell r="D261">
            <v>37662</v>
          </cell>
          <cell r="E261">
            <v>38705.585957754629</v>
          </cell>
          <cell r="F261">
            <v>1012.4518347222256</v>
          </cell>
          <cell r="G261">
            <v>3</v>
          </cell>
          <cell r="H261">
            <v>2.7738406430745908</v>
          </cell>
          <cell r="I261">
            <v>3</v>
          </cell>
        </row>
        <row r="262">
          <cell r="A262">
            <v>6057816</v>
          </cell>
          <cell r="B262" t="str">
            <v>PILATUNA QUISHPE JUAN CARLOS</v>
          </cell>
          <cell r="C262">
            <v>37000600</v>
          </cell>
          <cell r="D262">
            <v>37662</v>
          </cell>
          <cell r="E262">
            <v>38705.585957754629</v>
          </cell>
          <cell r="F262">
            <v>1012.4518347222256</v>
          </cell>
          <cell r="G262">
            <v>3</v>
          </cell>
          <cell r="H262">
            <v>2.7738406430745908</v>
          </cell>
          <cell r="I262">
            <v>3</v>
          </cell>
        </row>
        <row r="263">
          <cell r="A263">
            <v>6057818</v>
          </cell>
          <cell r="B263" t="str">
            <v>ALVAREZ MALQUIN CARLOS FERNANDO</v>
          </cell>
          <cell r="C263">
            <v>36000600</v>
          </cell>
          <cell r="D263">
            <v>37662</v>
          </cell>
          <cell r="E263">
            <v>38705.585957754629</v>
          </cell>
          <cell r="F263">
            <v>1012.4518347222256</v>
          </cell>
          <cell r="G263">
            <v>3</v>
          </cell>
          <cell r="H263">
            <v>2.7738406430745908</v>
          </cell>
          <cell r="I263">
            <v>3</v>
          </cell>
        </row>
        <row r="264">
          <cell r="A264">
            <v>6057822</v>
          </cell>
          <cell r="B264" t="str">
            <v>NUNEZ CONDOR CARLOS RAFAEL</v>
          </cell>
          <cell r="C264">
            <v>37000300</v>
          </cell>
          <cell r="D264">
            <v>37662</v>
          </cell>
          <cell r="E264">
            <v>38705.585957754629</v>
          </cell>
          <cell r="F264">
            <v>1012.4518347222256</v>
          </cell>
          <cell r="G264">
            <v>3</v>
          </cell>
          <cell r="H264">
            <v>2.7738406430745908</v>
          </cell>
          <cell r="I264">
            <v>3</v>
          </cell>
        </row>
        <row r="265">
          <cell r="A265">
            <v>6057823</v>
          </cell>
          <cell r="B265" t="str">
            <v>PAZMINO CHANCUSI FRANCISCO SAUL</v>
          </cell>
          <cell r="C265">
            <v>37000500</v>
          </cell>
          <cell r="D265">
            <v>37662</v>
          </cell>
          <cell r="E265">
            <v>38705.585957754629</v>
          </cell>
          <cell r="F265">
            <v>1012.4518347222256</v>
          </cell>
          <cell r="G265">
            <v>3</v>
          </cell>
          <cell r="H265">
            <v>2.7738406430745908</v>
          </cell>
          <cell r="I265">
            <v>3</v>
          </cell>
        </row>
        <row r="266">
          <cell r="A266">
            <v>6057826</v>
          </cell>
          <cell r="B266" t="str">
            <v>PROANO GUERRERO KLEBER SAUL</v>
          </cell>
          <cell r="C266">
            <v>36000500</v>
          </cell>
          <cell r="D266">
            <v>37662</v>
          </cell>
          <cell r="E266">
            <v>38705.585957754629</v>
          </cell>
          <cell r="F266">
            <v>1012.4518347222256</v>
          </cell>
          <cell r="G266">
            <v>3</v>
          </cell>
          <cell r="H266">
            <v>2.7738406430745908</v>
          </cell>
          <cell r="I266">
            <v>3</v>
          </cell>
        </row>
        <row r="267">
          <cell r="A267">
            <v>6057828</v>
          </cell>
          <cell r="B267" t="str">
            <v>CONLAGO SIMBANA LUIS ERNESTO</v>
          </cell>
          <cell r="C267">
            <v>34000500</v>
          </cell>
          <cell r="D267">
            <v>37662</v>
          </cell>
          <cell r="E267">
            <v>38705.585957754629</v>
          </cell>
          <cell r="F267">
            <v>1012.4518347222256</v>
          </cell>
          <cell r="G267">
            <v>3</v>
          </cell>
          <cell r="H267">
            <v>2.7738406430745908</v>
          </cell>
          <cell r="I267">
            <v>3</v>
          </cell>
        </row>
        <row r="268">
          <cell r="A268">
            <v>6057850</v>
          </cell>
          <cell r="B268" t="str">
            <v>PACHACAMA SUNTAXI JORGE RAMIRO</v>
          </cell>
          <cell r="C268">
            <v>36000200</v>
          </cell>
          <cell r="D268">
            <v>37662</v>
          </cell>
          <cell r="E268">
            <v>38705.585957754629</v>
          </cell>
          <cell r="F268">
            <v>1012.4518347222256</v>
          </cell>
          <cell r="G268">
            <v>3</v>
          </cell>
          <cell r="H268">
            <v>2.7738406430745908</v>
          </cell>
          <cell r="I268">
            <v>3</v>
          </cell>
        </row>
        <row r="269">
          <cell r="A269">
            <v>6057851</v>
          </cell>
          <cell r="B269" t="str">
            <v>CAIZA CRIOLLO SEGUNDO MARCELO</v>
          </cell>
          <cell r="C269">
            <v>37000400</v>
          </cell>
          <cell r="D269">
            <v>37662</v>
          </cell>
          <cell r="E269">
            <v>38705.585957754629</v>
          </cell>
          <cell r="F269">
            <v>1012.4518347222256</v>
          </cell>
          <cell r="G269">
            <v>3</v>
          </cell>
          <cell r="H269">
            <v>2.7738406430745908</v>
          </cell>
          <cell r="I269">
            <v>3</v>
          </cell>
        </row>
        <row r="270">
          <cell r="A270">
            <v>6057854</v>
          </cell>
          <cell r="B270" t="str">
            <v>JAMI TOAQUIZA LUIS JAVIER</v>
          </cell>
          <cell r="C270">
            <v>37000710</v>
          </cell>
          <cell r="D270">
            <v>37662</v>
          </cell>
          <cell r="E270">
            <v>38705.585957754629</v>
          </cell>
          <cell r="F270">
            <v>1012.4518347222256</v>
          </cell>
          <cell r="G270">
            <v>3</v>
          </cell>
          <cell r="H270">
            <v>2.7738406430745908</v>
          </cell>
          <cell r="I270">
            <v>3</v>
          </cell>
        </row>
        <row r="271">
          <cell r="A271">
            <v>6057857</v>
          </cell>
          <cell r="B271" t="str">
            <v>PICHO CABRERA LUIS POLO</v>
          </cell>
          <cell r="C271">
            <v>34000400</v>
          </cell>
          <cell r="D271">
            <v>37662</v>
          </cell>
          <cell r="E271">
            <v>38705.585957754629</v>
          </cell>
          <cell r="F271">
            <v>1012.4518347222256</v>
          </cell>
          <cell r="G271">
            <v>3</v>
          </cell>
          <cell r="H271">
            <v>2.7738406430745908</v>
          </cell>
          <cell r="I271">
            <v>3</v>
          </cell>
        </row>
        <row r="272">
          <cell r="A272">
            <v>6057859</v>
          </cell>
          <cell r="B272" t="str">
            <v>GARCIA VERA EDGAR GEOVANNY</v>
          </cell>
          <cell r="C272">
            <v>37000500</v>
          </cell>
          <cell r="D272">
            <v>37662</v>
          </cell>
          <cell r="E272">
            <v>38705.585957754629</v>
          </cell>
          <cell r="F272">
            <v>1012.4518347222256</v>
          </cell>
          <cell r="G272">
            <v>3</v>
          </cell>
          <cell r="H272">
            <v>2.7738406430745908</v>
          </cell>
          <cell r="I272">
            <v>3</v>
          </cell>
        </row>
        <row r="273">
          <cell r="A273">
            <v>6057862</v>
          </cell>
          <cell r="B273" t="str">
            <v>GUERRERO PADILLA EDISON SANTIAGO</v>
          </cell>
          <cell r="C273">
            <v>35000500</v>
          </cell>
          <cell r="D273">
            <v>37662</v>
          </cell>
          <cell r="E273">
            <v>38705.585957754629</v>
          </cell>
          <cell r="F273">
            <v>1012.4518347222256</v>
          </cell>
          <cell r="G273">
            <v>3</v>
          </cell>
          <cell r="H273">
            <v>2.7738406430745908</v>
          </cell>
          <cell r="I273">
            <v>3</v>
          </cell>
        </row>
        <row r="274">
          <cell r="A274">
            <v>6057863</v>
          </cell>
          <cell r="B274" t="str">
            <v>PACHACAMA VELASQUEZ BYRON ISRAEL</v>
          </cell>
          <cell r="C274">
            <v>37000600</v>
          </cell>
          <cell r="D274">
            <v>37662</v>
          </cell>
          <cell r="E274">
            <v>38705.585957754629</v>
          </cell>
          <cell r="F274">
            <v>1012.4518347222256</v>
          </cell>
          <cell r="G274">
            <v>3</v>
          </cell>
          <cell r="H274">
            <v>2.7738406430745908</v>
          </cell>
          <cell r="I274">
            <v>3</v>
          </cell>
        </row>
        <row r="275">
          <cell r="A275">
            <v>6057864</v>
          </cell>
          <cell r="B275" t="str">
            <v>BARAHONA REYES LUIS JAVIER</v>
          </cell>
          <cell r="C275">
            <v>37000600</v>
          </cell>
          <cell r="D275">
            <v>37662</v>
          </cell>
          <cell r="E275">
            <v>38705.585957754629</v>
          </cell>
          <cell r="F275">
            <v>1012.4518347222256</v>
          </cell>
          <cell r="G275">
            <v>3</v>
          </cell>
          <cell r="H275">
            <v>2.7738406430745908</v>
          </cell>
          <cell r="I275">
            <v>3</v>
          </cell>
        </row>
        <row r="276">
          <cell r="A276">
            <v>6057866</v>
          </cell>
          <cell r="B276" t="str">
            <v>ERAZO MENA GERMAN HOMERO</v>
          </cell>
          <cell r="C276">
            <v>34000300</v>
          </cell>
          <cell r="D276">
            <v>37662</v>
          </cell>
          <cell r="E276">
            <v>38705.585957754629</v>
          </cell>
          <cell r="F276">
            <v>1012.4518347222256</v>
          </cell>
          <cell r="G276">
            <v>3</v>
          </cell>
          <cell r="H276">
            <v>2.7738406430745908</v>
          </cell>
          <cell r="I276">
            <v>3</v>
          </cell>
        </row>
        <row r="277">
          <cell r="A277">
            <v>6057867</v>
          </cell>
          <cell r="B277" t="str">
            <v>CASTILLO SUAREZ CARLOS WLADIMIR</v>
          </cell>
          <cell r="C277">
            <v>35000300</v>
          </cell>
          <cell r="D277">
            <v>37662</v>
          </cell>
          <cell r="E277">
            <v>38705.585957754629</v>
          </cell>
          <cell r="F277">
            <v>1012.4518347222256</v>
          </cell>
          <cell r="G277">
            <v>3</v>
          </cell>
          <cell r="H277">
            <v>2.7738406430745908</v>
          </cell>
          <cell r="I277">
            <v>3</v>
          </cell>
        </row>
        <row r="278">
          <cell r="A278">
            <v>6057868</v>
          </cell>
          <cell r="B278" t="str">
            <v>ROBAYO CARRILLO DIEGO ROLANDO</v>
          </cell>
          <cell r="C278">
            <v>36000300</v>
          </cell>
          <cell r="D278">
            <v>37662</v>
          </cell>
          <cell r="E278">
            <v>38705.585957754629</v>
          </cell>
          <cell r="F278">
            <v>1012.4518347222256</v>
          </cell>
          <cell r="G278">
            <v>3</v>
          </cell>
          <cell r="H278">
            <v>2.7738406430745908</v>
          </cell>
          <cell r="I278">
            <v>3</v>
          </cell>
        </row>
        <row r="279">
          <cell r="A279">
            <v>6057870</v>
          </cell>
          <cell r="B279" t="str">
            <v>JAQUI ALMACHE FAUSTO ROLANDO</v>
          </cell>
          <cell r="C279">
            <v>35000400</v>
          </cell>
          <cell r="D279">
            <v>37662</v>
          </cell>
          <cell r="E279">
            <v>38705.585957754629</v>
          </cell>
          <cell r="F279">
            <v>1012.4518347222256</v>
          </cell>
          <cell r="G279">
            <v>3</v>
          </cell>
          <cell r="H279">
            <v>2.7738406430745908</v>
          </cell>
          <cell r="I279">
            <v>3</v>
          </cell>
        </row>
        <row r="280">
          <cell r="A280">
            <v>6057873</v>
          </cell>
          <cell r="B280" t="str">
            <v>TIPAN QUILUMBA LUIS EDMUNDO</v>
          </cell>
          <cell r="C280">
            <v>52000520</v>
          </cell>
          <cell r="D280">
            <v>37662</v>
          </cell>
          <cell r="E280">
            <v>38705.585957754629</v>
          </cell>
          <cell r="F280">
            <v>1012.4518347222256</v>
          </cell>
          <cell r="G280">
            <v>3</v>
          </cell>
          <cell r="H280">
            <v>2.7738406430745908</v>
          </cell>
          <cell r="I280">
            <v>3</v>
          </cell>
        </row>
        <row r="281">
          <cell r="A281">
            <v>6057875</v>
          </cell>
          <cell r="B281" t="str">
            <v>FLORES FLORES ANGEL FABIAN</v>
          </cell>
          <cell r="C281">
            <v>37000300</v>
          </cell>
          <cell r="D281">
            <v>37662</v>
          </cell>
          <cell r="E281">
            <v>38705.585957754629</v>
          </cell>
          <cell r="F281">
            <v>1012.4518347222256</v>
          </cell>
          <cell r="G281">
            <v>3</v>
          </cell>
          <cell r="H281">
            <v>2.7738406430745908</v>
          </cell>
          <cell r="I281">
            <v>3</v>
          </cell>
        </row>
        <row r="282">
          <cell r="A282">
            <v>6057876</v>
          </cell>
          <cell r="B282" t="str">
            <v>MOLINA CRIOLLO JUAN REINALDO</v>
          </cell>
          <cell r="C282">
            <v>34000500</v>
          </cell>
          <cell r="D282">
            <v>37662</v>
          </cell>
          <cell r="E282">
            <v>38705.585957754629</v>
          </cell>
          <cell r="F282">
            <v>1012.4518347222256</v>
          </cell>
          <cell r="G282">
            <v>3</v>
          </cell>
          <cell r="H282">
            <v>2.7738406430745908</v>
          </cell>
          <cell r="I282">
            <v>3</v>
          </cell>
        </row>
        <row r="283">
          <cell r="A283">
            <v>6057877</v>
          </cell>
          <cell r="B283" t="str">
            <v>ONTANEDA PINTO CARLOS PATRICIO</v>
          </cell>
          <cell r="C283">
            <v>34000300</v>
          </cell>
          <cell r="D283">
            <v>37662</v>
          </cell>
          <cell r="E283">
            <v>38705.585957754629</v>
          </cell>
          <cell r="F283">
            <v>1012.4518347222256</v>
          </cell>
          <cell r="G283">
            <v>3</v>
          </cell>
          <cell r="H283">
            <v>2.7738406430745908</v>
          </cell>
          <cell r="I283">
            <v>3</v>
          </cell>
        </row>
        <row r="284">
          <cell r="A284">
            <v>6057878</v>
          </cell>
          <cell r="B284" t="str">
            <v>QUINDE SANCHEZ JUAN CARLOS</v>
          </cell>
          <cell r="C284">
            <v>37000710</v>
          </cell>
          <cell r="D284">
            <v>37662</v>
          </cell>
          <cell r="E284">
            <v>38705.585957754629</v>
          </cell>
          <cell r="F284">
            <v>1012.4518347222256</v>
          </cell>
          <cell r="G284">
            <v>3</v>
          </cell>
          <cell r="H284">
            <v>2.7738406430745908</v>
          </cell>
          <cell r="I284">
            <v>3</v>
          </cell>
        </row>
        <row r="285">
          <cell r="A285">
            <v>6057880</v>
          </cell>
          <cell r="B285" t="str">
            <v>VELASCO HERRERA JUAN CARLOS</v>
          </cell>
          <cell r="C285">
            <v>36000700</v>
          </cell>
          <cell r="D285">
            <v>37662</v>
          </cell>
          <cell r="E285">
            <v>38705.585957754629</v>
          </cell>
          <cell r="F285">
            <v>1012.4518347222256</v>
          </cell>
          <cell r="G285">
            <v>3</v>
          </cell>
          <cell r="H285">
            <v>2.7738406430745908</v>
          </cell>
          <cell r="I285">
            <v>3</v>
          </cell>
        </row>
        <row r="286">
          <cell r="A286">
            <v>6057882</v>
          </cell>
          <cell r="B286" t="str">
            <v>PAZMINO ABRIL KLEVER FERNANDO</v>
          </cell>
          <cell r="C286">
            <v>35000400</v>
          </cell>
          <cell r="D286">
            <v>37662</v>
          </cell>
          <cell r="E286">
            <v>38705.585957754629</v>
          </cell>
          <cell r="F286">
            <v>1012.4518347222256</v>
          </cell>
          <cell r="G286">
            <v>3</v>
          </cell>
          <cell r="H286">
            <v>2.7738406430745908</v>
          </cell>
          <cell r="I286">
            <v>3</v>
          </cell>
        </row>
        <row r="287">
          <cell r="A287">
            <v>6057883</v>
          </cell>
          <cell r="B287" t="str">
            <v>VACA CADENA DIEGO JESUS</v>
          </cell>
          <cell r="C287">
            <v>36000300</v>
          </cell>
          <cell r="D287">
            <v>37662</v>
          </cell>
          <cell r="E287">
            <v>38705.585957754629</v>
          </cell>
          <cell r="F287">
            <v>1012.4518347222256</v>
          </cell>
          <cell r="G287">
            <v>3</v>
          </cell>
          <cell r="H287">
            <v>2.7738406430745908</v>
          </cell>
          <cell r="I287">
            <v>3</v>
          </cell>
        </row>
        <row r="288">
          <cell r="A288">
            <v>6057884</v>
          </cell>
          <cell r="B288" t="str">
            <v>BORJA NAPOLEON DAVID</v>
          </cell>
          <cell r="C288">
            <v>37000710</v>
          </cell>
          <cell r="D288">
            <v>37662</v>
          </cell>
          <cell r="E288">
            <v>38705.585957754629</v>
          </cell>
          <cell r="F288">
            <v>1012.4518347222256</v>
          </cell>
          <cell r="G288">
            <v>3</v>
          </cell>
          <cell r="H288">
            <v>2.7738406430745908</v>
          </cell>
          <cell r="I288">
            <v>3</v>
          </cell>
        </row>
        <row r="289">
          <cell r="A289">
            <v>6057885</v>
          </cell>
          <cell r="B289" t="str">
            <v>VILLAVICENCIO ZAMBRA FRANCISCO OCTAVIO</v>
          </cell>
          <cell r="C289">
            <v>35000200</v>
          </cell>
          <cell r="D289">
            <v>37662</v>
          </cell>
          <cell r="E289">
            <v>38705.585957754629</v>
          </cell>
          <cell r="F289">
            <v>1012.4518347222256</v>
          </cell>
          <cell r="G289">
            <v>3</v>
          </cell>
          <cell r="H289">
            <v>2.7738406430745908</v>
          </cell>
          <cell r="I289">
            <v>3</v>
          </cell>
        </row>
        <row r="290">
          <cell r="A290">
            <v>6057886</v>
          </cell>
          <cell r="B290" t="str">
            <v>ALBINO YANEZ JAVIER PATRICIO</v>
          </cell>
          <cell r="C290">
            <v>36000200</v>
          </cell>
          <cell r="D290">
            <v>37662</v>
          </cell>
          <cell r="E290">
            <v>38705.585957754629</v>
          </cell>
          <cell r="F290">
            <v>1012.4518347222256</v>
          </cell>
          <cell r="G290">
            <v>3</v>
          </cell>
          <cell r="H290">
            <v>2.7738406430745908</v>
          </cell>
          <cell r="I290">
            <v>3</v>
          </cell>
        </row>
        <row r="291">
          <cell r="A291">
            <v>6057887</v>
          </cell>
          <cell r="B291" t="str">
            <v>ALDAS IRUA JUAN CARLOS</v>
          </cell>
          <cell r="C291">
            <v>34000400</v>
          </cell>
          <cell r="D291">
            <v>37662</v>
          </cell>
          <cell r="E291">
            <v>38705.585957754629</v>
          </cell>
          <cell r="F291">
            <v>1012.4518347222256</v>
          </cell>
          <cell r="G291">
            <v>3</v>
          </cell>
          <cell r="H291">
            <v>2.7738406430745908</v>
          </cell>
          <cell r="I291">
            <v>3</v>
          </cell>
        </row>
        <row r="292">
          <cell r="A292">
            <v>6057890</v>
          </cell>
          <cell r="B292" t="str">
            <v>SIGCHA PILLAJO CARLOS AGUSTIN</v>
          </cell>
          <cell r="C292">
            <v>35000200</v>
          </cell>
          <cell r="D292">
            <v>37662</v>
          </cell>
          <cell r="E292">
            <v>38705.585957754629</v>
          </cell>
          <cell r="F292">
            <v>1012.4518347222256</v>
          </cell>
          <cell r="G292">
            <v>3</v>
          </cell>
          <cell r="H292">
            <v>2.7738406430745908</v>
          </cell>
          <cell r="I292">
            <v>3</v>
          </cell>
        </row>
        <row r="293">
          <cell r="A293">
            <v>6057891</v>
          </cell>
          <cell r="B293" t="str">
            <v>JACOME CAJAS CRISTIAN MARCELO</v>
          </cell>
          <cell r="C293">
            <v>35000400</v>
          </cell>
          <cell r="D293">
            <v>37662</v>
          </cell>
          <cell r="E293">
            <v>38705.585957754629</v>
          </cell>
          <cell r="F293">
            <v>1012.4518347222256</v>
          </cell>
          <cell r="G293">
            <v>3</v>
          </cell>
          <cell r="H293">
            <v>2.7738406430745908</v>
          </cell>
          <cell r="I293">
            <v>3</v>
          </cell>
        </row>
        <row r="294">
          <cell r="A294">
            <v>6057892</v>
          </cell>
          <cell r="B294" t="str">
            <v>LOZANO CALLE JUAN JAVIER</v>
          </cell>
          <cell r="C294">
            <v>52000520</v>
          </cell>
          <cell r="D294">
            <v>37662</v>
          </cell>
          <cell r="E294">
            <v>38705.585957754629</v>
          </cell>
          <cell r="F294">
            <v>1012.4518347222256</v>
          </cell>
          <cell r="G294">
            <v>3</v>
          </cell>
          <cell r="H294">
            <v>2.7738406430745908</v>
          </cell>
          <cell r="I294">
            <v>3</v>
          </cell>
        </row>
        <row r="295">
          <cell r="A295">
            <v>6057893</v>
          </cell>
          <cell r="B295" t="str">
            <v>PILATAXI VALLE FABIAN EDUARDO</v>
          </cell>
          <cell r="C295">
            <v>36000500</v>
          </cell>
          <cell r="D295">
            <v>37662</v>
          </cell>
          <cell r="E295">
            <v>38705.585957754629</v>
          </cell>
          <cell r="F295">
            <v>1012.4518347222256</v>
          </cell>
          <cell r="G295">
            <v>3</v>
          </cell>
          <cell r="H295">
            <v>2.7738406430745908</v>
          </cell>
          <cell r="I295">
            <v>3</v>
          </cell>
        </row>
        <row r="296">
          <cell r="A296">
            <v>6057896</v>
          </cell>
          <cell r="B296" t="str">
            <v>CONDOY CUENCA DIEGO ALEJANDRO</v>
          </cell>
          <cell r="C296">
            <v>37000300</v>
          </cell>
          <cell r="D296">
            <v>37662</v>
          </cell>
          <cell r="E296">
            <v>38705.585957754629</v>
          </cell>
          <cell r="F296">
            <v>1012.4518347222256</v>
          </cell>
          <cell r="G296">
            <v>3</v>
          </cell>
          <cell r="H296">
            <v>2.7738406430745908</v>
          </cell>
          <cell r="I296">
            <v>3</v>
          </cell>
        </row>
        <row r="297">
          <cell r="A297">
            <v>6057898</v>
          </cell>
          <cell r="B297" t="str">
            <v>ZAMORA ZAMORA JAIME DANILO</v>
          </cell>
          <cell r="C297">
            <v>36000200</v>
          </cell>
          <cell r="D297">
            <v>37662</v>
          </cell>
          <cell r="E297">
            <v>38705.585957754629</v>
          </cell>
          <cell r="F297">
            <v>1012.4518347222256</v>
          </cell>
          <cell r="G297">
            <v>3</v>
          </cell>
          <cell r="H297">
            <v>2.7738406430745908</v>
          </cell>
          <cell r="I297">
            <v>3</v>
          </cell>
        </row>
        <row r="298">
          <cell r="A298">
            <v>6057900</v>
          </cell>
          <cell r="B298" t="str">
            <v>CAJAMARCA ACHIG MARIO ANIBAL</v>
          </cell>
          <cell r="C298">
            <v>34000400</v>
          </cell>
          <cell r="D298">
            <v>37662</v>
          </cell>
          <cell r="E298">
            <v>38705.585957754629</v>
          </cell>
          <cell r="F298">
            <v>1012.4518347222256</v>
          </cell>
          <cell r="G298">
            <v>3</v>
          </cell>
          <cell r="H298">
            <v>2.7738406430745908</v>
          </cell>
          <cell r="I298">
            <v>3</v>
          </cell>
        </row>
        <row r="299">
          <cell r="A299">
            <v>6057901</v>
          </cell>
          <cell r="B299" t="str">
            <v>YANDUN SANCHEZ LUCIA ALEXANDRA</v>
          </cell>
          <cell r="C299">
            <v>37000100</v>
          </cell>
          <cell r="D299">
            <v>37662</v>
          </cell>
          <cell r="E299">
            <v>38705.585957754629</v>
          </cell>
          <cell r="F299">
            <v>1012.4518347222256</v>
          </cell>
          <cell r="G299">
            <v>3</v>
          </cell>
          <cell r="H299">
            <v>2.7738406430745908</v>
          </cell>
          <cell r="I299">
            <v>3</v>
          </cell>
        </row>
        <row r="300">
          <cell r="A300">
            <v>6057902</v>
          </cell>
          <cell r="B300" t="str">
            <v>MENENDEZ GARCES LUIS ALBERTO</v>
          </cell>
          <cell r="C300">
            <v>33000600</v>
          </cell>
          <cell r="D300">
            <v>37662</v>
          </cell>
          <cell r="E300">
            <v>38705.585957754629</v>
          </cell>
          <cell r="F300">
            <v>1012.4518347222256</v>
          </cell>
          <cell r="G300">
            <v>3</v>
          </cell>
          <cell r="H300">
            <v>2.7738406430745908</v>
          </cell>
          <cell r="I300">
            <v>3</v>
          </cell>
        </row>
        <row r="301">
          <cell r="A301">
            <v>6057903</v>
          </cell>
          <cell r="B301" t="str">
            <v>MANGUIA GUACHAMIN FRANKLIN LEONIDAS</v>
          </cell>
          <cell r="C301">
            <v>35000300</v>
          </cell>
          <cell r="D301">
            <v>37662</v>
          </cell>
          <cell r="E301">
            <v>38705.585957754629</v>
          </cell>
          <cell r="F301">
            <v>1012.4518347222256</v>
          </cell>
          <cell r="G301">
            <v>3</v>
          </cell>
          <cell r="H301">
            <v>2.7738406430745908</v>
          </cell>
          <cell r="I301">
            <v>3</v>
          </cell>
        </row>
        <row r="302">
          <cell r="A302">
            <v>6057905</v>
          </cell>
          <cell r="B302" t="str">
            <v>VILEMA CHUIZA ANGEL OSWALDO</v>
          </cell>
          <cell r="C302">
            <v>34000300</v>
          </cell>
          <cell r="D302">
            <v>37662</v>
          </cell>
          <cell r="E302">
            <v>38705.585957754629</v>
          </cell>
          <cell r="F302">
            <v>1012.4518347222256</v>
          </cell>
          <cell r="G302">
            <v>3</v>
          </cell>
          <cell r="H302">
            <v>2.7738406430745908</v>
          </cell>
          <cell r="I302">
            <v>3</v>
          </cell>
        </row>
        <row r="303">
          <cell r="A303">
            <v>6057912</v>
          </cell>
          <cell r="B303" t="str">
            <v>GUACAN AMAGUAYA DANNY XAVIER</v>
          </cell>
          <cell r="C303">
            <v>36000700</v>
          </cell>
          <cell r="D303">
            <v>37662</v>
          </cell>
          <cell r="E303">
            <v>38705.585957754629</v>
          </cell>
          <cell r="F303">
            <v>1012.4518347222256</v>
          </cell>
          <cell r="G303">
            <v>3</v>
          </cell>
          <cell r="H303">
            <v>2.7738406430745908</v>
          </cell>
          <cell r="I303">
            <v>3</v>
          </cell>
        </row>
        <row r="304">
          <cell r="A304">
            <v>6057914</v>
          </cell>
          <cell r="B304" t="str">
            <v>TAMAYO DIAS LUIS RAFAEL</v>
          </cell>
          <cell r="C304">
            <v>35000300</v>
          </cell>
          <cell r="D304">
            <v>37662</v>
          </cell>
          <cell r="E304">
            <v>38705.585957754629</v>
          </cell>
          <cell r="F304">
            <v>1012.4518347222256</v>
          </cell>
          <cell r="G304">
            <v>3</v>
          </cell>
          <cell r="H304">
            <v>2.7738406430745908</v>
          </cell>
          <cell r="I304">
            <v>3</v>
          </cell>
        </row>
        <row r="305">
          <cell r="A305">
            <v>6057916</v>
          </cell>
          <cell r="B305" t="str">
            <v>BARROS SANCHEZ HECTOR MANUEL</v>
          </cell>
          <cell r="C305">
            <v>35000500</v>
          </cell>
          <cell r="D305">
            <v>37662</v>
          </cell>
          <cell r="E305">
            <v>38705.585957754629</v>
          </cell>
          <cell r="F305">
            <v>1012.4518347222256</v>
          </cell>
          <cell r="G305">
            <v>3</v>
          </cell>
          <cell r="H305">
            <v>2.7738406430745908</v>
          </cell>
          <cell r="I305">
            <v>3</v>
          </cell>
        </row>
        <row r="306">
          <cell r="A306">
            <v>6057917</v>
          </cell>
          <cell r="B306" t="str">
            <v>CHURO TADAY ORLANDO VLADIMIR</v>
          </cell>
          <cell r="C306">
            <v>36000400</v>
          </cell>
          <cell r="D306">
            <v>37662</v>
          </cell>
          <cell r="E306">
            <v>38705.585957754629</v>
          </cell>
          <cell r="F306">
            <v>1012.4518347222256</v>
          </cell>
          <cell r="G306">
            <v>3</v>
          </cell>
          <cell r="H306">
            <v>2.7738406430745908</v>
          </cell>
          <cell r="I306">
            <v>3</v>
          </cell>
        </row>
        <row r="307">
          <cell r="A307">
            <v>6057920</v>
          </cell>
          <cell r="B307" t="str">
            <v>SHUGULI SHUGULI JOSE MECIAS</v>
          </cell>
          <cell r="C307">
            <v>34000400</v>
          </cell>
          <cell r="D307">
            <v>37662</v>
          </cell>
          <cell r="E307">
            <v>38705.585957754629</v>
          </cell>
          <cell r="F307">
            <v>1012.4518347222256</v>
          </cell>
          <cell r="G307">
            <v>3</v>
          </cell>
          <cell r="H307">
            <v>2.7738406430745908</v>
          </cell>
          <cell r="I307">
            <v>3</v>
          </cell>
        </row>
        <row r="308">
          <cell r="A308">
            <v>6057923</v>
          </cell>
          <cell r="B308" t="str">
            <v>FLORES SANCHEZ FREDDY PATRICIO</v>
          </cell>
          <cell r="C308">
            <v>37000400</v>
          </cell>
          <cell r="D308">
            <v>37662</v>
          </cell>
          <cell r="E308">
            <v>38705.585957754629</v>
          </cell>
          <cell r="F308">
            <v>1012.4518347222256</v>
          </cell>
          <cell r="G308">
            <v>3</v>
          </cell>
          <cell r="H308">
            <v>2.7738406430745908</v>
          </cell>
          <cell r="I308">
            <v>3</v>
          </cell>
        </row>
        <row r="309">
          <cell r="A309">
            <v>6057926</v>
          </cell>
          <cell r="B309" t="str">
            <v>FARINANGO QUINCHIGUA FREDDY MARCELO</v>
          </cell>
          <cell r="C309">
            <v>34000400</v>
          </cell>
          <cell r="D309">
            <v>37662</v>
          </cell>
          <cell r="E309">
            <v>38705.585957754629</v>
          </cell>
          <cell r="F309">
            <v>1012.4518347222256</v>
          </cell>
          <cell r="G309">
            <v>3</v>
          </cell>
          <cell r="H309">
            <v>2.7738406430745908</v>
          </cell>
          <cell r="I309">
            <v>3</v>
          </cell>
        </row>
        <row r="310">
          <cell r="A310">
            <v>6057928</v>
          </cell>
          <cell r="B310" t="str">
            <v>DIGUAY VASQUEZ JENRRY MAURICIO</v>
          </cell>
          <cell r="C310">
            <v>37000300</v>
          </cell>
          <cell r="D310">
            <v>37662</v>
          </cell>
          <cell r="E310">
            <v>38705.585957754629</v>
          </cell>
          <cell r="F310">
            <v>1012.4518347222256</v>
          </cell>
          <cell r="G310">
            <v>3</v>
          </cell>
          <cell r="H310">
            <v>2.7738406430745908</v>
          </cell>
          <cell r="I310">
            <v>3</v>
          </cell>
        </row>
        <row r="311">
          <cell r="A311">
            <v>6057930</v>
          </cell>
          <cell r="B311" t="str">
            <v>HERRERA NAUPARI EDISON DARWIN</v>
          </cell>
          <cell r="C311">
            <v>36000700</v>
          </cell>
          <cell r="D311">
            <v>37662</v>
          </cell>
          <cell r="E311">
            <v>38705.585957754629</v>
          </cell>
          <cell r="F311">
            <v>1012.4518347222256</v>
          </cell>
          <cell r="G311">
            <v>3</v>
          </cell>
          <cell r="H311">
            <v>2.7738406430745908</v>
          </cell>
          <cell r="I311">
            <v>3</v>
          </cell>
        </row>
        <row r="312">
          <cell r="A312">
            <v>6057932</v>
          </cell>
          <cell r="B312" t="str">
            <v>NACIMBA NACATA OSCAR RAUL</v>
          </cell>
          <cell r="C312">
            <v>34000500</v>
          </cell>
          <cell r="D312">
            <v>37662</v>
          </cell>
          <cell r="E312">
            <v>38705.585957754629</v>
          </cell>
          <cell r="F312">
            <v>1012.4518347222256</v>
          </cell>
          <cell r="G312">
            <v>3</v>
          </cell>
          <cell r="H312">
            <v>2.7738406430745908</v>
          </cell>
          <cell r="I312">
            <v>3</v>
          </cell>
        </row>
        <row r="313">
          <cell r="A313">
            <v>6057933</v>
          </cell>
          <cell r="B313" t="str">
            <v>SOPA TIGSE FRANKLIN GUILLERMO</v>
          </cell>
          <cell r="C313">
            <v>37000300</v>
          </cell>
          <cell r="D313">
            <v>37662</v>
          </cell>
          <cell r="E313">
            <v>38705.585957754629</v>
          </cell>
          <cell r="F313">
            <v>1012.4518347222256</v>
          </cell>
          <cell r="G313">
            <v>3</v>
          </cell>
          <cell r="H313">
            <v>2.7738406430745908</v>
          </cell>
          <cell r="I313">
            <v>3</v>
          </cell>
        </row>
        <row r="314">
          <cell r="A314">
            <v>6057934</v>
          </cell>
          <cell r="B314" t="str">
            <v>RIBADENEIRA LEON GUSTAVO ALFREDO</v>
          </cell>
          <cell r="C314">
            <v>50000320</v>
          </cell>
          <cell r="D314">
            <v>37662</v>
          </cell>
          <cell r="E314">
            <v>38705.585957754629</v>
          </cell>
          <cell r="F314">
            <v>1012.4518347222256</v>
          </cell>
          <cell r="G314">
            <v>3</v>
          </cell>
          <cell r="H314">
            <v>2.7738406430745908</v>
          </cell>
          <cell r="I314">
            <v>3</v>
          </cell>
        </row>
        <row r="315">
          <cell r="A315">
            <v>6057937</v>
          </cell>
          <cell r="B315" t="str">
            <v>GOMEZ PAREDES EDWIN PATRICIO</v>
          </cell>
          <cell r="C315">
            <v>34000400</v>
          </cell>
          <cell r="D315">
            <v>37662</v>
          </cell>
          <cell r="E315">
            <v>38705.585957754629</v>
          </cell>
          <cell r="F315">
            <v>1012.4518347222256</v>
          </cell>
          <cell r="G315">
            <v>3</v>
          </cell>
          <cell r="H315">
            <v>2.7738406430745908</v>
          </cell>
          <cell r="I315">
            <v>3</v>
          </cell>
        </row>
        <row r="316">
          <cell r="A316">
            <v>6057947</v>
          </cell>
          <cell r="B316" t="str">
            <v>JAMI TOAPANTA FRANKLIN GEOVANI</v>
          </cell>
          <cell r="C316">
            <v>37000600</v>
          </cell>
          <cell r="D316">
            <v>37662</v>
          </cell>
          <cell r="E316">
            <v>38705.585957754629</v>
          </cell>
          <cell r="F316">
            <v>1012.4518347222256</v>
          </cell>
          <cell r="G316">
            <v>3</v>
          </cell>
          <cell r="H316">
            <v>2.7738406430745908</v>
          </cell>
          <cell r="I316">
            <v>3</v>
          </cell>
        </row>
        <row r="317">
          <cell r="A317">
            <v>6057951</v>
          </cell>
          <cell r="B317" t="str">
            <v>CAIZA AMBATO PEDRO PABLO</v>
          </cell>
          <cell r="C317">
            <v>34000300</v>
          </cell>
          <cell r="D317">
            <v>37662</v>
          </cell>
          <cell r="E317">
            <v>38705.585957754629</v>
          </cell>
          <cell r="F317">
            <v>1012.4518347222256</v>
          </cell>
          <cell r="G317">
            <v>3</v>
          </cell>
          <cell r="H317">
            <v>2.7738406430745908</v>
          </cell>
          <cell r="I317">
            <v>3</v>
          </cell>
        </row>
        <row r="318">
          <cell r="A318">
            <v>6057954</v>
          </cell>
          <cell r="B318" t="str">
            <v>CATOTA TOCA EDUARDO JAVIER</v>
          </cell>
          <cell r="C318">
            <v>37000200</v>
          </cell>
          <cell r="D318">
            <v>37662</v>
          </cell>
          <cell r="E318">
            <v>38705.585957754629</v>
          </cell>
          <cell r="F318">
            <v>1012.4518347222256</v>
          </cell>
          <cell r="G318">
            <v>3</v>
          </cell>
          <cell r="H318">
            <v>2.7738406430745908</v>
          </cell>
          <cell r="I318">
            <v>3</v>
          </cell>
        </row>
        <row r="319">
          <cell r="A319">
            <v>6057958</v>
          </cell>
          <cell r="B319" t="str">
            <v>BUSE PENAFIEL MANUEL EDUARDO</v>
          </cell>
          <cell r="C319">
            <v>34000400</v>
          </cell>
          <cell r="D319">
            <v>37662</v>
          </cell>
          <cell r="E319">
            <v>38705.585957754629</v>
          </cell>
          <cell r="F319">
            <v>1012.4518347222256</v>
          </cell>
          <cell r="G319">
            <v>3</v>
          </cell>
          <cell r="H319">
            <v>2.7738406430745908</v>
          </cell>
          <cell r="I319">
            <v>3</v>
          </cell>
        </row>
        <row r="320">
          <cell r="A320">
            <v>6057962</v>
          </cell>
          <cell r="B320" t="str">
            <v>ORTEGA LLIGUICOTA JHONNY GERMAN</v>
          </cell>
          <cell r="C320">
            <v>31000600</v>
          </cell>
          <cell r="D320">
            <v>37662</v>
          </cell>
          <cell r="E320">
            <v>38705.585957754629</v>
          </cell>
          <cell r="F320">
            <v>1012.4518347222256</v>
          </cell>
          <cell r="G320">
            <v>3</v>
          </cell>
          <cell r="H320">
            <v>2.7738406430745908</v>
          </cell>
          <cell r="I320">
            <v>3</v>
          </cell>
        </row>
        <row r="321">
          <cell r="A321">
            <v>6057963</v>
          </cell>
          <cell r="B321" t="str">
            <v>PAZMINO LLUGSA OSCAR FIDENCIO</v>
          </cell>
          <cell r="C321">
            <v>35000400</v>
          </cell>
          <cell r="D321">
            <v>37662</v>
          </cell>
          <cell r="E321">
            <v>38705.585957754629</v>
          </cell>
          <cell r="F321">
            <v>1012.4518347222256</v>
          </cell>
          <cell r="G321">
            <v>3</v>
          </cell>
          <cell r="H321">
            <v>2.7738406430745908</v>
          </cell>
          <cell r="I321">
            <v>3</v>
          </cell>
        </row>
        <row r="322">
          <cell r="A322">
            <v>6057965</v>
          </cell>
          <cell r="B322" t="str">
            <v>COBOS ESCOBAR LUIS DAVID</v>
          </cell>
          <cell r="C322">
            <v>34000400</v>
          </cell>
          <cell r="D322">
            <v>37662</v>
          </cell>
          <cell r="E322">
            <v>38705.585957754629</v>
          </cell>
          <cell r="F322">
            <v>1012.4518347222256</v>
          </cell>
          <cell r="G322">
            <v>3</v>
          </cell>
          <cell r="H322">
            <v>2.7738406430745908</v>
          </cell>
          <cell r="I322">
            <v>3</v>
          </cell>
        </row>
        <row r="323">
          <cell r="A323">
            <v>6057966</v>
          </cell>
          <cell r="B323" t="str">
            <v>LINCANGO SANGUNA ALEX IVAN</v>
          </cell>
          <cell r="C323">
            <v>36000600</v>
          </cell>
          <cell r="D323">
            <v>37662</v>
          </cell>
          <cell r="E323">
            <v>38705.585957754629</v>
          </cell>
          <cell r="F323">
            <v>1012.4518347222256</v>
          </cell>
          <cell r="G323">
            <v>3</v>
          </cell>
          <cell r="H323">
            <v>2.7738406430745908</v>
          </cell>
          <cell r="I323">
            <v>3</v>
          </cell>
        </row>
        <row r="324">
          <cell r="A324">
            <v>6057967</v>
          </cell>
          <cell r="B324" t="str">
            <v>MORALES CRUZ WILMER PATRICIO</v>
          </cell>
          <cell r="C324">
            <v>34000200</v>
          </cell>
          <cell r="D324">
            <v>37662</v>
          </cell>
          <cell r="E324">
            <v>38705.585957754629</v>
          </cell>
          <cell r="F324">
            <v>1012.4518347222256</v>
          </cell>
          <cell r="G324">
            <v>3</v>
          </cell>
          <cell r="H324">
            <v>2.7738406430745908</v>
          </cell>
          <cell r="I324">
            <v>3</v>
          </cell>
        </row>
        <row r="325">
          <cell r="A325">
            <v>6057970</v>
          </cell>
          <cell r="B325" t="str">
            <v>PILATUNA COLLAGUAZO DIEGO FERNANDO</v>
          </cell>
          <cell r="C325">
            <v>36000600</v>
          </cell>
          <cell r="D325">
            <v>37662</v>
          </cell>
          <cell r="E325">
            <v>38705.585957754629</v>
          </cell>
          <cell r="F325">
            <v>1012.4518347222256</v>
          </cell>
          <cell r="G325">
            <v>3</v>
          </cell>
          <cell r="H325">
            <v>2.7738406430745908</v>
          </cell>
          <cell r="I325">
            <v>3</v>
          </cell>
        </row>
        <row r="326">
          <cell r="A326">
            <v>6057976</v>
          </cell>
          <cell r="B326" t="str">
            <v>REYES INSUASTI ANDRES JAVIER</v>
          </cell>
          <cell r="C326">
            <v>37000500</v>
          </cell>
          <cell r="D326">
            <v>37662</v>
          </cell>
          <cell r="E326">
            <v>38705.585957754629</v>
          </cell>
          <cell r="F326">
            <v>1012.4518347222256</v>
          </cell>
          <cell r="G326">
            <v>3</v>
          </cell>
          <cell r="H326">
            <v>2.7738406430745908</v>
          </cell>
          <cell r="I326">
            <v>3</v>
          </cell>
        </row>
        <row r="327">
          <cell r="A327">
            <v>6057977</v>
          </cell>
          <cell r="B327" t="str">
            <v>BUSE CHIPANTASI GABRIEL MAURICIO</v>
          </cell>
          <cell r="C327">
            <v>34000300</v>
          </cell>
          <cell r="D327">
            <v>37662</v>
          </cell>
          <cell r="E327">
            <v>38705.585957754629</v>
          </cell>
          <cell r="F327">
            <v>1012.4518347222256</v>
          </cell>
          <cell r="G327">
            <v>3</v>
          </cell>
          <cell r="H327">
            <v>2.7738406430745908</v>
          </cell>
          <cell r="I327">
            <v>3</v>
          </cell>
        </row>
        <row r="328">
          <cell r="A328">
            <v>6057982</v>
          </cell>
          <cell r="B328" t="str">
            <v>CEVALLOS CASTANEDA PABLO ALONSO</v>
          </cell>
          <cell r="C328">
            <v>35000300</v>
          </cell>
          <cell r="D328">
            <v>37662</v>
          </cell>
          <cell r="E328">
            <v>38705.585957754629</v>
          </cell>
          <cell r="F328">
            <v>1012.4518347222256</v>
          </cell>
          <cell r="G328">
            <v>3</v>
          </cell>
          <cell r="H328">
            <v>2.7738406430745908</v>
          </cell>
          <cell r="I328">
            <v>3</v>
          </cell>
        </row>
        <row r="329">
          <cell r="A329">
            <v>6057987</v>
          </cell>
          <cell r="B329" t="str">
            <v>ORDONEZ MILE WILMAN PATRICIO</v>
          </cell>
          <cell r="C329">
            <v>37000500</v>
          </cell>
          <cell r="D329">
            <v>37662</v>
          </cell>
          <cell r="E329">
            <v>38705.585957754629</v>
          </cell>
          <cell r="F329">
            <v>1012.4518347222256</v>
          </cell>
          <cell r="G329">
            <v>3</v>
          </cell>
          <cell r="H329">
            <v>2.7738406430745908</v>
          </cell>
          <cell r="I329">
            <v>3</v>
          </cell>
        </row>
        <row r="330">
          <cell r="A330">
            <v>6057988</v>
          </cell>
          <cell r="B330" t="str">
            <v>CHUQUITARCO CALISPA JORGE WASHINGTON</v>
          </cell>
          <cell r="C330">
            <v>36000500</v>
          </cell>
          <cell r="D330">
            <v>37662</v>
          </cell>
          <cell r="E330">
            <v>38705.585957754629</v>
          </cell>
          <cell r="F330">
            <v>1012.4518347222256</v>
          </cell>
          <cell r="G330">
            <v>3</v>
          </cell>
          <cell r="H330">
            <v>2.7738406430745908</v>
          </cell>
          <cell r="I330">
            <v>3</v>
          </cell>
        </row>
        <row r="331">
          <cell r="A331">
            <v>6057989</v>
          </cell>
          <cell r="B331" t="str">
            <v>CERVANTES MACIAS LEONARDO RAFAEL</v>
          </cell>
          <cell r="C331">
            <v>34000200</v>
          </cell>
          <cell r="D331">
            <v>37662</v>
          </cell>
          <cell r="E331">
            <v>38705.585957754629</v>
          </cell>
          <cell r="F331">
            <v>1012.4518347222256</v>
          </cell>
          <cell r="G331">
            <v>3</v>
          </cell>
          <cell r="H331">
            <v>2.7738406430745908</v>
          </cell>
          <cell r="I331">
            <v>3</v>
          </cell>
        </row>
        <row r="332">
          <cell r="A332">
            <v>6057990</v>
          </cell>
          <cell r="B332" t="str">
            <v>PAREDES ZAPATA RICHARD STALIN</v>
          </cell>
          <cell r="C332">
            <v>52000520</v>
          </cell>
          <cell r="D332">
            <v>37662</v>
          </cell>
          <cell r="E332">
            <v>38705.585957754629</v>
          </cell>
          <cell r="F332">
            <v>1012.4518347222256</v>
          </cell>
          <cell r="G332">
            <v>3</v>
          </cell>
          <cell r="H332">
            <v>2.7738406430745908</v>
          </cell>
          <cell r="I332">
            <v>3</v>
          </cell>
        </row>
        <row r="333">
          <cell r="A333">
            <v>6057992</v>
          </cell>
          <cell r="B333" t="str">
            <v>SUNTAXI LEMA DIEGO ARMANDO</v>
          </cell>
          <cell r="C333">
            <v>33000600</v>
          </cell>
          <cell r="D333">
            <v>37662</v>
          </cell>
          <cell r="E333">
            <v>38705.585957754629</v>
          </cell>
          <cell r="F333">
            <v>1012.4518347222256</v>
          </cell>
          <cell r="G333">
            <v>3</v>
          </cell>
          <cell r="H333">
            <v>2.7738406430745908</v>
          </cell>
          <cell r="I333">
            <v>3</v>
          </cell>
        </row>
        <row r="334">
          <cell r="A334">
            <v>6057993</v>
          </cell>
          <cell r="B334" t="str">
            <v>RUALES CURICHO JUAN CARLOS</v>
          </cell>
          <cell r="C334">
            <v>50000320</v>
          </cell>
          <cell r="D334">
            <v>37662</v>
          </cell>
          <cell r="E334">
            <v>38705.585957754629</v>
          </cell>
          <cell r="F334">
            <v>1012.4518347222256</v>
          </cell>
          <cell r="G334">
            <v>3</v>
          </cell>
          <cell r="H334">
            <v>2.7738406430745908</v>
          </cell>
          <cell r="I334">
            <v>3</v>
          </cell>
        </row>
        <row r="335">
          <cell r="A335">
            <v>6057994</v>
          </cell>
          <cell r="B335" t="str">
            <v>TERAN JIMENEZ LENIN JONATHAN</v>
          </cell>
          <cell r="C335">
            <v>37000110</v>
          </cell>
          <cell r="D335">
            <v>37662</v>
          </cell>
          <cell r="E335">
            <v>38705.585957754629</v>
          </cell>
          <cell r="F335">
            <v>1012.4518347222256</v>
          </cell>
          <cell r="G335">
            <v>3</v>
          </cell>
          <cell r="H335">
            <v>2.7738406430745908</v>
          </cell>
          <cell r="I335">
            <v>3</v>
          </cell>
        </row>
        <row r="336">
          <cell r="A336">
            <v>6057995</v>
          </cell>
          <cell r="B336" t="str">
            <v>GONZALON MORA HERNAN VINICIO</v>
          </cell>
          <cell r="C336">
            <v>37000710</v>
          </cell>
          <cell r="D336">
            <v>37662</v>
          </cell>
          <cell r="E336">
            <v>38705.585957754629</v>
          </cell>
          <cell r="F336">
            <v>1012.4518347222256</v>
          </cell>
          <cell r="G336">
            <v>3</v>
          </cell>
          <cell r="H336">
            <v>2.7738406430745908</v>
          </cell>
          <cell r="I336">
            <v>3</v>
          </cell>
        </row>
        <row r="337">
          <cell r="A337">
            <v>6054174</v>
          </cell>
          <cell r="B337" t="str">
            <v>CABEZAS RODRIGUEZ RAMIRO ESTEBAN</v>
          </cell>
          <cell r="C337">
            <v>32000100</v>
          </cell>
          <cell r="D337">
            <v>37648</v>
          </cell>
          <cell r="E337">
            <v>38705.585957754629</v>
          </cell>
          <cell r="F337">
            <v>1026.4518347222256</v>
          </cell>
          <cell r="G337">
            <v>3</v>
          </cell>
          <cell r="H337">
            <v>2.8121968074581525</v>
          </cell>
          <cell r="I337">
            <v>3</v>
          </cell>
        </row>
        <row r="338">
          <cell r="A338">
            <v>6057453</v>
          </cell>
          <cell r="B338" t="str">
            <v>ACONDA CAIZALUISA EDISON GIOVANNY</v>
          </cell>
          <cell r="C338">
            <v>36000200</v>
          </cell>
          <cell r="D338">
            <v>37648</v>
          </cell>
          <cell r="E338">
            <v>38705.585957754629</v>
          </cell>
          <cell r="F338">
            <v>1026.4518347222256</v>
          </cell>
          <cell r="G338">
            <v>3</v>
          </cell>
          <cell r="H338">
            <v>2.8121968074581525</v>
          </cell>
          <cell r="I338">
            <v>3</v>
          </cell>
        </row>
        <row r="339">
          <cell r="A339">
            <v>6057457</v>
          </cell>
          <cell r="B339" t="str">
            <v>AGUILAR PINTO PEDRO FERNANDO</v>
          </cell>
          <cell r="C339">
            <v>36000400</v>
          </cell>
          <cell r="D339">
            <v>37648</v>
          </cell>
          <cell r="E339">
            <v>38705.585957754629</v>
          </cell>
          <cell r="F339">
            <v>1026.4518347222256</v>
          </cell>
          <cell r="G339">
            <v>3</v>
          </cell>
          <cell r="H339">
            <v>2.8121968074581525</v>
          </cell>
          <cell r="I339">
            <v>3</v>
          </cell>
        </row>
        <row r="340">
          <cell r="A340">
            <v>6057460</v>
          </cell>
          <cell r="B340" t="str">
            <v>ALAJO CHICAIZA JOSE SEGUNDO</v>
          </cell>
          <cell r="C340">
            <v>36000600</v>
          </cell>
          <cell r="D340">
            <v>37648</v>
          </cell>
          <cell r="E340">
            <v>38705.585957754629</v>
          </cell>
          <cell r="F340">
            <v>1026.4518347222256</v>
          </cell>
          <cell r="G340">
            <v>3</v>
          </cell>
          <cell r="H340">
            <v>2.8121968074581525</v>
          </cell>
          <cell r="I340">
            <v>3</v>
          </cell>
        </row>
        <row r="341">
          <cell r="A341">
            <v>6057461</v>
          </cell>
          <cell r="B341" t="str">
            <v>ARRIETA IBARRA DIEGO JAVIER</v>
          </cell>
          <cell r="C341">
            <v>37000500</v>
          </cell>
          <cell r="D341">
            <v>37648</v>
          </cell>
          <cell r="E341">
            <v>38705.585957754629</v>
          </cell>
          <cell r="F341">
            <v>1026.4518347222256</v>
          </cell>
          <cell r="G341">
            <v>3</v>
          </cell>
          <cell r="H341">
            <v>2.8121968074581525</v>
          </cell>
          <cell r="I341">
            <v>3</v>
          </cell>
        </row>
        <row r="342">
          <cell r="A342">
            <v>6057484</v>
          </cell>
          <cell r="B342" t="str">
            <v>BAROJA DIAZ OSCAR FERNANDO</v>
          </cell>
          <cell r="C342">
            <v>35000400</v>
          </cell>
          <cell r="D342">
            <v>37648</v>
          </cell>
          <cell r="E342">
            <v>38705.585957754629</v>
          </cell>
          <cell r="F342">
            <v>1026.4518347222256</v>
          </cell>
          <cell r="G342">
            <v>3</v>
          </cell>
          <cell r="H342">
            <v>2.8121968074581525</v>
          </cell>
          <cell r="I342">
            <v>3</v>
          </cell>
        </row>
        <row r="343">
          <cell r="A343">
            <v>6057486</v>
          </cell>
          <cell r="B343" t="str">
            <v>CANDO SARANGO RODRIGO HERNAN</v>
          </cell>
          <cell r="C343">
            <v>52000520</v>
          </cell>
          <cell r="D343">
            <v>37648</v>
          </cell>
          <cell r="E343">
            <v>38705.585957754629</v>
          </cell>
          <cell r="F343">
            <v>1026.4518347222256</v>
          </cell>
          <cell r="G343">
            <v>3</v>
          </cell>
          <cell r="H343">
            <v>2.8121968074581525</v>
          </cell>
          <cell r="I343">
            <v>3</v>
          </cell>
        </row>
        <row r="344">
          <cell r="A344">
            <v>6057487</v>
          </cell>
          <cell r="B344" t="str">
            <v>TOAPANTA SUNTAXI JULIO CESAR</v>
          </cell>
          <cell r="C344">
            <v>36000700</v>
          </cell>
          <cell r="D344">
            <v>37648</v>
          </cell>
          <cell r="E344">
            <v>38705.585957754629</v>
          </cell>
          <cell r="F344">
            <v>1026.4518347222256</v>
          </cell>
          <cell r="G344">
            <v>3</v>
          </cell>
          <cell r="H344">
            <v>2.8121968074581525</v>
          </cell>
          <cell r="I344">
            <v>3</v>
          </cell>
        </row>
        <row r="345">
          <cell r="A345">
            <v>6057488</v>
          </cell>
          <cell r="B345" t="str">
            <v>CUSI PICHO MILTON OMAR</v>
          </cell>
          <cell r="C345">
            <v>34000300</v>
          </cell>
          <cell r="D345">
            <v>37648</v>
          </cell>
          <cell r="E345">
            <v>38705.585957754629</v>
          </cell>
          <cell r="F345">
            <v>1026.4518347222256</v>
          </cell>
          <cell r="G345">
            <v>3</v>
          </cell>
          <cell r="H345">
            <v>2.8121968074581525</v>
          </cell>
          <cell r="I345">
            <v>3</v>
          </cell>
        </row>
        <row r="346">
          <cell r="A346">
            <v>6057489</v>
          </cell>
          <cell r="B346" t="str">
            <v>CRUZ ACONDA CHRISTIAN PAUL</v>
          </cell>
          <cell r="C346">
            <v>35000200</v>
          </cell>
          <cell r="D346">
            <v>37648</v>
          </cell>
          <cell r="E346">
            <v>38705.585957754629</v>
          </cell>
          <cell r="F346">
            <v>1026.4518347222256</v>
          </cell>
          <cell r="G346">
            <v>3</v>
          </cell>
          <cell r="H346">
            <v>2.8121968074581525</v>
          </cell>
          <cell r="I346">
            <v>3</v>
          </cell>
        </row>
        <row r="347">
          <cell r="A347">
            <v>6057490</v>
          </cell>
          <cell r="B347" t="str">
            <v>CAIZALUISA SOSA JOSE ERNESTO</v>
          </cell>
          <cell r="C347">
            <v>36000500</v>
          </cell>
          <cell r="D347">
            <v>37648</v>
          </cell>
          <cell r="E347">
            <v>38705.585957754629</v>
          </cell>
          <cell r="F347">
            <v>1026.4518347222256</v>
          </cell>
          <cell r="G347">
            <v>3</v>
          </cell>
          <cell r="H347">
            <v>2.8121968074581525</v>
          </cell>
          <cell r="I347">
            <v>3</v>
          </cell>
        </row>
        <row r="348">
          <cell r="A348">
            <v>6057492</v>
          </cell>
          <cell r="B348" t="str">
            <v>CHILIQUINGA LLUMILUI SEGUNDO HECTOR</v>
          </cell>
          <cell r="C348">
            <v>34000500</v>
          </cell>
          <cell r="D348">
            <v>37648</v>
          </cell>
          <cell r="E348">
            <v>38705.585957754629</v>
          </cell>
          <cell r="F348">
            <v>1026.4518347222256</v>
          </cell>
          <cell r="G348">
            <v>3</v>
          </cell>
          <cell r="H348">
            <v>2.8121968074581525</v>
          </cell>
          <cell r="I348">
            <v>3</v>
          </cell>
        </row>
        <row r="349">
          <cell r="A349">
            <v>6057493</v>
          </cell>
          <cell r="B349" t="str">
            <v>CRIOLLO SUQUILLO LUIS FERNANDO</v>
          </cell>
          <cell r="C349">
            <v>37000700</v>
          </cell>
          <cell r="D349">
            <v>37648</v>
          </cell>
          <cell r="E349">
            <v>38705.585957754629</v>
          </cell>
          <cell r="F349">
            <v>1026.4518347222256</v>
          </cell>
          <cell r="G349">
            <v>3</v>
          </cell>
          <cell r="H349">
            <v>2.8121968074581525</v>
          </cell>
          <cell r="I349">
            <v>3</v>
          </cell>
        </row>
        <row r="350">
          <cell r="A350">
            <v>6057496</v>
          </cell>
          <cell r="B350" t="str">
            <v>CAISALUISA ACONDA ANGEL EFRAIN</v>
          </cell>
          <cell r="C350">
            <v>36000600</v>
          </cell>
          <cell r="D350">
            <v>37648</v>
          </cell>
          <cell r="E350">
            <v>38705.585957754629</v>
          </cell>
          <cell r="F350">
            <v>1026.4518347222256</v>
          </cell>
          <cell r="G350">
            <v>3</v>
          </cell>
          <cell r="H350">
            <v>2.8121968074581525</v>
          </cell>
          <cell r="I350">
            <v>3</v>
          </cell>
        </row>
        <row r="351">
          <cell r="A351">
            <v>6057498</v>
          </cell>
          <cell r="B351" t="str">
            <v>LOACHAMIN LOACHAMIN WALTER RENE</v>
          </cell>
          <cell r="C351">
            <v>37000400</v>
          </cell>
          <cell r="D351">
            <v>37648</v>
          </cell>
          <cell r="E351">
            <v>38705.585957754629</v>
          </cell>
          <cell r="F351">
            <v>1026.4518347222256</v>
          </cell>
          <cell r="G351">
            <v>3</v>
          </cell>
          <cell r="H351">
            <v>2.8121968074581525</v>
          </cell>
          <cell r="I351">
            <v>3</v>
          </cell>
        </row>
        <row r="352">
          <cell r="A352">
            <v>6057499</v>
          </cell>
          <cell r="B352" t="str">
            <v>CASTILLO MANCHAY CHRISTIAN ALFREDO</v>
          </cell>
          <cell r="C352">
            <v>37000200</v>
          </cell>
          <cell r="D352">
            <v>37648</v>
          </cell>
          <cell r="E352">
            <v>38705.585957754629</v>
          </cell>
          <cell r="F352">
            <v>1026.4518347222256</v>
          </cell>
          <cell r="G352">
            <v>3</v>
          </cell>
          <cell r="H352">
            <v>2.8121968074581525</v>
          </cell>
          <cell r="I352">
            <v>3</v>
          </cell>
        </row>
        <row r="353">
          <cell r="A353">
            <v>6057502</v>
          </cell>
          <cell r="B353" t="str">
            <v>DIAZ VALLEJO FREDDY SANTIAGO</v>
          </cell>
          <cell r="C353">
            <v>37000600</v>
          </cell>
          <cell r="D353">
            <v>37648</v>
          </cell>
          <cell r="E353">
            <v>38705.585957754629</v>
          </cell>
          <cell r="F353">
            <v>1026.4518347222256</v>
          </cell>
          <cell r="G353">
            <v>3</v>
          </cell>
          <cell r="H353">
            <v>2.8121968074581525</v>
          </cell>
          <cell r="I353">
            <v>3</v>
          </cell>
        </row>
        <row r="354">
          <cell r="A354">
            <v>6057503</v>
          </cell>
          <cell r="B354" t="str">
            <v>CASTILLO OJEDA PABLO FERNANDO</v>
          </cell>
          <cell r="C354">
            <v>35000400</v>
          </cell>
          <cell r="D354">
            <v>37648</v>
          </cell>
          <cell r="E354">
            <v>38705.585957754629</v>
          </cell>
          <cell r="F354">
            <v>1026.4518347222256</v>
          </cell>
          <cell r="G354">
            <v>3</v>
          </cell>
          <cell r="H354">
            <v>2.8121968074581525</v>
          </cell>
          <cell r="I354">
            <v>3</v>
          </cell>
        </row>
        <row r="355">
          <cell r="A355">
            <v>6057505</v>
          </cell>
          <cell r="B355" t="str">
            <v>GARRIDO BENALCAZAR PATRICIO XAVIER</v>
          </cell>
          <cell r="C355">
            <v>35000200</v>
          </cell>
          <cell r="D355">
            <v>37648</v>
          </cell>
          <cell r="E355">
            <v>38705.585957754629</v>
          </cell>
          <cell r="F355">
            <v>1026.4518347222256</v>
          </cell>
          <cell r="G355">
            <v>3</v>
          </cell>
          <cell r="H355">
            <v>2.8121968074581525</v>
          </cell>
          <cell r="I355">
            <v>3</v>
          </cell>
        </row>
        <row r="356">
          <cell r="A356">
            <v>6057506</v>
          </cell>
          <cell r="B356" t="str">
            <v>MALES AULLA GERARDO NICOLAS</v>
          </cell>
          <cell r="C356">
            <v>31000600</v>
          </cell>
          <cell r="D356">
            <v>37648</v>
          </cell>
          <cell r="E356">
            <v>38705.585957754629</v>
          </cell>
          <cell r="F356">
            <v>1026.4518347222256</v>
          </cell>
          <cell r="G356">
            <v>3</v>
          </cell>
          <cell r="H356">
            <v>2.8121968074581525</v>
          </cell>
          <cell r="I356">
            <v>3</v>
          </cell>
        </row>
        <row r="357">
          <cell r="A357">
            <v>6057507</v>
          </cell>
          <cell r="B357" t="str">
            <v>DELEG YAGUARGOS FABIAN FRANCISCO</v>
          </cell>
          <cell r="C357">
            <v>36000600</v>
          </cell>
          <cell r="D357">
            <v>37648</v>
          </cell>
          <cell r="E357">
            <v>38705.585957754629</v>
          </cell>
          <cell r="F357">
            <v>1026.4518347222256</v>
          </cell>
          <cell r="G357">
            <v>3</v>
          </cell>
          <cell r="H357">
            <v>2.8121968074581525</v>
          </cell>
          <cell r="I357">
            <v>3</v>
          </cell>
        </row>
        <row r="358">
          <cell r="A358">
            <v>6057510</v>
          </cell>
          <cell r="B358" t="str">
            <v>LINCANGO PACHACAMA MARIO ERNESTO</v>
          </cell>
          <cell r="C358">
            <v>34000300</v>
          </cell>
          <cell r="D358">
            <v>37648</v>
          </cell>
          <cell r="E358">
            <v>38705.585957754629</v>
          </cell>
          <cell r="F358">
            <v>1026.4518347222256</v>
          </cell>
          <cell r="G358">
            <v>3</v>
          </cell>
          <cell r="H358">
            <v>2.8121968074581525</v>
          </cell>
          <cell r="I358">
            <v>3</v>
          </cell>
        </row>
        <row r="359">
          <cell r="A359">
            <v>6057514</v>
          </cell>
          <cell r="B359" t="str">
            <v>LAZO TANDAYAMO LUIS MANUEL</v>
          </cell>
          <cell r="C359">
            <v>35000500</v>
          </cell>
          <cell r="D359">
            <v>37648</v>
          </cell>
          <cell r="E359">
            <v>38705.585957754629</v>
          </cell>
          <cell r="F359">
            <v>1026.4518347222256</v>
          </cell>
          <cell r="G359">
            <v>3</v>
          </cell>
          <cell r="H359">
            <v>2.8121968074581525</v>
          </cell>
          <cell r="I359">
            <v>3</v>
          </cell>
        </row>
        <row r="360">
          <cell r="A360">
            <v>6057515</v>
          </cell>
          <cell r="B360" t="str">
            <v>MORALES CALAPAQUI MARIO ROBERTO</v>
          </cell>
          <cell r="C360">
            <v>36000400</v>
          </cell>
          <cell r="D360">
            <v>37648</v>
          </cell>
          <cell r="E360">
            <v>38705.585957754629</v>
          </cell>
          <cell r="F360">
            <v>1026.4518347222256</v>
          </cell>
          <cell r="G360">
            <v>3</v>
          </cell>
          <cell r="H360">
            <v>2.8121968074581525</v>
          </cell>
          <cell r="I360">
            <v>3</v>
          </cell>
        </row>
        <row r="361">
          <cell r="A361">
            <v>6057517</v>
          </cell>
          <cell r="B361" t="str">
            <v>MATAVAY MANGIA EDISON SANTIAGO</v>
          </cell>
          <cell r="C361">
            <v>36000200</v>
          </cell>
          <cell r="D361">
            <v>37648</v>
          </cell>
          <cell r="E361">
            <v>38705.585957754629</v>
          </cell>
          <cell r="F361">
            <v>1026.4518347222256</v>
          </cell>
          <cell r="G361">
            <v>3</v>
          </cell>
          <cell r="H361">
            <v>2.8121968074581525</v>
          </cell>
          <cell r="I361">
            <v>3</v>
          </cell>
        </row>
        <row r="362">
          <cell r="A362">
            <v>6057518</v>
          </cell>
          <cell r="B362" t="str">
            <v>MORALES FARINANGO MARCELO VICENTE</v>
          </cell>
          <cell r="C362">
            <v>37000500</v>
          </cell>
          <cell r="D362">
            <v>37648</v>
          </cell>
          <cell r="E362">
            <v>38705.585957754629</v>
          </cell>
          <cell r="F362">
            <v>1026.4518347222256</v>
          </cell>
          <cell r="G362">
            <v>3</v>
          </cell>
          <cell r="H362">
            <v>2.8121968074581525</v>
          </cell>
          <cell r="I362">
            <v>3</v>
          </cell>
        </row>
        <row r="363">
          <cell r="A363">
            <v>6057519</v>
          </cell>
          <cell r="B363" t="str">
            <v>MANCHENO GUERRA FABIAN ENRIQUE</v>
          </cell>
          <cell r="C363">
            <v>37000710</v>
          </cell>
          <cell r="D363">
            <v>37648</v>
          </cell>
          <cell r="E363">
            <v>38705.585957754629</v>
          </cell>
          <cell r="F363">
            <v>1026.4518347222256</v>
          </cell>
          <cell r="G363">
            <v>3</v>
          </cell>
          <cell r="H363">
            <v>2.8121968074581525</v>
          </cell>
          <cell r="I363">
            <v>3</v>
          </cell>
        </row>
        <row r="364">
          <cell r="A364">
            <v>6057521</v>
          </cell>
          <cell r="B364" t="str">
            <v>MAYORGA FERNANDEZ EDISON PATRICIO</v>
          </cell>
          <cell r="C364">
            <v>52000520</v>
          </cell>
          <cell r="D364">
            <v>37648</v>
          </cell>
          <cell r="E364">
            <v>38705.585957754629</v>
          </cell>
          <cell r="F364">
            <v>1026.4518347222256</v>
          </cell>
          <cell r="G364">
            <v>3</v>
          </cell>
          <cell r="H364">
            <v>2.8121968074581525</v>
          </cell>
          <cell r="I364">
            <v>3</v>
          </cell>
        </row>
        <row r="365">
          <cell r="A365">
            <v>6057522</v>
          </cell>
          <cell r="B365" t="str">
            <v>MERA LUGMANA CARLOS ENRIQUE</v>
          </cell>
          <cell r="C365">
            <v>35000300</v>
          </cell>
          <cell r="D365">
            <v>37648</v>
          </cell>
          <cell r="E365">
            <v>38705.585957754629</v>
          </cell>
          <cell r="F365">
            <v>1026.4518347222256</v>
          </cell>
          <cell r="G365">
            <v>3</v>
          </cell>
          <cell r="H365">
            <v>2.8121968074581525</v>
          </cell>
          <cell r="I365">
            <v>3</v>
          </cell>
        </row>
        <row r="366">
          <cell r="A366">
            <v>6057523</v>
          </cell>
          <cell r="B366" t="str">
            <v>NACIMBA CAIZATOA CLAUDIO</v>
          </cell>
          <cell r="C366">
            <v>37000300</v>
          </cell>
          <cell r="D366">
            <v>37648</v>
          </cell>
          <cell r="E366">
            <v>38705.585957754629</v>
          </cell>
          <cell r="F366">
            <v>1026.4518347222256</v>
          </cell>
          <cell r="G366">
            <v>3</v>
          </cell>
          <cell r="H366">
            <v>2.8121968074581525</v>
          </cell>
          <cell r="I366">
            <v>3</v>
          </cell>
        </row>
        <row r="367">
          <cell r="A367">
            <v>6057524</v>
          </cell>
          <cell r="B367" t="str">
            <v>MONTALVO PADILLA CHRISTIAN MARCELO</v>
          </cell>
          <cell r="C367">
            <v>36000600</v>
          </cell>
          <cell r="D367">
            <v>37648</v>
          </cell>
          <cell r="E367">
            <v>38705.585957754629</v>
          </cell>
          <cell r="F367">
            <v>1026.4518347222256</v>
          </cell>
          <cell r="G367">
            <v>3</v>
          </cell>
          <cell r="H367">
            <v>2.8121968074581525</v>
          </cell>
          <cell r="I367">
            <v>3</v>
          </cell>
        </row>
        <row r="368">
          <cell r="A368">
            <v>6057525</v>
          </cell>
          <cell r="B368" t="str">
            <v>NIATO GUALOTUNA JOSE GIOVANNY</v>
          </cell>
          <cell r="C368">
            <v>37000710</v>
          </cell>
          <cell r="D368">
            <v>37648</v>
          </cell>
          <cell r="E368">
            <v>38705.585957754629</v>
          </cell>
          <cell r="F368">
            <v>1026.4518347222256</v>
          </cell>
          <cell r="G368">
            <v>3</v>
          </cell>
          <cell r="H368">
            <v>2.8121968074581525</v>
          </cell>
          <cell r="I368">
            <v>3</v>
          </cell>
        </row>
        <row r="369">
          <cell r="A369">
            <v>6057526</v>
          </cell>
          <cell r="B369" t="str">
            <v>NIETO SALAZAR EDISON XAVIER</v>
          </cell>
          <cell r="C369">
            <v>35000400</v>
          </cell>
          <cell r="D369">
            <v>37648</v>
          </cell>
          <cell r="E369">
            <v>38705.585957754629</v>
          </cell>
          <cell r="F369">
            <v>1026.4518347222256</v>
          </cell>
          <cell r="G369">
            <v>3</v>
          </cell>
          <cell r="H369">
            <v>2.8121968074581525</v>
          </cell>
          <cell r="I369">
            <v>3</v>
          </cell>
        </row>
        <row r="370">
          <cell r="A370">
            <v>6057527</v>
          </cell>
          <cell r="B370" t="str">
            <v>NATO SUNTAXI EDWIN FREDDY</v>
          </cell>
          <cell r="C370">
            <v>36000700</v>
          </cell>
          <cell r="D370">
            <v>37648</v>
          </cell>
          <cell r="E370">
            <v>38705.585957754629</v>
          </cell>
          <cell r="F370">
            <v>1026.4518347222256</v>
          </cell>
          <cell r="G370">
            <v>3</v>
          </cell>
          <cell r="H370">
            <v>2.8121968074581525</v>
          </cell>
          <cell r="I370">
            <v>3</v>
          </cell>
        </row>
        <row r="371">
          <cell r="A371">
            <v>6057531</v>
          </cell>
          <cell r="B371" t="str">
            <v>PERUGACHI SALCEDO HECTOR PATRICIO</v>
          </cell>
          <cell r="C371">
            <v>34000200</v>
          </cell>
          <cell r="D371">
            <v>37648</v>
          </cell>
          <cell r="E371">
            <v>38705.585957754629</v>
          </cell>
          <cell r="F371">
            <v>1026.4518347222256</v>
          </cell>
          <cell r="G371">
            <v>3</v>
          </cell>
          <cell r="H371">
            <v>2.8121968074581525</v>
          </cell>
          <cell r="I371">
            <v>3</v>
          </cell>
        </row>
        <row r="372">
          <cell r="A372">
            <v>6057534</v>
          </cell>
          <cell r="B372" t="str">
            <v>PISUNA QUINCHIMBLA LUIS ELIAS</v>
          </cell>
          <cell r="C372">
            <v>37000500</v>
          </cell>
          <cell r="D372">
            <v>37648</v>
          </cell>
          <cell r="E372">
            <v>38705.585957754629</v>
          </cell>
          <cell r="F372">
            <v>1026.4518347222256</v>
          </cell>
          <cell r="G372">
            <v>3</v>
          </cell>
          <cell r="H372">
            <v>2.8121968074581525</v>
          </cell>
          <cell r="I372">
            <v>3</v>
          </cell>
        </row>
        <row r="373">
          <cell r="A373">
            <v>6057535</v>
          </cell>
          <cell r="B373" t="str">
            <v>PUSHUG GUACHO ROBERTO CARLOS</v>
          </cell>
          <cell r="C373">
            <v>36000500</v>
          </cell>
          <cell r="D373">
            <v>37648</v>
          </cell>
          <cell r="E373">
            <v>38705.585957754629</v>
          </cell>
          <cell r="F373">
            <v>1026.4518347222256</v>
          </cell>
          <cell r="G373">
            <v>3</v>
          </cell>
          <cell r="H373">
            <v>2.8121968074581525</v>
          </cell>
          <cell r="I373">
            <v>3</v>
          </cell>
        </row>
        <row r="374">
          <cell r="A374">
            <v>6057536</v>
          </cell>
          <cell r="B374" t="str">
            <v>REINOSO VARELA CARLOS PATRICIO</v>
          </cell>
          <cell r="C374">
            <v>34000400</v>
          </cell>
          <cell r="D374">
            <v>37648</v>
          </cell>
          <cell r="E374">
            <v>38705.585957754629</v>
          </cell>
          <cell r="F374">
            <v>1026.4518347222256</v>
          </cell>
          <cell r="G374">
            <v>3</v>
          </cell>
          <cell r="H374">
            <v>2.8121968074581525</v>
          </cell>
          <cell r="I374">
            <v>3</v>
          </cell>
        </row>
        <row r="375">
          <cell r="A375">
            <v>6057537</v>
          </cell>
          <cell r="B375" t="str">
            <v>RUEDA BRICENO NELSON JAVIER</v>
          </cell>
          <cell r="C375">
            <v>34000200</v>
          </cell>
          <cell r="D375">
            <v>37648</v>
          </cell>
          <cell r="E375">
            <v>38705.585957754629</v>
          </cell>
          <cell r="F375">
            <v>1026.4518347222256</v>
          </cell>
          <cell r="G375">
            <v>3</v>
          </cell>
          <cell r="H375">
            <v>2.8121968074581525</v>
          </cell>
          <cell r="I375">
            <v>3</v>
          </cell>
        </row>
        <row r="376">
          <cell r="A376">
            <v>6057538</v>
          </cell>
          <cell r="B376" t="str">
            <v>PILLAJO LEMA JOSE FERNANDO</v>
          </cell>
          <cell r="C376">
            <v>36000200</v>
          </cell>
          <cell r="D376">
            <v>37648</v>
          </cell>
          <cell r="E376">
            <v>38705.585957754629</v>
          </cell>
          <cell r="F376">
            <v>1026.4518347222256</v>
          </cell>
          <cell r="G376">
            <v>3</v>
          </cell>
          <cell r="H376">
            <v>2.8121968074581525</v>
          </cell>
          <cell r="I376">
            <v>3</v>
          </cell>
        </row>
        <row r="377">
          <cell r="A377">
            <v>6057539</v>
          </cell>
          <cell r="B377" t="str">
            <v>RUALES AGUIRRE EDISON FRANCISCO</v>
          </cell>
          <cell r="C377">
            <v>37000500</v>
          </cell>
          <cell r="D377">
            <v>37648</v>
          </cell>
          <cell r="E377">
            <v>38705.585957754629</v>
          </cell>
          <cell r="F377">
            <v>1026.4518347222256</v>
          </cell>
          <cell r="G377">
            <v>3</v>
          </cell>
          <cell r="H377">
            <v>2.8121968074581525</v>
          </cell>
          <cell r="I377">
            <v>3</v>
          </cell>
        </row>
        <row r="378">
          <cell r="A378">
            <v>6057542</v>
          </cell>
          <cell r="B378" t="str">
            <v>SHUGULI LOPEZ LUIS ALBERTO</v>
          </cell>
          <cell r="C378">
            <v>36000500</v>
          </cell>
          <cell r="D378">
            <v>37648</v>
          </cell>
          <cell r="E378">
            <v>38705.585957754629</v>
          </cell>
          <cell r="F378">
            <v>1026.4518347222256</v>
          </cell>
          <cell r="G378">
            <v>3</v>
          </cell>
          <cell r="H378">
            <v>2.8121968074581525</v>
          </cell>
          <cell r="I378">
            <v>3</v>
          </cell>
        </row>
        <row r="379">
          <cell r="A379">
            <v>6057543</v>
          </cell>
          <cell r="B379" t="str">
            <v>SEGOVIA BONILLA JOSE RUBEN</v>
          </cell>
          <cell r="C379">
            <v>34000300</v>
          </cell>
          <cell r="D379">
            <v>37648</v>
          </cell>
          <cell r="E379">
            <v>38705.585957754629</v>
          </cell>
          <cell r="F379">
            <v>1026.4518347222256</v>
          </cell>
          <cell r="G379">
            <v>3</v>
          </cell>
          <cell r="H379">
            <v>2.8121968074581525</v>
          </cell>
          <cell r="I379">
            <v>3</v>
          </cell>
        </row>
        <row r="380">
          <cell r="A380">
            <v>6057544</v>
          </cell>
          <cell r="B380" t="str">
            <v>ZABALA OCHOA CHRISTIAN DAVID</v>
          </cell>
          <cell r="C380">
            <v>36000400</v>
          </cell>
          <cell r="D380">
            <v>37648</v>
          </cell>
          <cell r="E380">
            <v>38705.585957754629</v>
          </cell>
          <cell r="F380">
            <v>1026.4518347222256</v>
          </cell>
          <cell r="G380">
            <v>3</v>
          </cell>
          <cell r="H380">
            <v>2.8121968074581525</v>
          </cell>
          <cell r="I380">
            <v>3</v>
          </cell>
        </row>
        <row r="381">
          <cell r="A381">
            <v>6057545</v>
          </cell>
          <cell r="B381" t="str">
            <v>ZAPATA VALVERDE LUIS OSWALDO</v>
          </cell>
          <cell r="C381">
            <v>35000400</v>
          </cell>
          <cell r="D381">
            <v>37648</v>
          </cell>
          <cell r="E381">
            <v>38705.585957754629</v>
          </cell>
          <cell r="F381">
            <v>1026.4518347222256</v>
          </cell>
          <cell r="G381">
            <v>3</v>
          </cell>
          <cell r="H381">
            <v>2.8121968074581525</v>
          </cell>
          <cell r="I381">
            <v>3</v>
          </cell>
        </row>
        <row r="382">
          <cell r="A382">
            <v>6057558</v>
          </cell>
          <cell r="B382" t="str">
            <v>IZA COLLAGUAZO FAUSTO ELISEO</v>
          </cell>
          <cell r="C382">
            <v>52000520</v>
          </cell>
          <cell r="D382">
            <v>37648</v>
          </cell>
          <cell r="E382">
            <v>38705.585957754629</v>
          </cell>
          <cell r="F382">
            <v>1026.4518347222256</v>
          </cell>
          <cell r="G382">
            <v>3</v>
          </cell>
          <cell r="H382">
            <v>2.8121968074581525</v>
          </cell>
          <cell r="I382">
            <v>3</v>
          </cell>
        </row>
        <row r="383">
          <cell r="A383">
            <v>6057560</v>
          </cell>
          <cell r="B383" t="str">
            <v>ORTEGA SANTAMARIA BYRON GABRIEL</v>
          </cell>
          <cell r="C383">
            <v>52000520</v>
          </cell>
          <cell r="D383">
            <v>37648</v>
          </cell>
          <cell r="E383">
            <v>38705.585957754629</v>
          </cell>
          <cell r="F383">
            <v>1026.4518347222256</v>
          </cell>
          <cell r="G383">
            <v>3</v>
          </cell>
          <cell r="H383">
            <v>2.8121968074581525</v>
          </cell>
          <cell r="I383">
            <v>3</v>
          </cell>
        </row>
        <row r="384">
          <cell r="A384">
            <v>6057561</v>
          </cell>
          <cell r="B384" t="str">
            <v>GAIBOR GAIBOR HECTOR RAMIRO</v>
          </cell>
          <cell r="C384">
            <v>52000430</v>
          </cell>
          <cell r="D384">
            <v>37648</v>
          </cell>
          <cell r="E384">
            <v>38705.585957754629</v>
          </cell>
          <cell r="F384">
            <v>1026.4518347222256</v>
          </cell>
          <cell r="G384">
            <v>3</v>
          </cell>
          <cell r="H384">
            <v>2.8121968074581525</v>
          </cell>
          <cell r="I384">
            <v>3</v>
          </cell>
        </row>
        <row r="385">
          <cell r="A385">
            <v>6057562</v>
          </cell>
          <cell r="B385" t="str">
            <v>ZUNIGA VEGA JOSE ENRIQUE</v>
          </cell>
          <cell r="C385">
            <v>37000700</v>
          </cell>
          <cell r="D385">
            <v>37648</v>
          </cell>
          <cell r="E385">
            <v>38705.585957754629</v>
          </cell>
          <cell r="F385">
            <v>1026.4518347222256</v>
          </cell>
          <cell r="G385">
            <v>3</v>
          </cell>
          <cell r="H385">
            <v>2.8121968074581525</v>
          </cell>
          <cell r="I385">
            <v>3</v>
          </cell>
        </row>
        <row r="386">
          <cell r="A386">
            <v>6057564</v>
          </cell>
          <cell r="B386" t="str">
            <v>AGUILERA MASABANDA JUAN CARLOS</v>
          </cell>
          <cell r="C386">
            <v>34000400</v>
          </cell>
          <cell r="D386">
            <v>37648</v>
          </cell>
          <cell r="E386">
            <v>38705.585957754629</v>
          </cell>
          <cell r="F386">
            <v>1026.4518347222256</v>
          </cell>
          <cell r="G386">
            <v>3</v>
          </cell>
          <cell r="H386">
            <v>2.8121968074581525</v>
          </cell>
          <cell r="I386">
            <v>3</v>
          </cell>
        </row>
        <row r="387">
          <cell r="A387">
            <v>6057565</v>
          </cell>
          <cell r="B387" t="str">
            <v>VASQUEZ ANAGUMBLA NELSON DANIEL</v>
          </cell>
          <cell r="C387">
            <v>36000200</v>
          </cell>
          <cell r="D387">
            <v>37648</v>
          </cell>
          <cell r="E387">
            <v>38705.585957754629</v>
          </cell>
          <cell r="F387">
            <v>1026.4518347222256</v>
          </cell>
          <cell r="G387">
            <v>3</v>
          </cell>
          <cell r="H387">
            <v>2.8121968074581525</v>
          </cell>
          <cell r="I387">
            <v>3</v>
          </cell>
        </row>
        <row r="388">
          <cell r="A388">
            <v>6057570</v>
          </cell>
          <cell r="B388" t="str">
            <v>VASQUEZ CARTAGENA RUPERTO BLADIMIR</v>
          </cell>
          <cell r="C388">
            <v>34000100</v>
          </cell>
          <cell r="D388">
            <v>37648</v>
          </cell>
          <cell r="E388">
            <v>38705.585957754629</v>
          </cell>
          <cell r="F388">
            <v>1026.4518347222256</v>
          </cell>
          <cell r="G388">
            <v>3</v>
          </cell>
          <cell r="H388">
            <v>2.8121968074581525</v>
          </cell>
          <cell r="I388">
            <v>3</v>
          </cell>
        </row>
        <row r="389">
          <cell r="A389">
            <v>6057571</v>
          </cell>
          <cell r="B389" t="str">
            <v>TONATO GUAMAN VICTOR HUGO</v>
          </cell>
          <cell r="C389">
            <v>52000520</v>
          </cell>
          <cell r="D389">
            <v>37648</v>
          </cell>
          <cell r="E389">
            <v>38705.585957754629</v>
          </cell>
          <cell r="F389">
            <v>1026.4518347222256</v>
          </cell>
          <cell r="G389">
            <v>3</v>
          </cell>
          <cell r="H389">
            <v>2.8121968074581525</v>
          </cell>
          <cell r="I389">
            <v>3</v>
          </cell>
        </row>
        <row r="390">
          <cell r="A390">
            <v>6057573</v>
          </cell>
          <cell r="B390" t="str">
            <v>PAREDES QUISILEMA MANUEL ALBERTO</v>
          </cell>
          <cell r="C390">
            <v>36000300</v>
          </cell>
          <cell r="D390">
            <v>37648</v>
          </cell>
          <cell r="E390">
            <v>38705.585957754629</v>
          </cell>
          <cell r="F390">
            <v>1026.4518347222256</v>
          </cell>
          <cell r="G390">
            <v>3</v>
          </cell>
          <cell r="H390">
            <v>2.8121968074581525</v>
          </cell>
          <cell r="I390">
            <v>3</v>
          </cell>
        </row>
        <row r="391">
          <cell r="A391">
            <v>6057576</v>
          </cell>
          <cell r="B391" t="str">
            <v>TELLO TOAPANTA SEGUNDO DANIEL</v>
          </cell>
          <cell r="C391">
            <v>36000600</v>
          </cell>
          <cell r="D391">
            <v>37648</v>
          </cell>
          <cell r="E391">
            <v>38705.585957754629</v>
          </cell>
          <cell r="F391">
            <v>1026.4518347222256</v>
          </cell>
          <cell r="G391">
            <v>3</v>
          </cell>
          <cell r="H391">
            <v>2.8121968074581525</v>
          </cell>
          <cell r="I391">
            <v>3</v>
          </cell>
        </row>
        <row r="392">
          <cell r="A392">
            <v>6057577</v>
          </cell>
          <cell r="B392" t="str">
            <v>TAPIA ALVAREZ HELIOR ARMANDO</v>
          </cell>
          <cell r="C392">
            <v>37000700</v>
          </cell>
          <cell r="D392">
            <v>37648</v>
          </cell>
          <cell r="E392">
            <v>38705.585957754629</v>
          </cell>
          <cell r="F392">
            <v>1026.4518347222256</v>
          </cell>
          <cell r="G392">
            <v>3</v>
          </cell>
          <cell r="H392">
            <v>2.8121968074581525</v>
          </cell>
          <cell r="I392">
            <v>3</v>
          </cell>
        </row>
        <row r="393">
          <cell r="A393">
            <v>6057179</v>
          </cell>
          <cell r="B393" t="str">
            <v>PAZMINO CANAS FRANCISCO RICARDO</v>
          </cell>
          <cell r="C393">
            <v>52000520</v>
          </cell>
          <cell r="D393">
            <v>37634</v>
          </cell>
          <cell r="E393">
            <v>38705.585957754629</v>
          </cell>
          <cell r="F393">
            <v>1040.4518347222256</v>
          </cell>
          <cell r="G393">
            <v>3</v>
          </cell>
          <cell r="H393">
            <v>2.8505529718417142</v>
          </cell>
          <cell r="I393">
            <v>3</v>
          </cell>
        </row>
        <row r="394">
          <cell r="A394">
            <v>6057253</v>
          </cell>
          <cell r="B394" t="str">
            <v>TAMAYO PEREZ JASON IVAN</v>
          </cell>
          <cell r="C394">
            <v>41000210</v>
          </cell>
          <cell r="D394">
            <v>37634</v>
          </cell>
          <cell r="E394">
            <v>38705.585957754629</v>
          </cell>
          <cell r="F394">
            <v>1040.4518347222256</v>
          </cell>
          <cell r="G394">
            <v>3</v>
          </cell>
          <cell r="H394">
            <v>2.8505529718417142</v>
          </cell>
          <cell r="I394">
            <v>3</v>
          </cell>
        </row>
        <row r="395">
          <cell r="A395">
            <v>6056082</v>
          </cell>
          <cell r="B395" t="str">
            <v>CARRION BARRAGAN JUAN PABLO</v>
          </cell>
          <cell r="C395">
            <v>52000410</v>
          </cell>
          <cell r="D395">
            <v>37623</v>
          </cell>
          <cell r="E395">
            <v>38705.585957754629</v>
          </cell>
          <cell r="F395">
            <v>1051.4518347222256</v>
          </cell>
          <cell r="G395">
            <v>3</v>
          </cell>
          <cell r="H395">
            <v>2.8806899581430838</v>
          </cell>
          <cell r="I395">
            <v>3</v>
          </cell>
        </row>
        <row r="396">
          <cell r="A396">
            <v>6054967</v>
          </cell>
          <cell r="B396" t="str">
            <v>GUALOTUNA NACIMBA EDGAR VINICIO</v>
          </cell>
          <cell r="C396">
            <v>33000500</v>
          </cell>
          <cell r="D396">
            <v>37592</v>
          </cell>
          <cell r="E396">
            <v>38705.585957754629</v>
          </cell>
          <cell r="F396">
            <v>1082.4518347222256</v>
          </cell>
          <cell r="G396">
            <v>3</v>
          </cell>
          <cell r="H396">
            <v>2.9656214649923989</v>
          </cell>
          <cell r="I396">
            <v>3</v>
          </cell>
        </row>
        <row r="397">
          <cell r="A397">
            <v>6054944</v>
          </cell>
          <cell r="B397" t="str">
            <v>VALENCIA LALANGUI LOURDES GUADALUPE</v>
          </cell>
          <cell r="C397">
            <v>52000520</v>
          </cell>
          <cell r="D397">
            <v>37585</v>
          </cell>
          <cell r="E397">
            <v>38705.585957754629</v>
          </cell>
          <cell r="F397">
            <v>1089.4518347222256</v>
          </cell>
          <cell r="G397">
            <v>3</v>
          </cell>
          <cell r="H397">
            <v>2.9847995471841799</v>
          </cell>
          <cell r="I397">
            <v>3</v>
          </cell>
        </row>
        <row r="398">
          <cell r="A398">
            <v>6054774</v>
          </cell>
          <cell r="B398" t="str">
            <v>DOMINGUEZ ANDRADE MARIA DEL CARMEN</v>
          </cell>
          <cell r="C398">
            <v>22000240</v>
          </cell>
          <cell r="D398">
            <v>37571</v>
          </cell>
          <cell r="E398">
            <v>38705.585957754629</v>
          </cell>
          <cell r="F398">
            <v>1103.4518347222256</v>
          </cell>
          <cell r="G398">
            <v>3</v>
          </cell>
          <cell r="H398">
            <v>3.0231557115677412</v>
          </cell>
          <cell r="I398">
            <v>3</v>
          </cell>
        </row>
        <row r="399">
          <cell r="A399">
            <v>6054747</v>
          </cell>
          <cell r="B399" t="str">
            <v>LEDESMA PANCHI ROBERTO MARCELO</v>
          </cell>
          <cell r="C399">
            <v>33000500</v>
          </cell>
          <cell r="D399">
            <v>37565</v>
          </cell>
          <cell r="E399">
            <v>38705.585957754629</v>
          </cell>
          <cell r="F399">
            <v>1109.4518347222256</v>
          </cell>
          <cell r="G399">
            <v>3</v>
          </cell>
          <cell r="H399">
            <v>3.0395940677321249</v>
          </cell>
          <cell r="I399">
            <v>3</v>
          </cell>
        </row>
        <row r="400">
          <cell r="A400">
            <v>6054535</v>
          </cell>
          <cell r="B400" t="str">
            <v>UQUILLAS ANDRADE ROBERTO ENRIQUE</v>
          </cell>
          <cell r="C400">
            <v>71000</v>
          </cell>
          <cell r="D400">
            <v>37550</v>
          </cell>
          <cell r="E400">
            <v>38705.585957754629</v>
          </cell>
          <cell r="F400">
            <v>1124.4518347222256</v>
          </cell>
          <cell r="G400">
            <v>3</v>
          </cell>
          <cell r="H400">
            <v>3.080689958143084</v>
          </cell>
          <cell r="I400">
            <v>3</v>
          </cell>
        </row>
        <row r="401">
          <cell r="A401">
            <v>6054192</v>
          </cell>
          <cell r="B401" t="str">
            <v>PACHECO COSTALES VICTOR VLADIMIR</v>
          </cell>
          <cell r="C401">
            <v>36000700</v>
          </cell>
          <cell r="D401">
            <v>37536</v>
          </cell>
          <cell r="E401">
            <v>38705.585957754629</v>
          </cell>
          <cell r="F401">
            <v>1138.4518347222256</v>
          </cell>
          <cell r="G401">
            <v>3</v>
          </cell>
          <cell r="H401">
            <v>3.1190461225266457</v>
          </cell>
          <cell r="I401">
            <v>3</v>
          </cell>
        </row>
        <row r="402">
          <cell r="A402">
            <v>6054194</v>
          </cell>
          <cell r="B402" t="str">
            <v>VILLAFUERTE PENAHERR MARIA CRISTINA</v>
          </cell>
          <cell r="C402">
            <v>42000120</v>
          </cell>
          <cell r="D402">
            <v>37536</v>
          </cell>
          <cell r="E402">
            <v>38705.585957754629</v>
          </cell>
          <cell r="F402">
            <v>1138.4518347222256</v>
          </cell>
          <cell r="G402">
            <v>3</v>
          </cell>
          <cell r="H402">
            <v>3.1190461225266457</v>
          </cell>
          <cell r="I402">
            <v>3</v>
          </cell>
        </row>
        <row r="403">
          <cell r="A403">
            <v>6053939</v>
          </cell>
          <cell r="B403" t="str">
            <v>GUARDERAS ROJAS ANDRES EDUARDO</v>
          </cell>
          <cell r="C403">
            <v>37000100</v>
          </cell>
          <cell r="D403">
            <v>37522</v>
          </cell>
          <cell r="E403">
            <v>38705.585957754629</v>
          </cell>
          <cell r="F403">
            <v>1152.4518347222256</v>
          </cell>
          <cell r="G403">
            <v>3</v>
          </cell>
          <cell r="H403">
            <v>3.157402286910207</v>
          </cell>
          <cell r="I403">
            <v>3</v>
          </cell>
        </row>
        <row r="404">
          <cell r="A404">
            <v>6053487</v>
          </cell>
          <cell r="B404" t="str">
            <v>SOSA CRUZ JUAN PABLO</v>
          </cell>
          <cell r="C404">
            <v>35000200</v>
          </cell>
          <cell r="D404">
            <v>37501</v>
          </cell>
          <cell r="E404">
            <v>38705.585957754629</v>
          </cell>
          <cell r="F404">
            <v>1173.4518347222256</v>
          </cell>
          <cell r="G404">
            <v>3</v>
          </cell>
          <cell r="H404">
            <v>3.2149365334855498</v>
          </cell>
          <cell r="I404">
            <v>3</v>
          </cell>
        </row>
        <row r="405">
          <cell r="A405">
            <v>6053343</v>
          </cell>
          <cell r="B405" t="str">
            <v>ROJAS CANDO ALEXANDER RUBEN</v>
          </cell>
          <cell r="C405">
            <v>36000600</v>
          </cell>
          <cell r="D405">
            <v>37494</v>
          </cell>
          <cell r="E405">
            <v>38705.585957754629</v>
          </cell>
          <cell r="F405">
            <v>1180.4518347222256</v>
          </cell>
          <cell r="G405">
            <v>3</v>
          </cell>
          <cell r="H405">
            <v>3.2341146156773304</v>
          </cell>
          <cell r="I405">
            <v>3</v>
          </cell>
        </row>
        <row r="406">
          <cell r="A406">
            <v>6053348</v>
          </cell>
          <cell r="B406" t="str">
            <v>CHILUISA MARTINEZ FRANKLIN ERNESTO</v>
          </cell>
          <cell r="C406">
            <v>52000520</v>
          </cell>
          <cell r="D406">
            <v>37494</v>
          </cell>
          <cell r="E406">
            <v>38705.585957754629</v>
          </cell>
          <cell r="F406">
            <v>1180.4518347222256</v>
          </cell>
          <cell r="G406">
            <v>3</v>
          </cell>
          <cell r="H406">
            <v>3.2341146156773304</v>
          </cell>
          <cell r="I406">
            <v>3</v>
          </cell>
        </row>
        <row r="407">
          <cell r="A407">
            <v>6053258</v>
          </cell>
          <cell r="B407" t="str">
            <v>AGAMA VASQUEZ OSCAR MAURICIO</v>
          </cell>
          <cell r="C407">
            <v>52000430</v>
          </cell>
          <cell r="D407">
            <v>37487</v>
          </cell>
          <cell r="E407">
            <v>38705.585957754629</v>
          </cell>
          <cell r="F407">
            <v>1187.4518347222256</v>
          </cell>
          <cell r="G407">
            <v>3</v>
          </cell>
          <cell r="H407">
            <v>3.2532926978691115</v>
          </cell>
          <cell r="I407">
            <v>3</v>
          </cell>
        </row>
        <row r="408">
          <cell r="A408">
            <v>6053259</v>
          </cell>
          <cell r="B408" t="str">
            <v>SARAVIA VARGAS RICARDO PATRICIO</v>
          </cell>
          <cell r="C408">
            <v>33000200</v>
          </cell>
          <cell r="D408">
            <v>37487</v>
          </cell>
          <cell r="E408">
            <v>38705.585957754629</v>
          </cell>
          <cell r="F408">
            <v>1187.4518347222256</v>
          </cell>
          <cell r="G408">
            <v>3</v>
          </cell>
          <cell r="H408">
            <v>3.2532926978691115</v>
          </cell>
          <cell r="I408">
            <v>3</v>
          </cell>
        </row>
        <row r="409">
          <cell r="A409">
            <v>6053275</v>
          </cell>
          <cell r="B409" t="str">
            <v>FERNANDEZ FARIA YAHIREN</v>
          </cell>
          <cell r="C409">
            <v>35000100</v>
          </cell>
          <cell r="D409">
            <v>37483</v>
          </cell>
          <cell r="E409">
            <v>38705.585957754629</v>
          </cell>
          <cell r="F409">
            <v>1191.4518347222256</v>
          </cell>
          <cell r="G409">
            <v>3</v>
          </cell>
          <cell r="H409">
            <v>3.2642516019787005</v>
          </cell>
          <cell r="I409">
            <v>3</v>
          </cell>
        </row>
        <row r="410">
          <cell r="A410">
            <v>6053104</v>
          </cell>
          <cell r="B410" t="str">
            <v>VALVERDE NUNEZ ANGEL ANTONIO</v>
          </cell>
          <cell r="C410">
            <v>31000330</v>
          </cell>
          <cell r="D410">
            <v>37480</v>
          </cell>
          <cell r="E410">
            <v>38705.585957754629</v>
          </cell>
          <cell r="F410">
            <v>1194.4518347222256</v>
          </cell>
          <cell r="G410">
            <v>3</v>
          </cell>
          <cell r="H410">
            <v>3.2724707800608921</v>
          </cell>
          <cell r="I410">
            <v>3</v>
          </cell>
        </row>
        <row r="411">
          <cell r="A411">
            <v>6053105</v>
          </cell>
          <cell r="B411" t="str">
            <v>MORALES ESPINOZA JAIRO JAVIER</v>
          </cell>
          <cell r="C411">
            <v>52000520</v>
          </cell>
          <cell r="D411">
            <v>37480</v>
          </cell>
          <cell r="E411">
            <v>38705.585957754629</v>
          </cell>
          <cell r="F411">
            <v>1194.4518347222256</v>
          </cell>
          <cell r="G411">
            <v>3</v>
          </cell>
          <cell r="H411">
            <v>3.2724707800608921</v>
          </cell>
          <cell r="I411">
            <v>3</v>
          </cell>
        </row>
        <row r="412">
          <cell r="A412">
            <v>6053108</v>
          </cell>
          <cell r="B412" t="str">
            <v>PAREDES ECHEVERRIA FRANCISCO XAVIER</v>
          </cell>
          <cell r="C412">
            <v>52000520</v>
          </cell>
          <cell r="D412">
            <v>37480</v>
          </cell>
          <cell r="E412">
            <v>38705.585957754629</v>
          </cell>
          <cell r="F412">
            <v>1194.4518347222256</v>
          </cell>
          <cell r="G412">
            <v>3</v>
          </cell>
          <cell r="H412">
            <v>3.2724707800608921</v>
          </cell>
          <cell r="I412">
            <v>3</v>
          </cell>
        </row>
        <row r="413">
          <cell r="A413">
            <v>6053130</v>
          </cell>
          <cell r="B413" t="str">
            <v>MALDONADO MARTINEZ DIEGO MARCELO</v>
          </cell>
          <cell r="C413">
            <v>52000520</v>
          </cell>
          <cell r="D413">
            <v>37480</v>
          </cell>
          <cell r="E413">
            <v>38705.585957754629</v>
          </cell>
          <cell r="F413">
            <v>1194.4518347222256</v>
          </cell>
          <cell r="G413">
            <v>3</v>
          </cell>
          <cell r="H413">
            <v>3.2724707800608921</v>
          </cell>
          <cell r="I413">
            <v>3</v>
          </cell>
        </row>
        <row r="414">
          <cell r="A414">
            <v>6053153</v>
          </cell>
          <cell r="B414" t="str">
            <v>JARAMILLO ARROYO ANDRES JULIO</v>
          </cell>
          <cell r="C414">
            <v>21000100</v>
          </cell>
          <cell r="D414">
            <v>37480</v>
          </cell>
          <cell r="E414">
            <v>38705.585957754629</v>
          </cell>
          <cell r="F414">
            <v>1194.4518347222256</v>
          </cell>
          <cell r="G414">
            <v>3</v>
          </cell>
          <cell r="H414">
            <v>3.2724707800608921</v>
          </cell>
          <cell r="I414">
            <v>3</v>
          </cell>
        </row>
        <row r="415">
          <cell r="A415">
            <v>6052966</v>
          </cell>
          <cell r="B415" t="str">
            <v>THURDEKOOS GARZON LUIS FELIPE</v>
          </cell>
          <cell r="C415">
            <v>21000100</v>
          </cell>
          <cell r="D415">
            <v>37473</v>
          </cell>
          <cell r="E415">
            <v>38705.585957754629</v>
          </cell>
          <cell r="F415">
            <v>1201.4518347222256</v>
          </cell>
          <cell r="G415">
            <v>3</v>
          </cell>
          <cell r="H415">
            <v>3.2916488622526727</v>
          </cell>
          <cell r="I415">
            <v>3</v>
          </cell>
        </row>
        <row r="416">
          <cell r="A416">
            <v>6052967</v>
          </cell>
          <cell r="B416" t="str">
            <v>BUITRON ARAUJO ELVIS AUGUSTO</v>
          </cell>
          <cell r="C416">
            <v>37000710</v>
          </cell>
          <cell r="D416">
            <v>37473</v>
          </cell>
          <cell r="E416">
            <v>38705.585957754629</v>
          </cell>
          <cell r="F416">
            <v>1201.4518347222256</v>
          </cell>
          <cell r="G416">
            <v>3</v>
          </cell>
          <cell r="H416">
            <v>3.2916488622526727</v>
          </cell>
          <cell r="I416">
            <v>3</v>
          </cell>
        </row>
        <row r="417">
          <cell r="A417">
            <v>6052972</v>
          </cell>
          <cell r="B417" t="str">
            <v>ESTRELLA PROANO JAIME MARCELO</v>
          </cell>
          <cell r="C417">
            <v>37000100</v>
          </cell>
          <cell r="D417">
            <v>37459</v>
          </cell>
          <cell r="E417">
            <v>38705.585957754629</v>
          </cell>
          <cell r="F417">
            <v>1215.4518347222256</v>
          </cell>
          <cell r="G417">
            <v>3</v>
          </cell>
          <cell r="H417">
            <v>3.3300050266362344</v>
          </cell>
          <cell r="I417">
            <v>3</v>
          </cell>
        </row>
        <row r="418">
          <cell r="A418">
            <v>3705879</v>
          </cell>
          <cell r="B418" t="str">
            <v>VILLEGAS RIVERA CARLOS OSWALDO</v>
          </cell>
          <cell r="C418">
            <v>36000500</v>
          </cell>
          <cell r="D418">
            <v>37438</v>
          </cell>
          <cell r="E418">
            <v>38705.585957754629</v>
          </cell>
          <cell r="F418">
            <v>1236.4518347222256</v>
          </cell>
          <cell r="G418">
            <v>3</v>
          </cell>
          <cell r="H418">
            <v>3.3875392732115772</v>
          </cell>
          <cell r="I418">
            <v>3</v>
          </cell>
        </row>
        <row r="419">
          <cell r="A419">
            <v>3705884</v>
          </cell>
          <cell r="B419" t="str">
            <v>COBENA ALAVA DAVID HERMELINDO</v>
          </cell>
          <cell r="C419">
            <v>35000300</v>
          </cell>
          <cell r="D419">
            <v>37438</v>
          </cell>
          <cell r="E419">
            <v>38705.585957754629</v>
          </cell>
          <cell r="F419">
            <v>1236.4518347222256</v>
          </cell>
          <cell r="G419">
            <v>3</v>
          </cell>
          <cell r="H419">
            <v>3.3875392732115772</v>
          </cell>
          <cell r="I419">
            <v>3</v>
          </cell>
        </row>
        <row r="420">
          <cell r="A420">
            <v>3705885</v>
          </cell>
          <cell r="B420" t="str">
            <v>AVILA VILLAFUERTE DIEGO FERNANDO</v>
          </cell>
          <cell r="C420">
            <v>52000440</v>
          </cell>
          <cell r="D420">
            <v>37438</v>
          </cell>
          <cell r="E420">
            <v>38705.585957754629</v>
          </cell>
          <cell r="F420">
            <v>1236.4518347222256</v>
          </cell>
          <cell r="G420">
            <v>3</v>
          </cell>
          <cell r="H420">
            <v>3.3875392732115772</v>
          </cell>
          <cell r="I420">
            <v>3</v>
          </cell>
        </row>
        <row r="421">
          <cell r="A421">
            <v>3705886</v>
          </cell>
          <cell r="B421" t="str">
            <v>TERAN FIALLOS KLEVER GUILLERMO</v>
          </cell>
          <cell r="C421">
            <v>52000440</v>
          </cell>
          <cell r="D421">
            <v>37438</v>
          </cell>
          <cell r="E421">
            <v>38705.585957754629</v>
          </cell>
          <cell r="F421">
            <v>1236.4518347222256</v>
          </cell>
          <cell r="G421">
            <v>3</v>
          </cell>
          <cell r="H421">
            <v>3.3875392732115772</v>
          </cell>
          <cell r="I421">
            <v>3</v>
          </cell>
        </row>
        <row r="422">
          <cell r="A422">
            <v>3705890</v>
          </cell>
          <cell r="B422" t="str">
            <v>PAREDES YEPEZ IVAN MARCELO</v>
          </cell>
          <cell r="C422">
            <v>34000500</v>
          </cell>
          <cell r="D422">
            <v>37438</v>
          </cell>
          <cell r="E422">
            <v>38705.585957754629</v>
          </cell>
          <cell r="F422">
            <v>1236.4518347222256</v>
          </cell>
          <cell r="G422">
            <v>3</v>
          </cell>
          <cell r="H422">
            <v>3.3875392732115772</v>
          </cell>
          <cell r="I422">
            <v>3</v>
          </cell>
        </row>
        <row r="423">
          <cell r="A423">
            <v>3705892</v>
          </cell>
          <cell r="B423" t="str">
            <v>MEJIA ESPINOSA FREDDY DANIEL</v>
          </cell>
          <cell r="C423">
            <v>35000400</v>
          </cell>
          <cell r="D423">
            <v>37438</v>
          </cell>
          <cell r="E423">
            <v>38705.585957754629</v>
          </cell>
          <cell r="F423">
            <v>1236.4518347222256</v>
          </cell>
          <cell r="G423">
            <v>3</v>
          </cell>
          <cell r="H423">
            <v>3.3875392732115772</v>
          </cell>
          <cell r="I423">
            <v>3</v>
          </cell>
        </row>
        <row r="424">
          <cell r="A424">
            <v>3705895</v>
          </cell>
          <cell r="B424" t="str">
            <v>ANDRADE BECERRA LUIS OMAR</v>
          </cell>
          <cell r="C424">
            <v>52000520</v>
          </cell>
          <cell r="D424">
            <v>37438</v>
          </cell>
          <cell r="E424">
            <v>38705.585957754629</v>
          </cell>
          <cell r="F424">
            <v>1236.4518347222256</v>
          </cell>
          <cell r="G424">
            <v>3</v>
          </cell>
          <cell r="H424">
            <v>3.3875392732115772</v>
          </cell>
          <cell r="I424">
            <v>3</v>
          </cell>
        </row>
        <row r="425">
          <cell r="A425">
            <v>3705897</v>
          </cell>
          <cell r="B425" t="str">
            <v>CAILLAGUA CASTRO ANGEL FREDDY</v>
          </cell>
          <cell r="C425">
            <v>36000400</v>
          </cell>
          <cell r="D425">
            <v>37438</v>
          </cell>
          <cell r="E425">
            <v>38705.585957754629</v>
          </cell>
          <cell r="F425">
            <v>1236.4518347222256</v>
          </cell>
          <cell r="G425">
            <v>3</v>
          </cell>
          <cell r="H425">
            <v>3.3875392732115772</v>
          </cell>
          <cell r="I425">
            <v>3</v>
          </cell>
        </row>
        <row r="426">
          <cell r="A426">
            <v>3705904</v>
          </cell>
          <cell r="B426" t="str">
            <v>CHANGOLUISA CANDO WASHINGTON GEOVANNI</v>
          </cell>
          <cell r="C426">
            <v>36000200</v>
          </cell>
          <cell r="D426">
            <v>37438</v>
          </cell>
          <cell r="E426">
            <v>38705.585957754629</v>
          </cell>
          <cell r="F426">
            <v>1236.4518347222256</v>
          </cell>
          <cell r="G426">
            <v>3</v>
          </cell>
          <cell r="H426">
            <v>3.3875392732115772</v>
          </cell>
          <cell r="I426">
            <v>3</v>
          </cell>
        </row>
        <row r="427">
          <cell r="A427">
            <v>3705905</v>
          </cell>
          <cell r="B427" t="str">
            <v>PACHECO VITERI JOHN ALEXANDER</v>
          </cell>
          <cell r="C427">
            <v>36000300</v>
          </cell>
          <cell r="D427">
            <v>37438</v>
          </cell>
          <cell r="E427">
            <v>38705.585957754629</v>
          </cell>
          <cell r="F427">
            <v>1236.4518347222256</v>
          </cell>
          <cell r="G427">
            <v>3</v>
          </cell>
          <cell r="H427">
            <v>3.3875392732115772</v>
          </cell>
          <cell r="I427">
            <v>3</v>
          </cell>
        </row>
        <row r="428">
          <cell r="A428">
            <v>3705906</v>
          </cell>
          <cell r="B428" t="str">
            <v>NASIMBA TIPAN LUIS EDISON</v>
          </cell>
          <cell r="C428">
            <v>34000400</v>
          </cell>
          <cell r="D428">
            <v>37438</v>
          </cell>
          <cell r="E428">
            <v>38705.585957754629</v>
          </cell>
          <cell r="F428">
            <v>1236.4518347222256</v>
          </cell>
          <cell r="G428">
            <v>3</v>
          </cell>
          <cell r="H428">
            <v>3.3875392732115772</v>
          </cell>
          <cell r="I428">
            <v>3</v>
          </cell>
        </row>
        <row r="429">
          <cell r="A429">
            <v>3705907</v>
          </cell>
          <cell r="B429" t="str">
            <v>VIZCAINO PALACIOS LUIS ROBERTO</v>
          </cell>
          <cell r="C429">
            <v>34000200</v>
          </cell>
          <cell r="D429">
            <v>37438</v>
          </cell>
          <cell r="E429">
            <v>38705.585957754629</v>
          </cell>
          <cell r="F429">
            <v>1236.4518347222256</v>
          </cell>
          <cell r="G429">
            <v>3</v>
          </cell>
          <cell r="H429">
            <v>3.3875392732115772</v>
          </cell>
          <cell r="I429">
            <v>3</v>
          </cell>
        </row>
        <row r="430">
          <cell r="A430">
            <v>3705908</v>
          </cell>
          <cell r="B430" t="str">
            <v>CAIZA TIPAN MIGUEL ANGEL</v>
          </cell>
          <cell r="C430">
            <v>34000300</v>
          </cell>
          <cell r="D430">
            <v>37438</v>
          </cell>
          <cell r="E430">
            <v>38705.585957754629</v>
          </cell>
          <cell r="F430">
            <v>1236.4518347222256</v>
          </cell>
          <cell r="G430">
            <v>3</v>
          </cell>
          <cell r="H430">
            <v>3.3875392732115772</v>
          </cell>
          <cell r="I430">
            <v>3</v>
          </cell>
        </row>
        <row r="431">
          <cell r="A431">
            <v>3705910</v>
          </cell>
          <cell r="B431" t="str">
            <v>SALCEDO SILVA DIEGO PAUL</v>
          </cell>
          <cell r="C431">
            <v>34000200</v>
          </cell>
          <cell r="D431">
            <v>37438</v>
          </cell>
          <cell r="E431">
            <v>38705.585957754629</v>
          </cell>
          <cell r="F431">
            <v>1236.4518347222256</v>
          </cell>
          <cell r="G431">
            <v>3</v>
          </cell>
          <cell r="H431">
            <v>3.3875392732115772</v>
          </cell>
          <cell r="I431">
            <v>3</v>
          </cell>
        </row>
        <row r="432">
          <cell r="A432">
            <v>3705911</v>
          </cell>
          <cell r="B432" t="str">
            <v>VELASCO ULCO SEGUNDO JORGE</v>
          </cell>
          <cell r="C432">
            <v>36000500</v>
          </cell>
          <cell r="D432">
            <v>37438</v>
          </cell>
          <cell r="E432">
            <v>38705.585957754629</v>
          </cell>
          <cell r="F432">
            <v>1236.4518347222256</v>
          </cell>
          <cell r="G432">
            <v>3</v>
          </cell>
          <cell r="H432">
            <v>3.3875392732115772</v>
          </cell>
          <cell r="I432">
            <v>3</v>
          </cell>
        </row>
        <row r="433">
          <cell r="A433">
            <v>3705913</v>
          </cell>
          <cell r="B433" t="str">
            <v>CONDOR AMAGUA CARLOS ROLANDO</v>
          </cell>
          <cell r="C433">
            <v>37000500</v>
          </cell>
          <cell r="D433">
            <v>37438</v>
          </cell>
          <cell r="E433">
            <v>38705.585957754629</v>
          </cell>
          <cell r="F433">
            <v>1236.4518347222256</v>
          </cell>
          <cell r="G433">
            <v>3</v>
          </cell>
          <cell r="H433">
            <v>3.3875392732115772</v>
          </cell>
          <cell r="I433">
            <v>3</v>
          </cell>
        </row>
        <row r="434">
          <cell r="A434">
            <v>3705917</v>
          </cell>
          <cell r="B434" t="str">
            <v>ANRANGO TITUANA JUAN JOSE</v>
          </cell>
          <cell r="C434">
            <v>37000500</v>
          </cell>
          <cell r="D434">
            <v>37438</v>
          </cell>
          <cell r="E434">
            <v>38705.585957754629</v>
          </cell>
          <cell r="F434">
            <v>1236.4518347222256</v>
          </cell>
          <cell r="G434">
            <v>3</v>
          </cell>
          <cell r="H434">
            <v>3.3875392732115772</v>
          </cell>
          <cell r="I434">
            <v>3</v>
          </cell>
        </row>
        <row r="435">
          <cell r="A435">
            <v>3705920</v>
          </cell>
          <cell r="B435" t="str">
            <v>PICHUCHO PANCHI JAIME GEOVANNY</v>
          </cell>
          <cell r="C435">
            <v>52000520</v>
          </cell>
          <cell r="D435">
            <v>37438</v>
          </cell>
          <cell r="E435">
            <v>38705.585957754629</v>
          </cell>
          <cell r="F435">
            <v>1236.4518347222256</v>
          </cell>
          <cell r="G435">
            <v>3</v>
          </cell>
          <cell r="H435">
            <v>3.3875392732115772</v>
          </cell>
          <cell r="I435">
            <v>3</v>
          </cell>
        </row>
        <row r="436">
          <cell r="A436">
            <v>3705922</v>
          </cell>
          <cell r="B436" t="str">
            <v>CHANGO CALDERON FAUSTO ALONSO</v>
          </cell>
          <cell r="C436">
            <v>52000520</v>
          </cell>
          <cell r="D436">
            <v>37438</v>
          </cell>
          <cell r="E436">
            <v>38705.585957754629</v>
          </cell>
          <cell r="F436">
            <v>1236.4518347222256</v>
          </cell>
          <cell r="G436">
            <v>3</v>
          </cell>
          <cell r="H436">
            <v>3.3875392732115772</v>
          </cell>
          <cell r="I436">
            <v>3</v>
          </cell>
        </row>
        <row r="437">
          <cell r="A437">
            <v>3705925</v>
          </cell>
          <cell r="B437" t="str">
            <v>NARANJO MEJIA FRANKLIN PATRICIO</v>
          </cell>
          <cell r="C437">
            <v>31000310</v>
          </cell>
          <cell r="D437">
            <v>37438</v>
          </cell>
          <cell r="E437">
            <v>38705.585957754629</v>
          </cell>
          <cell r="F437">
            <v>1236.4518347222256</v>
          </cell>
          <cell r="G437">
            <v>3</v>
          </cell>
          <cell r="H437">
            <v>3.3875392732115772</v>
          </cell>
          <cell r="I437">
            <v>3</v>
          </cell>
        </row>
        <row r="438">
          <cell r="A438">
            <v>3705944</v>
          </cell>
          <cell r="B438" t="str">
            <v>CORREA VELOZ DANIEL ORLANDO</v>
          </cell>
          <cell r="C438">
            <v>35000400</v>
          </cell>
          <cell r="D438">
            <v>37438</v>
          </cell>
          <cell r="E438">
            <v>38705.585957754629</v>
          </cell>
          <cell r="F438">
            <v>1236.4518347222256</v>
          </cell>
          <cell r="G438">
            <v>3</v>
          </cell>
          <cell r="H438">
            <v>3.3875392732115772</v>
          </cell>
          <cell r="I438">
            <v>3</v>
          </cell>
        </row>
        <row r="439">
          <cell r="A439">
            <v>3705950</v>
          </cell>
          <cell r="B439" t="str">
            <v>FELIX ALBUJA PATRICIO XAVIER</v>
          </cell>
          <cell r="C439">
            <v>35000200</v>
          </cell>
          <cell r="D439">
            <v>37438</v>
          </cell>
          <cell r="E439">
            <v>38705.585957754629</v>
          </cell>
          <cell r="F439">
            <v>1236.4518347222256</v>
          </cell>
          <cell r="G439">
            <v>3</v>
          </cell>
          <cell r="H439">
            <v>3.3875392732115772</v>
          </cell>
          <cell r="I439">
            <v>3</v>
          </cell>
        </row>
        <row r="440">
          <cell r="A440">
            <v>3705953</v>
          </cell>
          <cell r="B440" t="str">
            <v>REVELO NARVAEZ LEONZO JAVIER</v>
          </cell>
          <cell r="C440">
            <v>35000300</v>
          </cell>
          <cell r="D440">
            <v>37438</v>
          </cell>
          <cell r="E440">
            <v>38705.585957754629</v>
          </cell>
          <cell r="F440">
            <v>1236.4518347222256</v>
          </cell>
          <cell r="G440">
            <v>3</v>
          </cell>
          <cell r="H440">
            <v>3.3875392732115772</v>
          </cell>
          <cell r="I440">
            <v>3</v>
          </cell>
        </row>
        <row r="441">
          <cell r="A441">
            <v>3705956</v>
          </cell>
          <cell r="B441" t="str">
            <v>CRIOLLO ONA WASHINGTON LUCAS</v>
          </cell>
          <cell r="C441">
            <v>35000500</v>
          </cell>
          <cell r="D441">
            <v>37438</v>
          </cell>
          <cell r="E441">
            <v>38705.585957754629</v>
          </cell>
          <cell r="F441">
            <v>1236.4518347222256</v>
          </cell>
          <cell r="G441">
            <v>3</v>
          </cell>
          <cell r="H441">
            <v>3.3875392732115772</v>
          </cell>
          <cell r="I441">
            <v>3</v>
          </cell>
        </row>
        <row r="442">
          <cell r="A442">
            <v>3705957</v>
          </cell>
          <cell r="B442" t="str">
            <v>HERNANDEZ SIMBANA RAMIRO ORLANDO</v>
          </cell>
          <cell r="C442">
            <v>37000300</v>
          </cell>
          <cell r="D442">
            <v>37438</v>
          </cell>
          <cell r="E442">
            <v>38705.585957754629</v>
          </cell>
          <cell r="F442">
            <v>1236.4518347222256</v>
          </cell>
          <cell r="G442">
            <v>3</v>
          </cell>
          <cell r="H442">
            <v>3.3875392732115772</v>
          </cell>
          <cell r="I442">
            <v>3</v>
          </cell>
        </row>
        <row r="443">
          <cell r="A443">
            <v>3705960</v>
          </cell>
          <cell r="B443" t="str">
            <v>ORTIZ AGUALONGO CLEVER MANUEL</v>
          </cell>
          <cell r="C443">
            <v>51000320</v>
          </cell>
          <cell r="D443">
            <v>37438</v>
          </cell>
          <cell r="E443">
            <v>38705.585957754629</v>
          </cell>
          <cell r="F443">
            <v>1236.4518347222256</v>
          </cell>
          <cell r="G443">
            <v>3</v>
          </cell>
          <cell r="H443">
            <v>3.3875392732115772</v>
          </cell>
          <cell r="I443">
            <v>3</v>
          </cell>
        </row>
        <row r="444">
          <cell r="A444">
            <v>3705961</v>
          </cell>
          <cell r="B444" t="str">
            <v>TIPANTUNA CRIOLLO SEGUNDO MARCELO</v>
          </cell>
          <cell r="C444">
            <v>35000400</v>
          </cell>
          <cell r="D444">
            <v>37438</v>
          </cell>
          <cell r="E444">
            <v>38705.585957754629</v>
          </cell>
          <cell r="F444">
            <v>1236.4518347222256</v>
          </cell>
          <cell r="G444">
            <v>3</v>
          </cell>
          <cell r="H444">
            <v>3.3875392732115772</v>
          </cell>
          <cell r="I444">
            <v>3</v>
          </cell>
        </row>
        <row r="445">
          <cell r="A445">
            <v>3705963</v>
          </cell>
          <cell r="B445" t="str">
            <v>PACHECO CANDO MARCO VINICIO</v>
          </cell>
          <cell r="C445">
            <v>36000600</v>
          </cell>
          <cell r="D445">
            <v>37438</v>
          </cell>
          <cell r="E445">
            <v>38705.585957754629</v>
          </cell>
          <cell r="F445">
            <v>1236.4518347222256</v>
          </cell>
          <cell r="G445">
            <v>3</v>
          </cell>
          <cell r="H445">
            <v>3.3875392732115772</v>
          </cell>
          <cell r="I445">
            <v>3</v>
          </cell>
        </row>
        <row r="446">
          <cell r="A446">
            <v>3705965</v>
          </cell>
          <cell r="B446" t="str">
            <v>LOPEZ SIGCHA SANTIAGO PATRICIO</v>
          </cell>
          <cell r="C446">
            <v>37000700</v>
          </cell>
          <cell r="D446">
            <v>37438</v>
          </cell>
          <cell r="E446">
            <v>38705.585957754629</v>
          </cell>
          <cell r="F446">
            <v>1236.4518347222256</v>
          </cell>
          <cell r="G446">
            <v>3</v>
          </cell>
          <cell r="H446">
            <v>3.3875392732115772</v>
          </cell>
          <cell r="I446">
            <v>3</v>
          </cell>
        </row>
        <row r="447">
          <cell r="A447">
            <v>3705967</v>
          </cell>
          <cell r="B447" t="str">
            <v>BERMEO LUNA JOSE LUIS</v>
          </cell>
          <cell r="C447">
            <v>35000400</v>
          </cell>
          <cell r="D447">
            <v>37438</v>
          </cell>
          <cell r="E447">
            <v>38705.585957754629</v>
          </cell>
          <cell r="F447">
            <v>1236.4518347222256</v>
          </cell>
          <cell r="G447">
            <v>3</v>
          </cell>
          <cell r="H447">
            <v>3.3875392732115772</v>
          </cell>
          <cell r="I447">
            <v>3</v>
          </cell>
        </row>
        <row r="448">
          <cell r="A448">
            <v>3705969</v>
          </cell>
          <cell r="B448" t="str">
            <v>ASIMBAYA CABEZAS PAUL WILLIAM</v>
          </cell>
          <cell r="C448">
            <v>35000500</v>
          </cell>
          <cell r="D448">
            <v>37438</v>
          </cell>
          <cell r="E448">
            <v>38705.585957754629</v>
          </cell>
          <cell r="F448">
            <v>1236.4518347222256</v>
          </cell>
          <cell r="G448">
            <v>3</v>
          </cell>
          <cell r="H448">
            <v>3.3875392732115772</v>
          </cell>
          <cell r="I448">
            <v>3</v>
          </cell>
        </row>
        <row r="449">
          <cell r="A449">
            <v>3705970</v>
          </cell>
          <cell r="B449" t="str">
            <v>VELASCO GARCIA JAIRO ADRIAN</v>
          </cell>
          <cell r="C449">
            <v>35000300</v>
          </cell>
          <cell r="D449">
            <v>37438</v>
          </cell>
          <cell r="E449">
            <v>38705.585957754629</v>
          </cell>
          <cell r="F449">
            <v>1236.4518347222256</v>
          </cell>
          <cell r="G449">
            <v>3</v>
          </cell>
          <cell r="H449">
            <v>3.3875392732115772</v>
          </cell>
          <cell r="I449">
            <v>3</v>
          </cell>
        </row>
        <row r="450">
          <cell r="A450">
            <v>3705971</v>
          </cell>
          <cell r="B450" t="str">
            <v>PILICITA QUILLUPANGU JUAN CARLOS</v>
          </cell>
          <cell r="C450">
            <v>37000400</v>
          </cell>
          <cell r="D450">
            <v>37438</v>
          </cell>
          <cell r="E450">
            <v>38705.585957754629</v>
          </cell>
          <cell r="F450">
            <v>1236.4518347222256</v>
          </cell>
          <cell r="G450">
            <v>3</v>
          </cell>
          <cell r="H450">
            <v>3.3875392732115772</v>
          </cell>
          <cell r="I450">
            <v>3</v>
          </cell>
        </row>
        <row r="451">
          <cell r="A451">
            <v>3705976</v>
          </cell>
          <cell r="B451" t="str">
            <v>USINA QUISHPE JOSE EDGAR</v>
          </cell>
          <cell r="C451">
            <v>36000300</v>
          </cell>
          <cell r="D451">
            <v>37438</v>
          </cell>
          <cell r="E451">
            <v>38705.585957754629</v>
          </cell>
          <cell r="F451">
            <v>1236.4518347222256</v>
          </cell>
          <cell r="G451">
            <v>3</v>
          </cell>
          <cell r="H451">
            <v>3.3875392732115772</v>
          </cell>
          <cell r="I451">
            <v>3</v>
          </cell>
        </row>
        <row r="452">
          <cell r="A452">
            <v>3705979</v>
          </cell>
          <cell r="B452" t="str">
            <v>MURILLO ALCIVAR PABLO ALBERTO</v>
          </cell>
          <cell r="C452">
            <v>35000400</v>
          </cell>
          <cell r="D452">
            <v>37438</v>
          </cell>
          <cell r="E452">
            <v>38705.585957754629</v>
          </cell>
          <cell r="F452">
            <v>1236.4518347222256</v>
          </cell>
          <cell r="G452">
            <v>3</v>
          </cell>
          <cell r="H452">
            <v>3.3875392732115772</v>
          </cell>
          <cell r="I452">
            <v>3</v>
          </cell>
        </row>
        <row r="453">
          <cell r="A453">
            <v>3705982</v>
          </cell>
          <cell r="B453" t="str">
            <v>ARTEAGA NARANJO LUIS GUSTAVO</v>
          </cell>
          <cell r="C453">
            <v>34000500</v>
          </cell>
          <cell r="D453">
            <v>37438</v>
          </cell>
          <cell r="E453">
            <v>38705.585957754629</v>
          </cell>
          <cell r="F453">
            <v>1236.4518347222256</v>
          </cell>
          <cell r="G453">
            <v>3</v>
          </cell>
          <cell r="H453">
            <v>3.3875392732115772</v>
          </cell>
          <cell r="I453">
            <v>3</v>
          </cell>
        </row>
        <row r="454">
          <cell r="A454">
            <v>3705983</v>
          </cell>
          <cell r="B454" t="str">
            <v>PINZON PINZON LUIS GREGORIO</v>
          </cell>
          <cell r="C454">
            <v>35000400</v>
          </cell>
          <cell r="D454">
            <v>37438</v>
          </cell>
          <cell r="E454">
            <v>38705.585957754629</v>
          </cell>
          <cell r="F454">
            <v>1236.4518347222256</v>
          </cell>
          <cell r="G454">
            <v>3</v>
          </cell>
          <cell r="H454">
            <v>3.3875392732115772</v>
          </cell>
          <cell r="I454">
            <v>3</v>
          </cell>
        </row>
        <row r="455">
          <cell r="A455">
            <v>3705985</v>
          </cell>
          <cell r="B455" t="str">
            <v>VASQUEZ LAGLA MIGUEL</v>
          </cell>
          <cell r="C455">
            <v>36000700</v>
          </cell>
          <cell r="D455">
            <v>37438</v>
          </cell>
          <cell r="E455">
            <v>38705.585957754629</v>
          </cell>
          <cell r="F455">
            <v>1236.4518347222256</v>
          </cell>
          <cell r="G455">
            <v>3</v>
          </cell>
          <cell r="H455">
            <v>3.3875392732115772</v>
          </cell>
          <cell r="I455">
            <v>3</v>
          </cell>
        </row>
        <row r="456">
          <cell r="A456">
            <v>3705986</v>
          </cell>
          <cell r="B456" t="str">
            <v>GUANOLUISA CAGUANO LUIS SANTIAGO</v>
          </cell>
          <cell r="C456">
            <v>35000300</v>
          </cell>
          <cell r="D456">
            <v>37438</v>
          </cell>
          <cell r="E456">
            <v>38705.585957754629</v>
          </cell>
          <cell r="F456">
            <v>1236.4518347222256</v>
          </cell>
          <cell r="G456">
            <v>3</v>
          </cell>
          <cell r="H456">
            <v>3.3875392732115772</v>
          </cell>
          <cell r="I456">
            <v>3</v>
          </cell>
        </row>
        <row r="457">
          <cell r="A457">
            <v>3705988</v>
          </cell>
          <cell r="B457" t="str">
            <v>MORALES CATAGNA JOSE GUIDO</v>
          </cell>
          <cell r="C457">
            <v>34000500</v>
          </cell>
          <cell r="D457">
            <v>37438</v>
          </cell>
          <cell r="E457">
            <v>38705.585957754629</v>
          </cell>
          <cell r="F457">
            <v>1236.4518347222256</v>
          </cell>
          <cell r="G457">
            <v>3</v>
          </cell>
          <cell r="H457">
            <v>3.3875392732115772</v>
          </cell>
          <cell r="I457">
            <v>3</v>
          </cell>
        </row>
        <row r="458">
          <cell r="A458">
            <v>3705994</v>
          </cell>
          <cell r="B458" t="str">
            <v>PILLAJO MORALES DIEGO XAVIER</v>
          </cell>
          <cell r="C458">
            <v>34000200</v>
          </cell>
          <cell r="D458">
            <v>37438</v>
          </cell>
          <cell r="E458">
            <v>38705.585957754629</v>
          </cell>
          <cell r="F458">
            <v>1236.4518347222256</v>
          </cell>
          <cell r="G458">
            <v>3</v>
          </cell>
          <cell r="H458">
            <v>3.3875392732115772</v>
          </cell>
          <cell r="I458">
            <v>3</v>
          </cell>
        </row>
        <row r="459">
          <cell r="A459">
            <v>3705998</v>
          </cell>
          <cell r="B459" t="str">
            <v>ORTEGA HUERA FAUSTO ELIFONCIO</v>
          </cell>
          <cell r="C459">
            <v>52000520</v>
          </cell>
          <cell r="D459">
            <v>37438</v>
          </cell>
          <cell r="E459">
            <v>38705.585957754629</v>
          </cell>
          <cell r="F459">
            <v>1236.4518347222256</v>
          </cell>
          <cell r="G459">
            <v>3</v>
          </cell>
          <cell r="H459">
            <v>3.3875392732115772</v>
          </cell>
          <cell r="I459">
            <v>3</v>
          </cell>
        </row>
        <row r="460">
          <cell r="A460">
            <v>3706000</v>
          </cell>
          <cell r="B460" t="str">
            <v>RODRIGUEZ PENAFIEL DARWIN ORLANDO</v>
          </cell>
          <cell r="C460">
            <v>36000700</v>
          </cell>
          <cell r="D460">
            <v>37438</v>
          </cell>
          <cell r="E460">
            <v>38705.585957754629</v>
          </cell>
          <cell r="F460">
            <v>1236.4518347222256</v>
          </cell>
          <cell r="G460">
            <v>3</v>
          </cell>
          <cell r="H460">
            <v>3.3875392732115772</v>
          </cell>
          <cell r="I460">
            <v>3</v>
          </cell>
        </row>
        <row r="461">
          <cell r="A461">
            <v>3705854</v>
          </cell>
          <cell r="B461" t="str">
            <v>LEON CASTRO PEDRO VICENTE</v>
          </cell>
          <cell r="C461">
            <v>34000100</v>
          </cell>
          <cell r="D461">
            <v>37431</v>
          </cell>
          <cell r="E461">
            <v>38705.585957754629</v>
          </cell>
          <cell r="F461">
            <v>1243.4518347222256</v>
          </cell>
          <cell r="G461">
            <v>3</v>
          </cell>
          <cell r="H461">
            <v>3.4067173554033578</v>
          </cell>
          <cell r="I461">
            <v>3</v>
          </cell>
        </row>
        <row r="462">
          <cell r="A462">
            <v>3705781</v>
          </cell>
          <cell r="B462" t="str">
            <v>RAMOS SANCHEZ CARLOS ALEXANDER</v>
          </cell>
          <cell r="C462">
            <v>41000300</v>
          </cell>
          <cell r="D462">
            <v>37424</v>
          </cell>
          <cell r="E462">
            <v>38705.585957754629</v>
          </cell>
          <cell r="F462">
            <v>1250.4518347222256</v>
          </cell>
          <cell r="G462">
            <v>3</v>
          </cell>
          <cell r="H462">
            <v>3.4258954375951385</v>
          </cell>
          <cell r="I462">
            <v>3</v>
          </cell>
        </row>
        <row r="463">
          <cell r="A463">
            <v>3705785</v>
          </cell>
          <cell r="B463" t="str">
            <v>BARRIONUEVO PAREDES MILTON GIOVANNY</v>
          </cell>
          <cell r="C463">
            <v>52000520</v>
          </cell>
          <cell r="D463">
            <v>37424</v>
          </cell>
          <cell r="E463">
            <v>38705.585957754629</v>
          </cell>
          <cell r="F463">
            <v>1250.4518347222256</v>
          </cell>
          <cell r="G463">
            <v>3</v>
          </cell>
          <cell r="H463">
            <v>3.4258954375951385</v>
          </cell>
          <cell r="I463">
            <v>3</v>
          </cell>
        </row>
        <row r="464">
          <cell r="A464">
            <v>3705673</v>
          </cell>
          <cell r="B464" t="str">
            <v>MOSQUERA VASCONEZ LUIS ALFONSO</v>
          </cell>
          <cell r="C464">
            <v>52000520</v>
          </cell>
          <cell r="D464">
            <v>37396</v>
          </cell>
          <cell r="E464">
            <v>38705.585957754629</v>
          </cell>
          <cell r="F464">
            <v>1278.4518347222256</v>
          </cell>
          <cell r="G464">
            <v>4</v>
          </cell>
          <cell r="H464">
            <v>3.5026077663622619</v>
          </cell>
          <cell r="I464">
            <v>4</v>
          </cell>
        </row>
        <row r="465">
          <cell r="A465">
            <v>3705261</v>
          </cell>
          <cell r="B465" t="str">
            <v>VASQUEZ GUERRERO JIMENA ALEXANDRA</v>
          </cell>
          <cell r="C465">
            <v>71000</v>
          </cell>
          <cell r="D465">
            <v>37347</v>
          </cell>
          <cell r="E465">
            <v>38705.585957754629</v>
          </cell>
          <cell r="F465">
            <v>1327.4518347222256</v>
          </cell>
          <cell r="G465">
            <v>4</v>
          </cell>
          <cell r="H465">
            <v>3.6368543417047277</v>
          </cell>
          <cell r="I465">
            <v>4</v>
          </cell>
        </row>
        <row r="466">
          <cell r="A466">
            <v>3705267</v>
          </cell>
          <cell r="B466" t="str">
            <v>CASTRO ORTIZ PAOLA ALEXANDRA</v>
          </cell>
          <cell r="C466">
            <v>61000240</v>
          </cell>
          <cell r="D466">
            <v>37347</v>
          </cell>
          <cell r="E466">
            <v>38705.585957754629</v>
          </cell>
          <cell r="F466">
            <v>1327.4518347222256</v>
          </cell>
          <cell r="G466">
            <v>4</v>
          </cell>
          <cell r="H466">
            <v>3.6368543417047277</v>
          </cell>
          <cell r="I466">
            <v>4</v>
          </cell>
        </row>
        <row r="467">
          <cell r="A467">
            <v>3705268</v>
          </cell>
          <cell r="B467" t="str">
            <v>AYALA JIMENEZ DAYRA ELIZA</v>
          </cell>
          <cell r="C467">
            <v>22000240</v>
          </cell>
          <cell r="D467">
            <v>37347</v>
          </cell>
          <cell r="E467">
            <v>38705.585957754629</v>
          </cell>
          <cell r="F467">
            <v>1327.4518347222256</v>
          </cell>
          <cell r="G467">
            <v>4</v>
          </cell>
          <cell r="H467">
            <v>3.6368543417047277</v>
          </cell>
          <cell r="I467">
            <v>4</v>
          </cell>
        </row>
        <row r="468">
          <cell r="A468">
            <v>3705277</v>
          </cell>
          <cell r="B468" t="str">
            <v>SUAREZ RIVERA SANDRA DAYANIN</v>
          </cell>
          <cell r="C468">
            <v>21000120</v>
          </cell>
          <cell r="D468">
            <v>37347</v>
          </cell>
          <cell r="E468">
            <v>38705.585957754629</v>
          </cell>
          <cell r="F468">
            <v>1327.4518347222256</v>
          </cell>
          <cell r="G468">
            <v>4</v>
          </cell>
          <cell r="H468">
            <v>3.6368543417047277</v>
          </cell>
          <cell r="I468">
            <v>4</v>
          </cell>
        </row>
        <row r="469">
          <cell r="A469">
            <v>3705278</v>
          </cell>
          <cell r="B469" t="str">
            <v>JIMENEZ AMORES MARTHA YOLANDA</v>
          </cell>
          <cell r="C469">
            <v>71000200</v>
          </cell>
          <cell r="D469">
            <v>37347</v>
          </cell>
          <cell r="E469">
            <v>38705.585957754629</v>
          </cell>
          <cell r="F469">
            <v>1327.4518347222256</v>
          </cell>
          <cell r="G469">
            <v>4</v>
          </cell>
          <cell r="H469">
            <v>3.6368543417047277</v>
          </cell>
          <cell r="I469">
            <v>4</v>
          </cell>
        </row>
        <row r="470">
          <cell r="A470">
            <v>3705279</v>
          </cell>
          <cell r="B470" t="str">
            <v>ACOSTA VASQUEZ ALEX MICHAEL</v>
          </cell>
          <cell r="C470">
            <v>71000200</v>
          </cell>
          <cell r="D470">
            <v>37347</v>
          </cell>
          <cell r="E470">
            <v>38705.585957754629</v>
          </cell>
          <cell r="F470">
            <v>1327.4518347222256</v>
          </cell>
          <cell r="G470">
            <v>4</v>
          </cell>
          <cell r="H470">
            <v>3.6368543417047277</v>
          </cell>
          <cell r="I470">
            <v>4</v>
          </cell>
        </row>
        <row r="471">
          <cell r="A471">
            <v>3705286</v>
          </cell>
          <cell r="B471" t="str">
            <v>LLUSHCA SAENZ MANUEL FERNANDO</v>
          </cell>
          <cell r="C471">
            <v>22000211</v>
          </cell>
          <cell r="D471">
            <v>37347</v>
          </cell>
          <cell r="E471">
            <v>38705.585957754629</v>
          </cell>
          <cell r="F471">
            <v>1327.4518347222256</v>
          </cell>
          <cell r="G471">
            <v>4</v>
          </cell>
          <cell r="H471">
            <v>3.6368543417047277</v>
          </cell>
          <cell r="I471">
            <v>4</v>
          </cell>
        </row>
        <row r="472">
          <cell r="A472">
            <v>3705287</v>
          </cell>
          <cell r="B472" t="str">
            <v>COELLO CARDENAS MARCO VINICIO</v>
          </cell>
          <cell r="C472">
            <v>22000211</v>
          </cell>
          <cell r="D472">
            <v>37347</v>
          </cell>
          <cell r="E472">
            <v>38705.585957754629</v>
          </cell>
          <cell r="F472">
            <v>1327.4518347222256</v>
          </cell>
          <cell r="G472">
            <v>4</v>
          </cell>
          <cell r="H472">
            <v>3.6368543417047277</v>
          </cell>
          <cell r="I472">
            <v>4</v>
          </cell>
        </row>
        <row r="473">
          <cell r="A473">
            <v>3705288</v>
          </cell>
          <cell r="B473" t="str">
            <v>DIAZ SEGOVIA DIEGO PAUL</v>
          </cell>
          <cell r="C473">
            <v>22000210</v>
          </cell>
          <cell r="D473">
            <v>37347</v>
          </cell>
          <cell r="E473">
            <v>38705.585957754629</v>
          </cell>
          <cell r="F473">
            <v>1327.4518347222256</v>
          </cell>
          <cell r="G473">
            <v>4</v>
          </cell>
          <cell r="H473">
            <v>3.6368543417047277</v>
          </cell>
          <cell r="I473">
            <v>4</v>
          </cell>
        </row>
        <row r="474">
          <cell r="A474">
            <v>3705290</v>
          </cell>
          <cell r="B474" t="str">
            <v>JACOME PARDO CARLOS GERMAN</v>
          </cell>
          <cell r="C474">
            <v>22000240</v>
          </cell>
          <cell r="D474">
            <v>37347</v>
          </cell>
          <cell r="E474">
            <v>38705.585957754629</v>
          </cell>
          <cell r="F474">
            <v>1327.4518347222256</v>
          </cell>
          <cell r="G474">
            <v>4</v>
          </cell>
          <cell r="H474">
            <v>3.6368543417047277</v>
          </cell>
          <cell r="I474">
            <v>4</v>
          </cell>
        </row>
        <row r="475">
          <cell r="A475">
            <v>3705291</v>
          </cell>
          <cell r="B475" t="str">
            <v>MOYANO LUDENA RAUL OSWALDO</v>
          </cell>
          <cell r="C475">
            <v>22000230</v>
          </cell>
          <cell r="D475">
            <v>37347</v>
          </cell>
          <cell r="E475">
            <v>38705.585957754629</v>
          </cell>
          <cell r="F475">
            <v>1327.4518347222256</v>
          </cell>
          <cell r="G475">
            <v>4</v>
          </cell>
          <cell r="H475">
            <v>3.6368543417047277</v>
          </cell>
          <cell r="I475">
            <v>4</v>
          </cell>
        </row>
        <row r="476">
          <cell r="A476">
            <v>3705057</v>
          </cell>
          <cell r="B476" t="str">
            <v>VILLALBA MANZANO DAVID ERMEL</v>
          </cell>
          <cell r="C476">
            <v>71000</v>
          </cell>
          <cell r="D476">
            <v>37305</v>
          </cell>
          <cell r="E476">
            <v>38705.585957754629</v>
          </cell>
          <cell r="F476">
            <v>1369.4518347222256</v>
          </cell>
          <cell r="G476">
            <v>4</v>
          </cell>
          <cell r="H476">
            <v>3.7519228348554128</v>
          </cell>
          <cell r="I476">
            <v>4</v>
          </cell>
        </row>
        <row r="477">
          <cell r="A477">
            <v>3705014</v>
          </cell>
          <cell r="B477" t="str">
            <v>ANDRANGO MEJIA JIMMY ANTONIO</v>
          </cell>
          <cell r="C477">
            <v>31000500</v>
          </cell>
          <cell r="D477">
            <v>37299</v>
          </cell>
          <cell r="E477">
            <v>38705.585957754629</v>
          </cell>
          <cell r="F477">
            <v>1375.4518347222256</v>
          </cell>
          <cell r="G477">
            <v>4</v>
          </cell>
          <cell r="H477">
            <v>3.7683611910197961</v>
          </cell>
          <cell r="I477">
            <v>4</v>
          </cell>
        </row>
        <row r="478">
          <cell r="A478">
            <v>3704842</v>
          </cell>
          <cell r="B478" t="str">
            <v>SANCHEZ SOLANO JOSE LUIS</v>
          </cell>
          <cell r="C478">
            <v>31000320</v>
          </cell>
          <cell r="D478">
            <v>37270</v>
          </cell>
          <cell r="E478">
            <v>38705.585957754629</v>
          </cell>
          <cell r="F478">
            <v>1404.4518347222256</v>
          </cell>
          <cell r="G478">
            <v>4</v>
          </cell>
          <cell r="H478">
            <v>3.8478132458143168</v>
          </cell>
          <cell r="I478">
            <v>4</v>
          </cell>
        </row>
        <row r="479">
          <cell r="A479">
            <v>3704844</v>
          </cell>
          <cell r="B479" t="str">
            <v>ALMENDARIS MOLINA CHRISTIAN VLADIMIR</v>
          </cell>
          <cell r="C479">
            <v>36000400</v>
          </cell>
          <cell r="D479">
            <v>37270</v>
          </cell>
          <cell r="E479">
            <v>38705.585957754629</v>
          </cell>
          <cell r="F479">
            <v>1404.4518347222256</v>
          </cell>
          <cell r="G479">
            <v>4</v>
          </cell>
          <cell r="H479">
            <v>3.8478132458143168</v>
          </cell>
          <cell r="I479">
            <v>4</v>
          </cell>
        </row>
        <row r="480">
          <cell r="A480">
            <v>3704845</v>
          </cell>
          <cell r="B480" t="str">
            <v>TREJO ATIAJA DARWIN JAVIER</v>
          </cell>
          <cell r="C480">
            <v>52000520</v>
          </cell>
          <cell r="D480">
            <v>37270</v>
          </cell>
          <cell r="E480">
            <v>38705.585957754629</v>
          </cell>
          <cell r="F480">
            <v>1404.4518347222256</v>
          </cell>
          <cell r="G480">
            <v>4</v>
          </cell>
          <cell r="H480">
            <v>3.8478132458143168</v>
          </cell>
          <cell r="I480">
            <v>4</v>
          </cell>
        </row>
        <row r="481">
          <cell r="A481">
            <v>3704667</v>
          </cell>
          <cell r="B481" t="str">
            <v>CARRION PACHECO EFREN GIOVANNI</v>
          </cell>
          <cell r="C481">
            <v>31000310</v>
          </cell>
          <cell r="D481">
            <v>37258</v>
          </cell>
          <cell r="E481">
            <v>38705.585957754629</v>
          </cell>
          <cell r="F481">
            <v>1416.4518347222256</v>
          </cell>
          <cell r="G481">
            <v>4</v>
          </cell>
          <cell r="H481">
            <v>3.8806899581430838</v>
          </cell>
          <cell r="I481">
            <v>4</v>
          </cell>
        </row>
        <row r="482">
          <cell r="A482">
            <v>3704635</v>
          </cell>
          <cell r="B482" t="str">
            <v>ANDRADE RODRIGUEZ CHRISTIAN OMAR</v>
          </cell>
          <cell r="C482">
            <v>37000710</v>
          </cell>
          <cell r="D482">
            <v>37242</v>
          </cell>
          <cell r="E482">
            <v>38705.585957754629</v>
          </cell>
          <cell r="F482">
            <v>1432.4518347222256</v>
          </cell>
          <cell r="G482">
            <v>4</v>
          </cell>
          <cell r="H482">
            <v>3.9245255745814402</v>
          </cell>
          <cell r="I482">
            <v>4</v>
          </cell>
        </row>
        <row r="483">
          <cell r="A483">
            <v>3704507</v>
          </cell>
          <cell r="B483" t="str">
            <v>NOVILLO NOVILLO ALEX JAVIER</v>
          </cell>
          <cell r="C483">
            <v>33000600</v>
          </cell>
          <cell r="D483">
            <v>37228</v>
          </cell>
          <cell r="E483">
            <v>38705.585957754629</v>
          </cell>
          <cell r="F483">
            <v>1446.4518347222256</v>
          </cell>
          <cell r="G483">
            <v>4</v>
          </cell>
          <cell r="H483">
            <v>3.9628817389650015</v>
          </cell>
          <cell r="I483">
            <v>4</v>
          </cell>
        </row>
        <row r="484">
          <cell r="A484">
            <v>3704410</v>
          </cell>
          <cell r="B484" t="str">
            <v>GUERRA ALOMOTO ROMEL FRANCISCO</v>
          </cell>
          <cell r="C484">
            <v>22000250</v>
          </cell>
          <cell r="D484">
            <v>37186</v>
          </cell>
          <cell r="E484">
            <v>38705.585957754629</v>
          </cell>
          <cell r="F484">
            <v>1488.4518347222256</v>
          </cell>
          <cell r="G484">
            <v>4</v>
          </cell>
          <cell r="H484">
            <v>4.0779502321156862</v>
          </cell>
          <cell r="I484">
            <v>4</v>
          </cell>
        </row>
        <row r="485">
          <cell r="A485">
            <v>3704412</v>
          </cell>
          <cell r="B485" t="str">
            <v>HINOJOSA GALARZA FAUSTO MARCELO</v>
          </cell>
          <cell r="C485">
            <v>35000400</v>
          </cell>
          <cell r="D485">
            <v>37186</v>
          </cell>
          <cell r="E485">
            <v>38705.585957754629</v>
          </cell>
          <cell r="F485">
            <v>1488.4518347222256</v>
          </cell>
          <cell r="G485">
            <v>4</v>
          </cell>
          <cell r="H485">
            <v>4.0779502321156862</v>
          </cell>
          <cell r="I485">
            <v>4</v>
          </cell>
        </row>
        <row r="486">
          <cell r="A486">
            <v>3704367</v>
          </cell>
          <cell r="B486" t="str">
            <v>ERAZO COLLAGUAZO DIEGO ROBERTO</v>
          </cell>
          <cell r="C486">
            <v>51000320</v>
          </cell>
          <cell r="D486">
            <v>37173</v>
          </cell>
          <cell r="E486">
            <v>38705.585957754629</v>
          </cell>
          <cell r="F486">
            <v>1501.4518347222256</v>
          </cell>
          <cell r="G486">
            <v>4</v>
          </cell>
          <cell r="H486">
            <v>4.113566670471851</v>
          </cell>
          <cell r="I486">
            <v>4</v>
          </cell>
        </row>
        <row r="487">
          <cell r="A487">
            <v>3704173</v>
          </cell>
          <cell r="B487" t="str">
            <v>GUTIERREZ COLLAGUAZO RAMIRO ALEJANDRO</v>
          </cell>
          <cell r="C487">
            <v>31000320</v>
          </cell>
          <cell r="D487">
            <v>37144</v>
          </cell>
          <cell r="E487">
            <v>38705.585957754629</v>
          </cell>
          <cell r="F487">
            <v>1530.4518347222256</v>
          </cell>
          <cell r="G487">
            <v>4</v>
          </cell>
          <cell r="H487">
            <v>4.1930187252663718</v>
          </cell>
          <cell r="I487">
            <v>4</v>
          </cell>
        </row>
        <row r="488">
          <cell r="A488">
            <v>3704174</v>
          </cell>
          <cell r="B488" t="str">
            <v>MUZO YAJAMIN IVAN PATRICIO</v>
          </cell>
          <cell r="C488">
            <v>37000600</v>
          </cell>
          <cell r="D488">
            <v>37144</v>
          </cell>
          <cell r="E488">
            <v>38705.585957754629</v>
          </cell>
          <cell r="F488">
            <v>1530.4518347222256</v>
          </cell>
          <cell r="G488">
            <v>4</v>
          </cell>
          <cell r="H488">
            <v>4.1930187252663718</v>
          </cell>
          <cell r="I488">
            <v>4</v>
          </cell>
        </row>
        <row r="489">
          <cell r="A489">
            <v>3704077</v>
          </cell>
          <cell r="B489" t="str">
            <v>LEON ANDRADE DIEGO PATRICIO</v>
          </cell>
          <cell r="C489">
            <v>33000300</v>
          </cell>
          <cell r="D489">
            <v>37130</v>
          </cell>
          <cell r="E489">
            <v>38705.585957754629</v>
          </cell>
          <cell r="F489">
            <v>1544.4518347222256</v>
          </cell>
          <cell r="G489">
            <v>4</v>
          </cell>
          <cell r="H489">
            <v>4.231374889649933</v>
          </cell>
          <cell r="I489">
            <v>4</v>
          </cell>
        </row>
        <row r="490">
          <cell r="A490">
            <v>3704078</v>
          </cell>
          <cell r="B490" t="str">
            <v>ARIAS HERNANDEZ CHRISTIAN PAUL</v>
          </cell>
          <cell r="C490">
            <v>35000400</v>
          </cell>
          <cell r="D490">
            <v>37130</v>
          </cell>
          <cell r="E490">
            <v>38705.585957754629</v>
          </cell>
          <cell r="F490">
            <v>1544.4518347222256</v>
          </cell>
          <cell r="G490">
            <v>4</v>
          </cell>
          <cell r="H490">
            <v>4.231374889649933</v>
          </cell>
          <cell r="I490">
            <v>4</v>
          </cell>
        </row>
        <row r="491">
          <cell r="A491">
            <v>3703863</v>
          </cell>
          <cell r="B491" t="str">
            <v>OTERO NARVAEZ MISHELL CONSUELO</v>
          </cell>
          <cell r="C491">
            <v>52000300</v>
          </cell>
          <cell r="D491">
            <v>37104</v>
          </cell>
          <cell r="E491">
            <v>38705.585957754629</v>
          </cell>
          <cell r="F491">
            <v>1570.4518347222256</v>
          </cell>
          <cell r="G491">
            <v>4</v>
          </cell>
          <cell r="H491">
            <v>4.3026077663622617</v>
          </cell>
          <cell r="I491">
            <v>4</v>
          </cell>
        </row>
        <row r="492">
          <cell r="A492">
            <v>3703701</v>
          </cell>
          <cell r="B492" t="str">
            <v>SANCHEZ ANDRADE DIEGO MAURICIO</v>
          </cell>
          <cell r="C492">
            <v>50000300</v>
          </cell>
          <cell r="D492">
            <v>37088</v>
          </cell>
          <cell r="E492">
            <v>38705.585957754629</v>
          </cell>
          <cell r="F492">
            <v>1586.4518347222256</v>
          </cell>
          <cell r="G492">
            <v>4</v>
          </cell>
          <cell r="H492">
            <v>4.3464433828006177</v>
          </cell>
          <cell r="I492">
            <v>4</v>
          </cell>
        </row>
        <row r="493">
          <cell r="A493">
            <v>3703441</v>
          </cell>
          <cell r="B493" t="str">
            <v>CARDENAS GORDON LUIS FABRIZIO</v>
          </cell>
          <cell r="C493">
            <v>52000520</v>
          </cell>
          <cell r="D493">
            <v>37074</v>
          </cell>
          <cell r="E493">
            <v>38705.585957754629</v>
          </cell>
          <cell r="F493">
            <v>1600.4518347222256</v>
          </cell>
          <cell r="G493">
            <v>4</v>
          </cell>
          <cell r="H493">
            <v>4.3847995471841799</v>
          </cell>
          <cell r="I493">
            <v>4</v>
          </cell>
        </row>
        <row r="494">
          <cell r="A494">
            <v>3703444</v>
          </cell>
          <cell r="B494" t="str">
            <v>YUCAZA BANDA JOSE LUIS</v>
          </cell>
          <cell r="C494">
            <v>35000400</v>
          </cell>
          <cell r="D494">
            <v>37074</v>
          </cell>
          <cell r="E494">
            <v>38705.585957754629</v>
          </cell>
          <cell r="F494">
            <v>1600.4518347222256</v>
          </cell>
          <cell r="G494">
            <v>4</v>
          </cell>
          <cell r="H494">
            <v>4.3847995471841799</v>
          </cell>
          <cell r="I494">
            <v>4</v>
          </cell>
        </row>
        <row r="495">
          <cell r="A495">
            <v>3703447</v>
          </cell>
          <cell r="B495" t="str">
            <v>SARANGO SOSA GIOVANNY ALCIVAR</v>
          </cell>
          <cell r="C495">
            <v>34000300</v>
          </cell>
          <cell r="D495">
            <v>37074</v>
          </cell>
          <cell r="E495">
            <v>38705.585957754629</v>
          </cell>
          <cell r="F495">
            <v>1600.4518347222256</v>
          </cell>
          <cell r="G495">
            <v>4</v>
          </cell>
          <cell r="H495">
            <v>4.3847995471841799</v>
          </cell>
          <cell r="I495">
            <v>4</v>
          </cell>
        </row>
        <row r="496">
          <cell r="A496">
            <v>3703448</v>
          </cell>
          <cell r="B496" t="str">
            <v>CUAMACAS MENA RICARDO JAVIER</v>
          </cell>
          <cell r="C496">
            <v>37000600</v>
          </cell>
          <cell r="D496">
            <v>37074</v>
          </cell>
          <cell r="E496">
            <v>38705.585957754629</v>
          </cell>
          <cell r="F496">
            <v>1600.4518347222256</v>
          </cell>
          <cell r="G496">
            <v>4</v>
          </cell>
          <cell r="H496">
            <v>4.3847995471841799</v>
          </cell>
          <cell r="I496">
            <v>4</v>
          </cell>
        </row>
        <row r="497">
          <cell r="A497">
            <v>3703457</v>
          </cell>
          <cell r="B497" t="str">
            <v>AGUIRRE ROMAN CARLOS BOLIVAR</v>
          </cell>
          <cell r="C497">
            <v>35000300</v>
          </cell>
          <cell r="D497">
            <v>37074</v>
          </cell>
          <cell r="E497">
            <v>38705.585957754629</v>
          </cell>
          <cell r="F497">
            <v>1600.4518347222256</v>
          </cell>
          <cell r="G497">
            <v>4</v>
          </cell>
          <cell r="H497">
            <v>4.3847995471841799</v>
          </cell>
          <cell r="I497">
            <v>4</v>
          </cell>
        </row>
        <row r="498">
          <cell r="A498">
            <v>3703462</v>
          </cell>
          <cell r="B498" t="str">
            <v>CABASCANGO ONATE CARLOS EFRAIN</v>
          </cell>
          <cell r="C498">
            <v>35000300</v>
          </cell>
          <cell r="D498">
            <v>37074</v>
          </cell>
          <cell r="E498">
            <v>38705.585957754629</v>
          </cell>
          <cell r="F498">
            <v>1600.4518347222256</v>
          </cell>
          <cell r="G498">
            <v>4</v>
          </cell>
          <cell r="H498">
            <v>4.3847995471841799</v>
          </cell>
          <cell r="I498">
            <v>4</v>
          </cell>
        </row>
        <row r="499">
          <cell r="A499">
            <v>3703463</v>
          </cell>
          <cell r="B499" t="str">
            <v>HERRERA PASTRANO VICTOR MANUEL</v>
          </cell>
          <cell r="C499">
            <v>35000300</v>
          </cell>
          <cell r="D499">
            <v>37074</v>
          </cell>
          <cell r="E499">
            <v>38705.585957754629</v>
          </cell>
          <cell r="F499">
            <v>1600.4518347222256</v>
          </cell>
          <cell r="G499">
            <v>4</v>
          </cell>
          <cell r="H499">
            <v>4.3847995471841799</v>
          </cell>
          <cell r="I499">
            <v>4</v>
          </cell>
        </row>
        <row r="500">
          <cell r="A500">
            <v>3703480</v>
          </cell>
          <cell r="B500" t="str">
            <v>MENA GUANOPATIN PAUL SANTIAGO</v>
          </cell>
          <cell r="C500">
            <v>35000500</v>
          </cell>
          <cell r="D500">
            <v>37074</v>
          </cell>
          <cell r="E500">
            <v>38705.585957754629</v>
          </cell>
          <cell r="F500">
            <v>1600.4518347222256</v>
          </cell>
          <cell r="G500">
            <v>4</v>
          </cell>
          <cell r="H500">
            <v>4.3847995471841799</v>
          </cell>
          <cell r="I500">
            <v>4</v>
          </cell>
        </row>
        <row r="501">
          <cell r="A501">
            <v>3703305</v>
          </cell>
          <cell r="B501" t="str">
            <v>CHICAIZA SALGADO EDISON RUBEN</v>
          </cell>
          <cell r="C501">
            <v>52000470</v>
          </cell>
          <cell r="D501">
            <v>37060</v>
          </cell>
          <cell r="E501">
            <v>38705.585957754629</v>
          </cell>
          <cell r="F501">
            <v>1614.4518347222256</v>
          </cell>
          <cell r="G501">
            <v>4</v>
          </cell>
          <cell r="H501">
            <v>4.4231557115677411</v>
          </cell>
          <cell r="I501">
            <v>4</v>
          </cell>
        </row>
        <row r="502">
          <cell r="A502">
            <v>3600449</v>
          </cell>
          <cell r="B502" t="str">
            <v>AGUILAR FUSTILLOS EDGAR MARCELO</v>
          </cell>
          <cell r="C502">
            <v>42000100</v>
          </cell>
          <cell r="D502">
            <v>37046</v>
          </cell>
          <cell r="E502">
            <v>38705.585957754629</v>
          </cell>
          <cell r="F502">
            <v>1628.4518347222256</v>
          </cell>
          <cell r="G502">
            <v>4</v>
          </cell>
          <cell r="H502">
            <v>4.4615118759513033</v>
          </cell>
          <cell r="I502">
            <v>4</v>
          </cell>
        </row>
        <row r="503">
          <cell r="A503">
            <v>3703007</v>
          </cell>
          <cell r="B503" t="str">
            <v>ALBAN BONILLA RODOLFO WILFRIDO</v>
          </cell>
          <cell r="C503">
            <v>33000400</v>
          </cell>
          <cell r="D503">
            <v>37046</v>
          </cell>
          <cell r="E503">
            <v>38705.585957754629</v>
          </cell>
          <cell r="F503">
            <v>1628.4518347222256</v>
          </cell>
          <cell r="G503">
            <v>4</v>
          </cell>
          <cell r="H503">
            <v>4.4615118759513033</v>
          </cell>
          <cell r="I503">
            <v>4</v>
          </cell>
        </row>
        <row r="504">
          <cell r="A504">
            <v>3703015</v>
          </cell>
          <cell r="B504" t="str">
            <v>SALAZAR BOLANOS WILMER MARCELO</v>
          </cell>
          <cell r="C504">
            <v>52000520</v>
          </cell>
          <cell r="D504">
            <v>37046</v>
          </cell>
          <cell r="E504">
            <v>38705.585957754629</v>
          </cell>
          <cell r="F504">
            <v>1628.4518347222256</v>
          </cell>
          <cell r="G504">
            <v>4</v>
          </cell>
          <cell r="H504">
            <v>4.4615118759513033</v>
          </cell>
          <cell r="I504">
            <v>4</v>
          </cell>
        </row>
        <row r="505">
          <cell r="A505">
            <v>3703025</v>
          </cell>
          <cell r="B505" t="str">
            <v>FLORES GALARRAGA GUIDO FERNANDO</v>
          </cell>
          <cell r="C505">
            <v>52000520</v>
          </cell>
          <cell r="D505">
            <v>37046</v>
          </cell>
          <cell r="E505">
            <v>38705.585957754629</v>
          </cell>
          <cell r="F505">
            <v>1628.4518347222256</v>
          </cell>
          <cell r="G505">
            <v>4</v>
          </cell>
          <cell r="H505">
            <v>4.4615118759513033</v>
          </cell>
          <cell r="I505">
            <v>4</v>
          </cell>
        </row>
        <row r="506">
          <cell r="A506">
            <v>3703026</v>
          </cell>
          <cell r="B506" t="str">
            <v>YANQUI HUEBLA HOLGER NICOLAS</v>
          </cell>
          <cell r="C506">
            <v>33000500</v>
          </cell>
          <cell r="D506">
            <v>37046</v>
          </cell>
          <cell r="E506">
            <v>38705.585957754629</v>
          </cell>
          <cell r="F506">
            <v>1628.4518347222256</v>
          </cell>
          <cell r="G506">
            <v>4</v>
          </cell>
          <cell r="H506">
            <v>4.4615118759513033</v>
          </cell>
          <cell r="I506">
            <v>4</v>
          </cell>
        </row>
        <row r="507">
          <cell r="A507">
            <v>3703062</v>
          </cell>
          <cell r="B507" t="str">
            <v>VALLEJO POZO OSCAR CHUVE</v>
          </cell>
          <cell r="C507">
            <v>35000400</v>
          </cell>
          <cell r="D507">
            <v>37046</v>
          </cell>
          <cell r="E507">
            <v>38705.585957754629</v>
          </cell>
          <cell r="F507">
            <v>1628.4518347222256</v>
          </cell>
          <cell r="G507">
            <v>4</v>
          </cell>
          <cell r="H507">
            <v>4.4615118759513033</v>
          </cell>
          <cell r="I507">
            <v>4</v>
          </cell>
        </row>
        <row r="508">
          <cell r="A508">
            <v>3702361</v>
          </cell>
          <cell r="B508" t="str">
            <v>ASENCIO MOROCHO BYRON EDUARDO</v>
          </cell>
          <cell r="C508">
            <v>34000300</v>
          </cell>
          <cell r="D508">
            <v>37018</v>
          </cell>
          <cell r="E508">
            <v>38705.585957754629</v>
          </cell>
          <cell r="F508">
            <v>1656.4518347222256</v>
          </cell>
          <cell r="G508">
            <v>5</v>
          </cell>
          <cell r="H508">
            <v>4.5382242047184267</v>
          </cell>
          <cell r="I508">
            <v>4</v>
          </cell>
        </row>
        <row r="509">
          <cell r="A509">
            <v>3702362</v>
          </cell>
          <cell r="B509" t="str">
            <v>LEMA CAJAS WILSON VLADIMIR</v>
          </cell>
          <cell r="C509">
            <v>36000700</v>
          </cell>
          <cell r="D509">
            <v>37018</v>
          </cell>
          <cell r="E509">
            <v>38705.585957754629</v>
          </cell>
          <cell r="F509">
            <v>1656.4518347222256</v>
          </cell>
          <cell r="G509">
            <v>5</v>
          </cell>
          <cell r="H509">
            <v>4.5382242047184267</v>
          </cell>
          <cell r="I509">
            <v>4</v>
          </cell>
        </row>
        <row r="510">
          <cell r="A510">
            <v>3702366</v>
          </cell>
          <cell r="B510" t="str">
            <v>ARANDI VINAMAGUA OSWALDO ERNESTO</v>
          </cell>
          <cell r="C510">
            <v>52000520</v>
          </cell>
          <cell r="D510">
            <v>37018</v>
          </cell>
          <cell r="E510">
            <v>38705.585957754629</v>
          </cell>
          <cell r="F510">
            <v>1656.4518347222256</v>
          </cell>
          <cell r="G510">
            <v>5</v>
          </cell>
          <cell r="H510">
            <v>4.5382242047184267</v>
          </cell>
          <cell r="I510">
            <v>4</v>
          </cell>
        </row>
        <row r="511">
          <cell r="A511">
            <v>3702367</v>
          </cell>
          <cell r="B511" t="str">
            <v>PALLO ORTEGA MARCIO ALYSON</v>
          </cell>
          <cell r="C511">
            <v>36000600</v>
          </cell>
          <cell r="D511">
            <v>37018</v>
          </cell>
          <cell r="E511">
            <v>38705.585957754629</v>
          </cell>
          <cell r="F511">
            <v>1656.4518347222256</v>
          </cell>
          <cell r="G511">
            <v>5</v>
          </cell>
          <cell r="H511">
            <v>4.5382242047184267</v>
          </cell>
          <cell r="I511">
            <v>4</v>
          </cell>
        </row>
        <row r="512">
          <cell r="A512">
            <v>3702370</v>
          </cell>
          <cell r="B512" t="str">
            <v>BARROS REINOSO LENIN OMAR</v>
          </cell>
          <cell r="C512">
            <v>37000500</v>
          </cell>
          <cell r="D512">
            <v>37018</v>
          </cell>
          <cell r="E512">
            <v>38705.585957754629</v>
          </cell>
          <cell r="F512">
            <v>1656.4518347222256</v>
          </cell>
          <cell r="G512">
            <v>5</v>
          </cell>
          <cell r="H512">
            <v>4.5382242047184267</v>
          </cell>
          <cell r="I512">
            <v>4</v>
          </cell>
        </row>
        <row r="513">
          <cell r="A513">
            <v>3702371</v>
          </cell>
          <cell r="B513" t="str">
            <v>BENITEZ VIZCAINO WILSON FERNANDO</v>
          </cell>
          <cell r="C513">
            <v>35000400</v>
          </cell>
          <cell r="D513">
            <v>37018</v>
          </cell>
          <cell r="E513">
            <v>38705.585957754629</v>
          </cell>
          <cell r="F513">
            <v>1656.4518347222256</v>
          </cell>
          <cell r="G513">
            <v>5</v>
          </cell>
          <cell r="H513">
            <v>4.5382242047184267</v>
          </cell>
          <cell r="I513">
            <v>4</v>
          </cell>
        </row>
        <row r="514">
          <cell r="A514">
            <v>3702387</v>
          </cell>
          <cell r="B514" t="str">
            <v>ARMIJOS MONTALVAN HERNAN PATRICIO</v>
          </cell>
          <cell r="C514">
            <v>34000200</v>
          </cell>
          <cell r="D514">
            <v>37018</v>
          </cell>
          <cell r="E514">
            <v>38705.585957754629</v>
          </cell>
          <cell r="F514">
            <v>1656.4518347222256</v>
          </cell>
          <cell r="G514">
            <v>5</v>
          </cell>
          <cell r="H514">
            <v>4.5382242047184267</v>
          </cell>
          <cell r="I514">
            <v>4</v>
          </cell>
        </row>
        <row r="515">
          <cell r="A515">
            <v>3702394</v>
          </cell>
          <cell r="B515" t="str">
            <v>TAMAYO DIAZ JULIO JAVIER</v>
          </cell>
          <cell r="C515">
            <v>35000400</v>
          </cell>
          <cell r="D515">
            <v>37018</v>
          </cell>
          <cell r="E515">
            <v>38705.585957754629</v>
          </cell>
          <cell r="F515">
            <v>1656.4518347222256</v>
          </cell>
          <cell r="G515">
            <v>5</v>
          </cell>
          <cell r="H515">
            <v>4.5382242047184267</v>
          </cell>
          <cell r="I515">
            <v>4</v>
          </cell>
        </row>
        <row r="516">
          <cell r="A516">
            <v>3702400</v>
          </cell>
          <cell r="B516" t="str">
            <v>ENRIQUEZ FELIX DIEGO DAVID</v>
          </cell>
          <cell r="C516">
            <v>34000300</v>
          </cell>
          <cell r="D516">
            <v>37018</v>
          </cell>
          <cell r="E516">
            <v>38705.585957754629</v>
          </cell>
          <cell r="F516">
            <v>1656.4518347222256</v>
          </cell>
          <cell r="G516">
            <v>5</v>
          </cell>
          <cell r="H516">
            <v>4.5382242047184267</v>
          </cell>
          <cell r="I516">
            <v>4</v>
          </cell>
        </row>
        <row r="517">
          <cell r="A517">
            <v>3702402</v>
          </cell>
          <cell r="B517" t="str">
            <v>CABASCANGO CONLAGO LUIS FERNANDO</v>
          </cell>
          <cell r="C517">
            <v>37000300</v>
          </cell>
          <cell r="D517">
            <v>37018</v>
          </cell>
          <cell r="E517">
            <v>38705.585957754629</v>
          </cell>
          <cell r="F517">
            <v>1656.4518347222256</v>
          </cell>
          <cell r="G517">
            <v>5</v>
          </cell>
          <cell r="H517">
            <v>4.5382242047184267</v>
          </cell>
          <cell r="I517">
            <v>4</v>
          </cell>
        </row>
        <row r="518">
          <cell r="A518">
            <v>3702435</v>
          </cell>
          <cell r="B518" t="str">
            <v>TOPON CUEVA DARWIN PATRICIO</v>
          </cell>
          <cell r="C518">
            <v>36000700</v>
          </cell>
          <cell r="D518">
            <v>37018</v>
          </cell>
          <cell r="E518">
            <v>38705.585957754629</v>
          </cell>
          <cell r="F518">
            <v>1656.4518347222256</v>
          </cell>
          <cell r="G518">
            <v>5</v>
          </cell>
          <cell r="H518">
            <v>4.5382242047184267</v>
          </cell>
          <cell r="I518">
            <v>4</v>
          </cell>
        </row>
        <row r="519">
          <cell r="A519">
            <v>3702455</v>
          </cell>
          <cell r="B519" t="str">
            <v>LASCANO PEREZ MANUEL MESIAS</v>
          </cell>
          <cell r="C519">
            <v>52000520</v>
          </cell>
          <cell r="D519">
            <v>37018</v>
          </cell>
          <cell r="E519">
            <v>38705.585957754629</v>
          </cell>
          <cell r="F519">
            <v>1656.4518347222256</v>
          </cell>
          <cell r="G519">
            <v>5</v>
          </cell>
          <cell r="H519">
            <v>4.5382242047184267</v>
          </cell>
          <cell r="I519">
            <v>4</v>
          </cell>
        </row>
        <row r="520">
          <cell r="A520">
            <v>3702457</v>
          </cell>
          <cell r="B520" t="str">
            <v>ALVARADO PACHECO EDDY STALIN</v>
          </cell>
          <cell r="C520">
            <v>52000470</v>
          </cell>
          <cell r="D520">
            <v>37018</v>
          </cell>
          <cell r="E520">
            <v>38705.585957754629</v>
          </cell>
          <cell r="F520">
            <v>1656.4518347222256</v>
          </cell>
          <cell r="G520">
            <v>5</v>
          </cell>
          <cell r="H520">
            <v>4.5382242047184267</v>
          </cell>
          <cell r="I520">
            <v>4</v>
          </cell>
        </row>
        <row r="521">
          <cell r="A521">
            <v>3702458</v>
          </cell>
          <cell r="B521" t="str">
            <v>GAVIDIA GARCIA JOSE LUIS</v>
          </cell>
          <cell r="C521">
            <v>52000450</v>
          </cell>
          <cell r="D521">
            <v>37018</v>
          </cell>
          <cell r="E521">
            <v>38705.585957754629</v>
          </cell>
          <cell r="F521">
            <v>1656.4518347222256</v>
          </cell>
          <cell r="G521">
            <v>5</v>
          </cell>
          <cell r="H521">
            <v>4.5382242047184267</v>
          </cell>
          <cell r="I521">
            <v>4</v>
          </cell>
        </row>
        <row r="522">
          <cell r="A522">
            <v>3702460</v>
          </cell>
          <cell r="B522" t="str">
            <v>CHICAIZA USHINA FRANKLIN PATRICIO</v>
          </cell>
          <cell r="C522">
            <v>35000400</v>
          </cell>
          <cell r="D522">
            <v>37018</v>
          </cell>
          <cell r="E522">
            <v>38705.585957754629</v>
          </cell>
          <cell r="F522">
            <v>1656.4518347222256</v>
          </cell>
          <cell r="G522">
            <v>5</v>
          </cell>
          <cell r="H522">
            <v>4.5382242047184267</v>
          </cell>
          <cell r="I522">
            <v>4</v>
          </cell>
        </row>
        <row r="523">
          <cell r="A523">
            <v>3702462</v>
          </cell>
          <cell r="B523" t="str">
            <v>GAIBOR TUPIZA JHONNY ALBERTO</v>
          </cell>
          <cell r="C523">
            <v>34000200</v>
          </cell>
          <cell r="D523">
            <v>37018</v>
          </cell>
          <cell r="E523">
            <v>38705.585957754629</v>
          </cell>
          <cell r="F523">
            <v>1656.4518347222256</v>
          </cell>
          <cell r="G523">
            <v>5</v>
          </cell>
          <cell r="H523">
            <v>4.5382242047184267</v>
          </cell>
          <cell r="I523">
            <v>4</v>
          </cell>
        </row>
        <row r="524">
          <cell r="A524">
            <v>3702467</v>
          </cell>
          <cell r="B524" t="str">
            <v>GUANOTASIG CATOTA OSCAR ANIBAL</v>
          </cell>
          <cell r="C524">
            <v>35000300</v>
          </cell>
          <cell r="D524">
            <v>37018</v>
          </cell>
          <cell r="E524">
            <v>38705.585957754629</v>
          </cell>
          <cell r="F524">
            <v>1656.4518347222256</v>
          </cell>
          <cell r="G524">
            <v>5</v>
          </cell>
          <cell r="H524">
            <v>4.5382242047184267</v>
          </cell>
          <cell r="I524">
            <v>4</v>
          </cell>
        </row>
        <row r="525">
          <cell r="A525">
            <v>3702473</v>
          </cell>
          <cell r="B525" t="str">
            <v>RUIZ MORALES EDISON JAVIER</v>
          </cell>
          <cell r="C525">
            <v>37000600</v>
          </cell>
          <cell r="D525">
            <v>37018</v>
          </cell>
          <cell r="E525">
            <v>38705.585957754629</v>
          </cell>
          <cell r="F525">
            <v>1656.4518347222256</v>
          </cell>
          <cell r="G525">
            <v>5</v>
          </cell>
          <cell r="H525">
            <v>4.5382242047184267</v>
          </cell>
          <cell r="I525">
            <v>4</v>
          </cell>
        </row>
        <row r="526">
          <cell r="A526">
            <v>3702478</v>
          </cell>
          <cell r="B526" t="str">
            <v>CLAVIJO TIBAN JOSE ENRIQUE</v>
          </cell>
          <cell r="C526">
            <v>37000400</v>
          </cell>
          <cell r="D526">
            <v>37018</v>
          </cell>
          <cell r="E526">
            <v>38705.585957754629</v>
          </cell>
          <cell r="F526">
            <v>1656.4518347222256</v>
          </cell>
          <cell r="G526">
            <v>5</v>
          </cell>
          <cell r="H526">
            <v>4.5382242047184267</v>
          </cell>
          <cell r="I526">
            <v>4</v>
          </cell>
        </row>
        <row r="527">
          <cell r="A527">
            <v>3702479</v>
          </cell>
          <cell r="B527" t="str">
            <v>ESPINOSA GALLARDO LENIN HERNAN</v>
          </cell>
          <cell r="C527">
            <v>37000600</v>
          </cell>
          <cell r="D527">
            <v>37018</v>
          </cell>
          <cell r="E527">
            <v>38705.585957754629</v>
          </cell>
          <cell r="F527">
            <v>1656.4518347222256</v>
          </cell>
          <cell r="G527">
            <v>5</v>
          </cell>
          <cell r="H527">
            <v>4.5382242047184267</v>
          </cell>
          <cell r="I527">
            <v>4</v>
          </cell>
        </row>
        <row r="528">
          <cell r="A528">
            <v>3702480</v>
          </cell>
          <cell r="B528" t="str">
            <v>GALARZA GALARZA DANNY FABRICIO</v>
          </cell>
          <cell r="C528">
            <v>35000500</v>
          </cell>
          <cell r="D528">
            <v>37018</v>
          </cell>
          <cell r="E528">
            <v>38705.585957754629</v>
          </cell>
          <cell r="F528">
            <v>1656.4518347222256</v>
          </cell>
          <cell r="G528">
            <v>5</v>
          </cell>
          <cell r="H528">
            <v>4.5382242047184267</v>
          </cell>
          <cell r="I528">
            <v>4</v>
          </cell>
        </row>
        <row r="529">
          <cell r="A529">
            <v>3702481</v>
          </cell>
          <cell r="B529" t="str">
            <v>TITUANA YUGCHA EDISON PATRICIO</v>
          </cell>
          <cell r="C529">
            <v>35000300</v>
          </cell>
          <cell r="D529">
            <v>37018</v>
          </cell>
          <cell r="E529">
            <v>38705.585957754629</v>
          </cell>
          <cell r="F529">
            <v>1656.4518347222256</v>
          </cell>
          <cell r="G529">
            <v>5</v>
          </cell>
          <cell r="H529">
            <v>4.5382242047184267</v>
          </cell>
          <cell r="I529">
            <v>4</v>
          </cell>
        </row>
        <row r="530">
          <cell r="A530">
            <v>3702482</v>
          </cell>
          <cell r="B530" t="str">
            <v>COLLAGUAZO MINANGO HUGO HERNAN</v>
          </cell>
          <cell r="C530">
            <v>35000300</v>
          </cell>
          <cell r="D530">
            <v>37018</v>
          </cell>
          <cell r="E530">
            <v>38705.585957754629</v>
          </cell>
          <cell r="F530">
            <v>1656.4518347222256</v>
          </cell>
          <cell r="G530">
            <v>5</v>
          </cell>
          <cell r="H530">
            <v>4.5382242047184267</v>
          </cell>
          <cell r="I530">
            <v>4</v>
          </cell>
        </row>
        <row r="531">
          <cell r="A531">
            <v>3702584</v>
          </cell>
          <cell r="B531" t="str">
            <v>GABELA MOLINA JUAN FRANCISCO</v>
          </cell>
          <cell r="C531">
            <v>62000100</v>
          </cell>
          <cell r="D531">
            <v>37018</v>
          </cell>
          <cell r="E531">
            <v>38705.585957754629</v>
          </cell>
          <cell r="F531">
            <v>1656.4518347222256</v>
          </cell>
          <cell r="G531">
            <v>5</v>
          </cell>
          <cell r="H531">
            <v>4.5382242047184267</v>
          </cell>
          <cell r="I531">
            <v>4</v>
          </cell>
        </row>
        <row r="532">
          <cell r="A532">
            <v>3700197</v>
          </cell>
          <cell r="B532" t="str">
            <v>CONDE CHAVEZ EDUARDO MODESTO</v>
          </cell>
          <cell r="C532">
            <v>71000220</v>
          </cell>
          <cell r="D532">
            <v>37004</v>
          </cell>
          <cell r="E532">
            <v>38705.585957754629</v>
          </cell>
          <cell r="F532">
            <v>1670.4518347222256</v>
          </cell>
          <cell r="G532">
            <v>5</v>
          </cell>
          <cell r="H532">
            <v>4.576580369101988</v>
          </cell>
          <cell r="I532">
            <v>4</v>
          </cell>
        </row>
        <row r="533">
          <cell r="A533">
            <v>3700198</v>
          </cell>
          <cell r="B533" t="str">
            <v>CORONEL GUERRERO BYRON GUSTAVO</v>
          </cell>
          <cell r="C533">
            <v>78000200</v>
          </cell>
          <cell r="D533">
            <v>37004</v>
          </cell>
          <cell r="E533">
            <v>38705.585957754629</v>
          </cell>
          <cell r="F533">
            <v>1670.4518347222256</v>
          </cell>
          <cell r="G533">
            <v>5</v>
          </cell>
          <cell r="H533">
            <v>4.576580369101988</v>
          </cell>
          <cell r="I533">
            <v>4</v>
          </cell>
        </row>
        <row r="534">
          <cell r="A534">
            <v>3701858</v>
          </cell>
          <cell r="B534" t="str">
            <v>CALLES VASQUEZ JUAN CARLOS</v>
          </cell>
          <cell r="C534">
            <v>31000400</v>
          </cell>
          <cell r="D534">
            <v>37004</v>
          </cell>
          <cell r="E534">
            <v>38705.585957754629</v>
          </cell>
          <cell r="F534">
            <v>1670.4518347222256</v>
          </cell>
          <cell r="G534">
            <v>5</v>
          </cell>
          <cell r="H534">
            <v>4.576580369101988</v>
          </cell>
          <cell r="I534">
            <v>4</v>
          </cell>
        </row>
        <row r="535">
          <cell r="A535">
            <v>7061</v>
          </cell>
          <cell r="B535" t="str">
            <v>RIVADENEIRA RAMOS MILICENTH CLEMENCIA</v>
          </cell>
          <cell r="C535">
            <v>61000210</v>
          </cell>
          <cell r="D535">
            <v>36983</v>
          </cell>
          <cell r="E535">
            <v>38705.585957754629</v>
          </cell>
          <cell r="F535">
            <v>1691.4518347222256</v>
          </cell>
          <cell r="G535">
            <v>5</v>
          </cell>
          <cell r="H535">
            <v>4.6341146156773307</v>
          </cell>
          <cell r="I535">
            <v>4</v>
          </cell>
        </row>
        <row r="536">
          <cell r="A536">
            <v>3701422</v>
          </cell>
          <cell r="B536" t="str">
            <v>MADRID MONTENEGRO LUIS ANTONIO</v>
          </cell>
          <cell r="C536">
            <v>35000400</v>
          </cell>
          <cell r="D536">
            <v>36977</v>
          </cell>
          <cell r="E536">
            <v>38705.585957754629</v>
          </cell>
          <cell r="F536">
            <v>1697.4518347222256</v>
          </cell>
          <cell r="G536">
            <v>5</v>
          </cell>
          <cell r="H536">
            <v>4.650552971841714</v>
          </cell>
          <cell r="I536">
            <v>4</v>
          </cell>
        </row>
        <row r="537">
          <cell r="A537">
            <v>3600450</v>
          </cell>
          <cell r="B537" t="str">
            <v>MENDEZ VILLEGAS JUAN CARLOS</v>
          </cell>
          <cell r="C537">
            <v>52000450</v>
          </cell>
          <cell r="D537">
            <v>36962</v>
          </cell>
          <cell r="E537">
            <v>38705.585957754629</v>
          </cell>
          <cell r="F537">
            <v>1712.4518347222256</v>
          </cell>
          <cell r="G537">
            <v>5</v>
          </cell>
          <cell r="H537">
            <v>4.6916488622526726</v>
          </cell>
          <cell r="I537">
            <v>4</v>
          </cell>
        </row>
        <row r="538">
          <cell r="A538">
            <v>3600453</v>
          </cell>
          <cell r="B538" t="str">
            <v>OCANA TACO DIEGO XAVIER</v>
          </cell>
          <cell r="C538">
            <v>50000300</v>
          </cell>
          <cell r="D538">
            <v>36962</v>
          </cell>
          <cell r="E538">
            <v>38705.585957754629</v>
          </cell>
          <cell r="F538">
            <v>1712.4518347222256</v>
          </cell>
          <cell r="G538">
            <v>5</v>
          </cell>
          <cell r="H538">
            <v>4.6916488622526726</v>
          </cell>
          <cell r="I538">
            <v>4</v>
          </cell>
        </row>
        <row r="539">
          <cell r="A539">
            <v>3701137</v>
          </cell>
          <cell r="B539" t="str">
            <v>GUAILLA CAJO ANGEL HUMBERTO</v>
          </cell>
          <cell r="C539">
            <v>34000300</v>
          </cell>
          <cell r="D539">
            <v>36962</v>
          </cell>
          <cell r="E539">
            <v>38705.585957754629</v>
          </cell>
          <cell r="F539">
            <v>1712.4518347222256</v>
          </cell>
          <cell r="G539">
            <v>5</v>
          </cell>
          <cell r="H539">
            <v>4.6916488622526726</v>
          </cell>
          <cell r="I539">
            <v>4</v>
          </cell>
        </row>
        <row r="540">
          <cell r="A540">
            <v>3701176</v>
          </cell>
          <cell r="B540" t="str">
            <v>BUSTAMANTE ESPANA ALEXANDER BRUSVI</v>
          </cell>
          <cell r="C540">
            <v>34000300</v>
          </cell>
          <cell r="D540">
            <v>36962</v>
          </cell>
          <cell r="E540">
            <v>38705.585957754629</v>
          </cell>
          <cell r="F540">
            <v>1712.4518347222256</v>
          </cell>
          <cell r="G540">
            <v>5</v>
          </cell>
          <cell r="H540">
            <v>4.6916488622526726</v>
          </cell>
          <cell r="I540">
            <v>4</v>
          </cell>
        </row>
        <row r="541">
          <cell r="A541">
            <v>3701179</v>
          </cell>
          <cell r="B541" t="str">
            <v>PERALTA SANTACRUZ JORGE EDUARDO</v>
          </cell>
          <cell r="C541">
            <v>34000300</v>
          </cell>
          <cell r="D541">
            <v>36962</v>
          </cell>
          <cell r="E541">
            <v>38705.585957754629</v>
          </cell>
          <cell r="F541">
            <v>1712.4518347222256</v>
          </cell>
          <cell r="G541">
            <v>5</v>
          </cell>
          <cell r="H541">
            <v>4.6916488622526726</v>
          </cell>
          <cell r="I541">
            <v>4</v>
          </cell>
        </row>
        <row r="542">
          <cell r="A542">
            <v>3701181</v>
          </cell>
          <cell r="B542" t="str">
            <v>PACHACAMA QUINGA WASHINGTON POLIVIO</v>
          </cell>
          <cell r="C542">
            <v>34000300</v>
          </cell>
          <cell r="D542">
            <v>36962</v>
          </cell>
          <cell r="E542">
            <v>38705.585957754629</v>
          </cell>
          <cell r="F542">
            <v>1712.4518347222256</v>
          </cell>
          <cell r="G542">
            <v>5</v>
          </cell>
          <cell r="H542">
            <v>4.6916488622526726</v>
          </cell>
          <cell r="I542">
            <v>4</v>
          </cell>
        </row>
        <row r="543">
          <cell r="A543">
            <v>3701182</v>
          </cell>
          <cell r="B543" t="str">
            <v>LOMAS VILLARREAL JHON ANIBAL</v>
          </cell>
          <cell r="C543">
            <v>36000200</v>
          </cell>
          <cell r="D543">
            <v>36962</v>
          </cell>
          <cell r="E543">
            <v>38705.585957754629</v>
          </cell>
          <cell r="F543">
            <v>1712.4518347222256</v>
          </cell>
          <cell r="G543">
            <v>5</v>
          </cell>
          <cell r="H543">
            <v>4.6916488622526726</v>
          </cell>
          <cell r="I543">
            <v>4</v>
          </cell>
        </row>
        <row r="544">
          <cell r="A544">
            <v>3700861</v>
          </cell>
          <cell r="B544" t="str">
            <v>COBO VILLACIS JULIO ESTUARDO</v>
          </cell>
          <cell r="C544">
            <v>35000400</v>
          </cell>
          <cell r="D544">
            <v>36949</v>
          </cell>
          <cell r="E544">
            <v>38705.585957754629</v>
          </cell>
          <cell r="F544">
            <v>1725.4518347222256</v>
          </cell>
          <cell r="G544">
            <v>5</v>
          </cell>
          <cell r="H544">
            <v>4.7272653006088374</v>
          </cell>
          <cell r="I544">
            <v>4</v>
          </cell>
        </row>
        <row r="545">
          <cell r="A545">
            <v>3700829</v>
          </cell>
          <cell r="B545" t="str">
            <v>LUGO ALDAS HUGO ELIAS</v>
          </cell>
          <cell r="C545">
            <v>52000440</v>
          </cell>
          <cell r="D545">
            <v>36934</v>
          </cell>
          <cell r="E545">
            <v>38705.585957754629</v>
          </cell>
          <cell r="F545">
            <v>1740.4518347222256</v>
          </cell>
          <cell r="G545">
            <v>5</v>
          </cell>
          <cell r="H545">
            <v>4.7683611910197961</v>
          </cell>
          <cell r="I545">
            <v>4</v>
          </cell>
        </row>
        <row r="546">
          <cell r="A546">
            <v>7057</v>
          </cell>
          <cell r="B546" t="str">
            <v>RISUENO GUZMAN CONSUELO BELEN</v>
          </cell>
          <cell r="C546">
            <v>37000100</v>
          </cell>
          <cell r="D546">
            <v>36899</v>
          </cell>
          <cell r="E546">
            <v>38705.585957754629</v>
          </cell>
          <cell r="F546">
            <v>1775.4518347222256</v>
          </cell>
          <cell r="G546">
            <v>5</v>
          </cell>
          <cell r="H546">
            <v>4.8642516019787001</v>
          </cell>
          <cell r="I546">
            <v>4</v>
          </cell>
        </row>
        <row r="547">
          <cell r="A547">
            <v>7076</v>
          </cell>
          <cell r="B547" t="str">
            <v>SANCHEZ MANTILLA EDUARDO XAVIER</v>
          </cell>
          <cell r="C547">
            <v>51000310</v>
          </cell>
          <cell r="D547">
            <v>36899</v>
          </cell>
          <cell r="E547">
            <v>38705.585957754629</v>
          </cell>
          <cell r="F547">
            <v>1775.4518347222256</v>
          </cell>
          <cell r="G547">
            <v>5</v>
          </cell>
          <cell r="H547">
            <v>4.8642516019787001</v>
          </cell>
          <cell r="I547">
            <v>4</v>
          </cell>
        </row>
        <row r="548">
          <cell r="A548">
            <v>3700531</v>
          </cell>
          <cell r="B548" t="str">
            <v>QUIROGA ARANDA WILSON EDUARDO</v>
          </cell>
          <cell r="C548">
            <v>35000300</v>
          </cell>
          <cell r="D548">
            <v>36899</v>
          </cell>
          <cell r="E548">
            <v>38705.585957754629</v>
          </cell>
          <cell r="F548">
            <v>1775.4518347222256</v>
          </cell>
          <cell r="G548">
            <v>5</v>
          </cell>
          <cell r="H548">
            <v>4.8642516019787001</v>
          </cell>
          <cell r="I548">
            <v>4</v>
          </cell>
        </row>
        <row r="549">
          <cell r="A549">
            <v>3700532</v>
          </cell>
          <cell r="B549" t="str">
            <v>CAIZA ALOMOTO MARCELO ORLANDO</v>
          </cell>
          <cell r="C549">
            <v>52000430</v>
          </cell>
          <cell r="D549">
            <v>36899</v>
          </cell>
          <cell r="E549">
            <v>38705.585957754629</v>
          </cell>
          <cell r="F549">
            <v>1775.4518347222256</v>
          </cell>
          <cell r="G549">
            <v>5</v>
          </cell>
          <cell r="H549">
            <v>4.8642516019787001</v>
          </cell>
          <cell r="I549">
            <v>4</v>
          </cell>
        </row>
        <row r="550">
          <cell r="A550">
            <v>3700534</v>
          </cell>
          <cell r="B550" t="str">
            <v>AVALOS JACOME JORGE ANTONIO</v>
          </cell>
          <cell r="C550">
            <v>37000300</v>
          </cell>
          <cell r="D550">
            <v>36899</v>
          </cell>
          <cell r="E550">
            <v>38705.585957754629</v>
          </cell>
          <cell r="F550">
            <v>1775.4518347222256</v>
          </cell>
          <cell r="G550">
            <v>5</v>
          </cell>
          <cell r="H550">
            <v>4.8642516019787001</v>
          </cell>
          <cell r="I550">
            <v>4</v>
          </cell>
        </row>
        <row r="551">
          <cell r="A551">
            <v>3700535</v>
          </cell>
          <cell r="B551" t="str">
            <v>MORALES CASTRO FAVIO RENE</v>
          </cell>
          <cell r="C551">
            <v>52000310</v>
          </cell>
          <cell r="D551">
            <v>36899</v>
          </cell>
          <cell r="E551">
            <v>38705.585957754629</v>
          </cell>
          <cell r="F551">
            <v>1775.4518347222256</v>
          </cell>
          <cell r="G551">
            <v>5</v>
          </cell>
          <cell r="H551">
            <v>4.8642516019787001</v>
          </cell>
          <cell r="I551">
            <v>4</v>
          </cell>
        </row>
        <row r="552">
          <cell r="A552">
            <v>3700536</v>
          </cell>
          <cell r="B552" t="str">
            <v>HOWELL REYES PATRICIO ESTEBAN</v>
          </cell>
          <cell r="C552">
            <v>42000120</v>
          </cell>
          <cell r="D552">
            <v>36899</v>
          </cell>
          <cell r="E552">
            <v>38705.585957754629</v>
          </cell>
          <cell r="F552">
            <v>1775.4518347222256</v>
          </cell>
          <cell r="G552">
            <v>5</v>
          </cell>
          <cell r="H552">
            <v>4.8642516019787001</v>
          </cell>
          <cell r="I552">
            <v>4</v>
          </cell>
        </row>
        <row r="553">
          <cell r="A553">
            <v>3700544</v>
          </cell>
          <cell r="B553" t="str">
            <v>LAGLA TAIPE PABLO SANTIAGO</v>
          </cell>
          <cell r="C553">
            <v>36000300</v>
          </cell>
          <cell r="D553">
            <v>36899</v>
          </cell>
          <cell r="E553">
            <v>38705.585957754629</v>
          </cell>
          <cell r="F553">
            <v>1775.4518347222256</v>
          </cell>
          <cell r="G553">
            <v>5</v>
          </cell>
          <cell r="H553">
            <v>4.8642516019787001</v>
          </cell>
          <cell r="I553">
            <v>4</v>
          </cell>
        </row>
        <row r="554">
          <cell r="A554">
            <v>3700545</v>
          </cell>
          <cell r="B554" t="str">
            <v>TAMAYO LLUMIGUSIN HECTOR EFRAIN</v>
          </cell>
          <cell r="C554">
            <v>35000300</v>
          </cell>
          <cell r="D554">
            <v>36899</v>
          </cell>
          <cell r="E554">
            <v>38705.585957754629</v>
          </cell>
          <cell r="F554">
            <v>1775.4518347222256</v>
          </cell>
          <cell r="G554">
            <v>5</v>
          </cell>
          <cell r="H554">
            <v>4.8642516019787001</v>
          </cell>
          <cell r="I554">
            <v>4</v>
          </cell>
        </row>
        <row r="555">
          <cell r="A555">
            <v>3700546</v>
          </cell>
          <cell r="B555" t="str">
            <v>CAIZALUISA ACONDA LUIS ROBERTO</v>
          </cell>
          <cell r="C555">
            <v>34000500</v>
          </cell>
          <cell r="D555">
            <v>36899</v>
          </cell>
          <cell r="E555">
            <v>38705.585957754629</v>
          </cell>
          <cell r="F555">
            <v>1775.4518347222256</v>
          </cell>
          <cell r="G555">
            <v>5</v>
          </cell>
          <cell r="H555">
            <v>4.8642516019787001</v>
          </cell>
          <cell r="I555">
            <v>4</v>
          </cell>
        </row>
        <row r="556">
          <cell r="A556">
            <v>3700549</v>
          </cell>
          <cell r="B556" t="str">
            <v>VILLA PERUGACHI HECTOR GEOVANNY</v>
          </cell>
          <cell r="C556">
            <v>35000300</v>
          </cell>
          <cell r="D556">
            <v>36899</v>
          </cell>
          <cell r="E556">
            <v>38705.585957754629</v>
          </cell>
          <cell r="F556">
            <v>1775.4518347222256</v>
          </cell>
          <cell r="G556">
            <v>5</v>
          </cell>
          <cell r="H556">
            <v>4.8642516019787001</v>
          </cell>
          <cell r="I556">
            <v>4</v>
          </cell>
        </row>
        <row r="557">
          <cell r="A557">
            <v>3700551</v>
          </cell>
          <cell r="B557" t="str">
            <v>VINUEZA LEON VICTOR JULIO</v>
          </cell>
          <cell r="C557">
            <v>36000300</v>
          </cell>
          <cell r="D557">
            <v>36899</v>
          </cell>
          <cell r="E557">
            <v>38705.585957754629</v>
          </cell>
          <cell r="F557">
            <v>1775.4518347222256</v>
          </cell>
          <cell r="G557">
            <v>5</v>
          </cell>
          <cell r="H557">
            <v>4.8642516019787001</v>
          </cell>
          <cell r="I557">
            <v>4</v>
          </cell>
        </row>
        <row r="558">
          <cell r="A558">
            <v>3700553</v>
          </cell>
          <cell r="B558" t="str">
            <v>PEDRAZA CALISPA LUIS ORLANDO</v>
          </cell>
          <cell r="C558">
            <v>37000600</v>
          </cell>
          <cell r="D558">
            <v>36899</v>
          </cell>
          <cell r="E558">
            <v>38705.585957754629</v>
          </cell>
          <cell r="F558">
            <v>1775.4518347222256</v>
          </cell>
          <cell r="G558">
            <v>5</v>
          </cell>
          <cell r="H558">
            <v>4.8642516019787001</v>
          </cell>
          <cell r="I558">
            <v>4</v>
          </cell>
        </row>
        <row r="559">
          <cell r="A559">
            <v>3700556</v>
          </cell>
          <cell r="B559" t="str">
            <v>ESPINOSA QUIROZ JAVIER ANDRES</v>
          </cell>
          <cell r="C559">
            <v>33000500</v>
          </cell>
          <cell r="D559">
            <v>36899</v>
          </cell>
          <cell r="E559">
            <v>38705.585957754629</v>
          </cell>
          <cell r="F559">
            <v>1775.4518347222256</v>
          </cell>
          <cell r="G559">
            <v>5</v>
          </cell>
          <cell r="H559">
            <v>4.8642516019787001</v>
          </cell>
          <cell r="I559">
            <v>4</v>
          </cell>
        </row>
        <row r="560">
          <cell r="A560">
            <v>3700557</v>
          </cell>
          <cell r="B560" t="str">
            <v>CABRERA DAVALOS JOSE PATRICIO</v>
          </cell>
          <cell r="C560">
            <v>37000710</v>
          </cell>
          <cell r="D560">
            <v>36899</v>
          </cell>
          <cell r="E560">
            <v>38705.585957754629</v>
          </cell>
          <cell r="F560">
            <v>1775.4518347222256</v>
          </cell>
          <cell r="G560">
            <v>5</v>
          </cell>
          <cell r="H560">
            <v>4.8642516019787001</v>
          </cell>
          <cell r="I560">
            <v>4</v>
          </cell>
        </row>
        <row r="561">
          <cell r="A561">
            <v>3700561</v>
          </cell>
          <cell r="B561" t="str">
            <v>MORA PILATASIG CHRISTIAN GEOVANNY</v>
          </cell>
          <cell r="C561">
            <v>36000400</v>
          </cell>
          <cell r="D561">
            <v>36899</v>
          </cell>
          <cell r="E561">
            <v>38705.585957754629</v>
          </cell>
          <cell r="F561">
            <v>1775.4518347222256</v>
          </cell>
          <cell r="G561">
            <v>5</v>
          </cell>
          <cell r="H561">
            <v>4.8642516019787001</v>
          </cell>
          <cell r="I561">
            <v>4</v>
          </cell>
        </row>
        <row r="562">
          <cell r="A562">
            <v>3700562</v>
          </cell>
          <cell r="B562" t="str">
            <v>MUZO YAJAMIN EDWIN JAVIER</v>
          </cell>
          <cell r="C562">
            <v>36000400</v>
          </cell>
          <cell r="D562">
            <v>36899</v>
          </cell>
          <cell r="E562">
            <v>38705.585957754629</v>
          </cell>
          <cell r="F562">
            <v>1775.4518347222256</v>
          </cell>
          <cell r="G562">
            <v>5</v>
          </cell>
          <cell r="H562">
            <v>4.8642516019787001</v>
          </cell>
          <cell r="I562">
            <v>4</v>
          </cell>
        </row>
        <row r="563">
          <cell r="A563">
            <v>3700563</v>
          </cell>
          <cell r="B563" t="str">
            <v>MANYA GALARZA DIEGO PAUL</v>
          </cell>
          <cell r="C563">
            <v>36000</v>
          </cell>
          <cell r="D563">
            <v>36899</v>
          </cell>
          <cell r="E563">
            <v>38705.585957754629</v>
          </cell>
          <cell r="F563">
            <v>1775.4518347222256</v>
          </cell>
          <cell r="G563">
            <v>5</v>
          </cell>
          <cell r="H563">
            <v>4.8642516019787001</v>
          </cell>
          <cell r="I563">
            <v>4</v>
          </cell>
        </row>
        <row r="564">
          <cell r="A564">
            <v>3700567</v>
          </cell>
          <cell r="B564" t="str">
            <v>TAYUPANTA NORONA JOSE LUIS</v>
          </cell>
          <cell r="C564">
            <v>37000710</v>
          </cell>
          <cell r="D564">
            <v>36899</v>
          </cell>
          <cell r="E564">
            <v>38705.585957754629</v>
          </cell>
          <cell r="F564">
            <v>1775.4518347222256</v>
          </cell>
          <cell r="G564">
            <v>5</v>
          </cell>
          <cell r="H564">
            <v>4.8642516019787001</v>
          </cell>
          <cell r="I564">
            <v>4</v>
          </cell>
        </row>
        <row r="565">
          <cell r="A565">
            <v>3700569</v>
          </cell>
          <cell r="B565" t="str">
            <v>NACATA PAUCAR RODOLFO IVAN</v>
          </cell>
          <cell r="C565">
            <v>52000520</v>
          </cell>
          <cell r="D565">
            <v>36899</v>
          </cell>
          <cell r="E565">
            <v>38705.585957754629</v>
          </cell>
          <cell r="F565">
            <v>1775.4518347222256</v>
          </cell>
          <cell r="G565">
            <v>5</v>
          </cell>
          <cell r="H565">
            <v>4.8642516019787001</v>
          </cell>
          <cell r="I565">
            <v>4</v>
          </cell>
        </row>
        <row r="566">
          <cell r="A566">
            <v>3700571</v>
          </cell>
          <cell r="B566" t="str">
            <v>LOZA CEVALLOS LUIS GONZALO</v>
          </cell>
          <cell r="C566">
            <v>34000500</v>
          </cell>
          <cell r="D566">
            <v>36899</v>
          </cell>
          <cell r="E566">
            <v>38705.585957754629</v>
          </cell>
          <cell r="F566">
            <v>1775.4518347222256</v>
          </cell>
          <cell r="G566">
            <v>5</v>
          </cell>
          <cell r="H566">
            <v>4.8642516019787001</v>
          </cell>
          <cell r="I566">
            <v>4</v>
          </cell>
        </row>
        <row r="567">
          <cell r="A567">
            <v>3700589</v>
          </cell>
          <cell r="B567" t="str">
            <v>ROSAS ESPINOSA CARLOS ANDRES</v>
          </cell>
          <cell r="C567">
            <v>52000450</v>
          </cell>
          <cell r="D567">
            <v>36899</v>
          </cell>
          <cell r="E567">
            <v>38705.585957754629</v>
          </cell>
          <cell r="F567">
            <v>1775.4518347222256</v>
          </cell>
          <cell r="G567">
            <v>5</v>
          </cell>
          <cell r="H567">
            <v>4.8642516019787001</v>
          </cell>
          <cell r="I567">
            <v>4</v>
          </cell>
        </row>
        <row r="568">
          <cell r="A568">
            <v>3600927</v>
          </cell>
          <cell r="B568" t="str">
            <v>MONTALVO CEPEDA JAIME ANDRES</v>
          </cell>
          <cell r="C568">
            <v>42000120</v>
          </cell>
          <cell r="D568">
            <v>36864</v>
          </cell>
          <cell r="E568">
            <v>38705.585957754629</v>
          </cell>
          <cell r="F568">
            <v>1810.4518347222256</v>
          </cell>
          <cell r="G568">
            <v>5</v>
          </cell>
          <cell r="H568">
            <v>4.9601420129376042</v>
          </cell>
          <cell r="I568">
            <v>4</v>
          </cell>
        </row>
        <row r="569">
          <cell r="A569">
            <v>3600774</v>
          </cell>
          <cell r="B569" t="str">
            <v>ORDONEZ VIZCAINO CARLOS ANTONIO</v>
          </cell>
          <cell r="C569">
            <v>41000300</v>
          </cell>
          <cell r="D569">
            <v>36822</v>
          </cell>
          <cell r="E569">
            <v>38705.585957754629</v>
          </cell>
          <cell r="F569">
            <v>1852.4518347222256</v>
          </cell>
          <cell r="G569">
            <v>5</v>
          </cell>
          <cell r="H569">
            <v>5.0752105060882897</v>
          </cell>
          <cell r="I569">
            <v>4</v>
          </cell>
        </row>
        <row r="570">
          <cell r="A570">
            <v>7066</v>
          </cell>
          <cell r="B570" t="str">
            <v>COLLAGUAZO QUERO LUIS OSWALDO</v>
          </cell>
          <cell r="C570">
            <v>42000100</v>
          </cell>
          <cell r="D570">
            <v>36808</v>
          </cell>
          <cell r="E570">
            <v>38705.585957754629</v>
          </cell>
          <cell r="F570">
            <v>1866.4518347222256</v>
          </cell>
          <cell r="G570">
            <v>5</v>
          </cell>
          <cell r="H570">
            <v>5.113566670471851</v>
          </cell>
          <cell r="I570">
            <v>4</v>
          </cell>
        </row>
        <row r="571">
          <cell r="A571">
            <v>7086</v>
          </cell>
          <cell r="B571" t="str">
            <v>SANDOVAL ASIMBAYA DANNY JAVIER</v>
          </cell>
          <cell r="C571">
            <v>36000100</v>
          </cell>
          <cell r="D571">
            <v>36808</v>
          </cell>
          <cell r="E571">
            <v>38705.585957754629</v>
          </cell>
          <cell r="F571">
            <v>1866.4518347222256</v>
          </cell>
          <cell r="G571">
            <v>5</v>
          </cell>
          <cell r="H571">
            <v>5.113566670471851</v>
          </cell>
          <cell r="I571">
            <v>4</v>
          </cell>
        </row>
        <row r="572">
          <cell r="A572">
            <v>3600667</v>
          </cell>
          <cell r="B572" t="str">
            <v>VELEZ ACEVO RAFAEL GONZALO</v>
          </cell>
          <cell r="C572">
            <v>37000710</v>
          </cell>
          <cell r="D572">
            <v>36808</v>
          </cell>
          <cell r="E572">
            <v>38705.585957754629</v>
          </cell>
          <cell r="F572">
            <v>1866.4518347222256</v>
          </cell>
          <cell r="G572">
            <v>5</v>
          </cell>
          <cell r="H572">
            <v>5.113566670471851</v>
          </cell>
          <cell r="I572">
            <v>4</v>
          </cell>
        </row>
        <row r="573">
          <cell r="A573">
            <v>3600671</v>
          </cell>
          <cell r="B573" t="str">
            <v>BEDON MATABAY EDISON JAVIER</v>
          </cell>
          <cell r="C573">
            <v>35000400</v>
          </cell>
          <cell r="D573">
            <v>36808</v>
          </cell>
          <cell r="E573">
            <v>38705.585957754629</v>
          </cell>
          <cell r="F573">
            <v>1866.4518347222256</v>
          </cell>
          <cell r="G573">
            <v>5</v>
          </cell>
          <cell r="H573">
            <v>5.113566670471851</v>
          </cell>
          <cell r="I573">
            <v>4</v>
          </cell>
        </row>
        <row r="574">
          <cell r="A574">
            <v>3600674</v>
          </cell>
          <cell r="B574" t="str">
            <v>CHILLAGANA CAMACHO CARLOS ALBERTO</v>
          </cell>
          <cell r="C574">
            <v>35000400</v>
          </cell>
          <cell r="D574">
            <v>36808</v>
          </cell>
          <cell r="E574">
            <v>38705.585957754629</v>
          </cell>
          <cell r="F574">
            <v>1866.4518347222256</v>
          </cell>
          <cell r="G574">
            <v>5</v>
          </cell>
          <cell r="H574">
            <v>5.113566670471851</v>
          </cell>
          <cell r="I574">
            <v>4</v>
          </cell>
        </row>
        <row r="575">
          <cell r="A575">
            <v>3600677</v>
          </cell>
          <cell r="B575" t="str">
            <v>JATIVA PEREZ LIZANDRO DANIEL</v>
          </cell>
          <cell r="C575">
            <v>35000400</v>
          </cell>
          <cell r="D575">
            <v>36808</v>
          </cell>
          <cell r="E575">
            <v>38705.585957754629</v>
          </cell>
          <cell r="F575">
            <v>1866.4518347222256</v>
          </cell>
          <cell r="G575">
            <v>5</v>
          </cell>
          <cell r="H575">
            <v>5.113566670471851</v>
          </cell>
          <cell r="I575">
            <v>4</v>
          </cell>
        </row>
        <row r="576">
          <cell r="A576">
            <v>3600680</v>
          </cell>
          <cell r="B576" t="str">
            <v>SANCHEZ VITERI DIEGO WILFRIDO</v>
          </cell>
          <cell r="C576">
            <v>35000400</v>
          </cell>
          <cell r="D576">
            <v>36808</v>
          </cell>
          <cell r="E576">
            <v>38705.585957754629</v>
          </cell>
          <cell r="F576">
            <v>1866.4518347222256</v>
          </cell>
          <cell r="G576">
            <v>5</v>
          </cell>
          <cell r="H576">
            <v>5.113566670471851</v>
          </cell>
          <cell r="I576">
            <v>4</v>
          </cell>
        </row>
        <row r="577">
          <cell r="A577">
            <v>3600681</v>
          </cell>
          <cell r="B577" t="str">
            <v>SARANGO RAMOS DARWIN GEOVANNY</v>
          </cell>
          <cell r="C577">
            <v>35000400</v>
          </cell>
          <cell r="D577">
            <v>36808</v>
          </cell>
          <cell r="E577">
            <v>38705.585957754629</v>
          </cell>
          <cell r="F577">
            <v>1866.4518347222256</v>
          </cell>
          <cell r="G577">
            <v>5</v>
          </cell>
          <cell r="H577">
            <v>5.113566670471851</v>
          </cell>
          <cell r="I577">
            <v>4</v>
          </cell>
        </row>
        <row r="578">
          <cell r="A578">
            <v>3600682</v>
          </cell>
          <cell r="B578" t="str">
            <v>GILCES VERA JHONNY RENATO</v>
          </cell>
          <cell r="C578">
            <v>35000500</v>
          </cell>
          <cell r="D578">
            <v>36808</v>
          </cell>
          <cell r="E578">
            <v>38705.585957754629</v>
          </cell>
          <cell r="F578">
            <v>1866.4518347222256</v>
          </cell>
          <cell r="G578">
            <v>5</v>
          </cell>
          <cell r="H578">
            <v>5.113566670471851</v>
          </cell>
          <cell r="I578">
            <v>4</v>
          </cell>
        </row>
        <row r="579">
          <cell r="A579">
            <v>3600683</v>
          </cell>
          <cell r="B579" t="str">
            <v>VELASQUEZ SIMBANA WASHINGTON BOLIVAR</v>
          </cell>
          <cell r="C579">
            <v>35000400</v>
          </cell>
          <cell r="D579">
            <v>36808</v>
          </cell>
          <cell r="E579">
            <v>38705.585957754629</v>
          </cell>
          <cell r="F579">
            <v>1866.4518347222256</v>
          </cell>
          <cell r="G579">
            <v>5</v>
          </cell>
          <cell r="H579">
            <v>5.113566670471851</v>
          </cell>
          <cell r="I579">
            <v>4</v>
          </cell>
        </row>
        <row r="580">
          <cell r="A580">
            <v>3600687</v>
          </cell>
          <cell r="B580" t="str">
            <v>PORRAS SANCHEZ VICTOR HUGO</v>
          </cell>
          <cell r="C580">
            <v>36000600</v>
          </cell>
          <cell r="D580">
            <v>36808</v>
          </cell>
          <cell r="E580">
            <v>38705.585957754629</v>
          </cell>
          <cell r="F580">
            <v>1866.4518347222256</v>
          </cell>
          <cell r="G580">
            <v>5</v>
          </cell>
          <cell r="H580">
            <v>5.113566670471851</v>
          </cell>
          <cell r="I580">
            <v>4</v>
          </cell>
        </row>
        <row r="581">
          <cell r="A581">
            <v>3600689</v>
          </cell>
          <cell r="B581" t="str">
            <v>LOZA AYALA JULIO RENE</v>
          </cell>
          <cell r="C581">
            <v>37000110</v>
          </cell>
          <cell r="D581">
            <v>36808</v>
          </cell>
          <cell r="E581">
            <v>38705.585957754629</v>
          </cell>
          <cell r="F581">
            <v>1866.4518347222256</v>
          </cell>
          <cell r="G581">
            <v>5</v>
          </cell>
          <cell r="H581">
            <v>5.113566670471851</v>
          </cell>
          <cell r="I581">
            <v>4</v>
          </cell>
        </row>
        <row r="582">
          <cell r="A582">
            <v>3600690</v>
          </cell>
          <cell r="B582" t="str">
            <v>QUINTE HEREDIA WILSON FERNANDO</v>
          </cell>
          <cell r="C582">
            <v>37000600</v>
          </cell>
          <cell r="D582">
            <v>36808</v>
          </cell>
          <cell r="E582">
            <v>38705.585957754629</v>
          </cell>
          <cell r="F582">
            <v>1866.4518347222256</v>
          </cell>
          <cell r="G582">
            <v>5</v>
          </cell>
          <cell r="H582">
            <v>5.113566670471851</v>
          </cell>
          <cell r="I582">
            <v>4</v>
          </cell>
        </row>
        <row r="583">
          <cell r="A583">
            <v>3600694</v>
          </cell>
          <cell r="B583" t="str">
            <v>CHANCUSIG YUGSI LUIS FERNANDO</v>
          </cell>
          <cell r="C583">
            <v>36000300</v>
          </cell>
          <cell r="D583">
            <v>36808</v>
          </cell>
          <cell r="E583">
            <v>38705.585957754629</v>
          </cell>
          <cell r="F583">
            <v>1866.4518347222256</v>
          </cell>
          <cell r="G583">
            <v>5</v>
          </cell>
          <cell r="H583">
            <v>5.113566670471851</v>
          </cell>
          <cell r="I583">
            <v>4</v>
          </cell>
        </row>
        <row r="584">
          <cell r="A584">
            <v>3600696</v>
          </cell>
          <cell r="B584" t="str">
            <v>TOBAR QUELAL EDGAR GIOVANNI</v>
          </cell>
          <cell r="C584">
            <v>36000200</v>
          </cell>
          <cell r="D584">
            <v>36808</v>
          </cell>
          <cell r="E584">
            <v>38705.585957754629</v>
          </cell>
          <cell r="F584">
            <v>1866.4518347222256</v>
          </cell>
          <cell r="G584">
            <v>5</v>
          </cell>
          <cell r="H584">
            <v>5.113566670471851</v>
          </cell>
          <cell r="I584">
            <v>4</v>
          </cell>
        </row>
        <row r="585">
          <cell r="A585">
            <v>3600697</v>
          </cell>
          <cell r="B585" t="str">
            <v>VALENZUELA AVALOS CESAR JAVIER</v>
          </cell>
          <cell r="C585">
            <v>36000300</v>
          </cell>
          <cell r="D585">
            <v>36808</v>
          </cell>
          <cell r="E585">
            <v>38705.585957754629</v>
          </cell>
          <cell r="F585">
            <v>1866.4518347222256</v>
          </cell>
          <cell r="G585">
            <v>5</v>
          </cell>
          <cell r="H585">
            <v>5.113566670471851</v>
          </cell>
          <cell r="I585">
            <v>4</v>
          </cell>
        </row>
        <row r="586">
          <cell r="A586">
            <v>3600698</v>
          </cell>
          <cell r="B586" t="str">
            <v>VACA MATABAY EDGAR HUMBERTO</v>
          </cell>
          <cell r="C586">
            <v>52000520</v>
          </cell>
          <cell r="D586">
            <v>36808</v>
          </cell>
          <cell r="E586">
            <v>38705.585957754629</v>
          </cell>
          <cell r="F586">
            <v>1866.4518347222256</v>
          </cell>
          <cell r="G586">
            <v>5</v>
          </cell>
          <cell r="H586">
            <v>5.113566670471851</v>
          </cell>
          <cell r="I586">
            <v>4</v>
          </cell>
        </row>
        <row r="587">
          <cell r="A587">
            <v>3600701</v>
          </cell>
          <cell r="B587" t="str">
            <v>RUEDA JACOME BORIS ROBERTO</v>
          </cell>
          <cell r="C587">
            <v>36000500</v>
          </cell>
          <cell r="D587">
            <v>36808</v>
          </cell>
          <cell r="E587">
            <v>38705.585957754629</v>
          </cell>
          <cell r="F587">
            <v>1866.4518347222256</v>
          </cell>
          <cell r="G587">
            <v>5</v>
          </cell>
          <cell r="H587">
            <v>5.113566670471851</v>
          </cell>
          <cell r="I587">
            <v>4</v>
          </cell>
        </row>
        <row r="588">
          <cell r="A588">
            <v>3600360</v>
          </cell>
          <cell r="B588" t="str">
            <v>ALIAGA GRANJA LUIS ARTURO</v>
          </cell>
          <cell r="C588">
            <v>35000400</v>
          </cell>
          <cell r="D588">
            <v>36780</v>
          </cell>
          <cell r="E588">
            <v>38705.585957754629</v>
          </cell>
          <cell r="F588">
            <v>1894.4518347222256</v>
          </cell>
          <cell r="G588">
            <v>5</v>
          </cell>
          <cell r="H588">
            <v>5.1902789992389744</v>
          </cell>
          <cell r="I588">
            <v>4</v>
          </cell>
        </row>
        <row r="589">
          <cell r="A589">
            <v>3600561</v>
          </cell>
          <cell r="B589" t="str">
            <v>GUANA MOROMENACHO JORGE MAURICIO</v>
          </cell>
          <cell r="C589">
            <v>35000200</v>
          </cell>
          <cell r="D589">
            <v>36780</v>
          </cell>
          <cell r="E589">
            <v>38705.585957754629</v>
          </cell>
          <cell r="F589">
            <v>1894.4518347222256</v>
          </cell>
          <cell r="G589">
            <v>5</v>
          </cell>
          <cell r="H589">
            <v>5.1902789992389744</v>
          </cell>
          <cell r="I589">
            <v>4</v>
          </cell>
        </row>
        <row r="590">
          <cell r="A590">
            <v>3600563</v>
          </cell>
          <cell r="B590" t="str">
            <v>PAGUAY LOMAS DIEGO FERNANDO</v>
          </cell>
          <cell r="C590">
            <v>37000500</v>
          </cell>
          <cell r="D590">
            <v>36780</v>
          </cell>
          <cell r="E590">
            <v>38705.585957754629</v>
          </cell>
          <cell r="F590">
            <v>1894.4518347222256</v>
          </cell>
          <cell r="G590">
            <v>5</v>
          </cell>
          <cell r="H590">
            <v>5.1902789992389744</v>
          </cell>
          <cell r="I590">
            <v>4</v>
          </cell>
        </row>
        <row r="591">
          <cell r="A591">
            <v>3600565</v>
          </cell>
          <cell r="B591" t="str">
            <v>GUALOTO ROMERO DIEGO MANUEL</v>
          </cell>
          <cell r="C591">
            <v>35000300</v>
          </cell>
          <cell r="D591">
            <v>36780</v>
          </cell>
          <cell r="E591">
            <v>38705.585957754629</v>
          </cell>
          <cell r="F591">
            <v>1894.4518347222256</v>
          </cell>
          <cell r="G591">
            <v>5</v>
          </cell>
          <cell r="H591">
            <v>5.1902789992389744</v>
          </cell>
          <cell r="I591">
            <v>4</v>
          </cell>
        </row>
        <row r="592">
          <cell r="A592">
            <v>3600568</v>
          </cell>
          <cell r="B592" t="str">
            <v>SHUGULI CAIZA JUAN CARLOS</v>
          </cell>
          <cell r="C592">
            <v>52000460</v>
          </cell>
          <cell r="D592">
            <v>36780</v>
          </cell>
          <cell r="E592">
            <v>38705.585957754629</v>
          </cell>
          <cell r="F592">
            <v>1894.4518347222256</v>
          </cell>
          <cell r="G592">
            <v>5</v>
          </cell>
          <cell r="H592">
            <v>5.1902789992389744</v>
          </cell>
          <cell r="I592">
            <v>4</v>
          </cell>
        </row>
        <row r="593">
          <cell r="A593">
            <v>3600571</v>
          </cell>
          <cell r="B593" t="str">
            <v>AYALA CADENA CARLOS DANILO</v>
          </cell>
          <cell r="C593">
            <v>35000400</v>
          </cell>
          <cell r="D593">
            <v>36780</v>
          </cell>
          <cell r="E593">
            <v>38705.585957754629</v>
          </cell>
          <cell r="F593">
            <v>1894.4518347222256</v>
          </cell>
          <cell r="G593">
            <v>5</v>
          </cell>
          <cell r="H593">
            <v>5.1902789992389744</v>
          </cell>
          <cell r="I593">
            <v>4</v>
          </cell>
        </row>
        <row r="594">
          <cell r="A594">
            <v>3600572</v>
          </cell>
          <cell r="B594" t="str">
            <v>CAMPANA PEREA DARWIN PATRICIO</v>
          </cell>
          <cell r="C594">
            <v>36000200</v>
          </cell>
          <cell r="D594">
            <v>36780</v>
          </cell>
          <cell r="E594">
            <v>38705.585957754629</v>
          </cell>
          <cell r="F594">
            <v>1894.4518347222256</v>
          </cell>
          <cell r="G594">
            <v>5</v>
          </cell>
          <cell r="H594">
            <v>5.1902789992389744</v>
          </cell>
          <cell r="I594">
            <v>4</v>
          </cell>
        </row>
        <row r="595">
          <cell r="A595">
            <v>3600573</v>
          </cell>
          <cell r="B595" t="str">
            <v>CASTILLO QUISHPE GUILLERMO FRANCISCO</v>
          </cell>
          <cell r="C595">
            <v>36000200</v>
          </cell>
          <cell r="D595">
            <v>36780</v>
          </cell>
          <cell r="E595">
            <v>38705.585957754629</v>
          </cell>
          <cell r="F595">
            <v>1894.4518347222256</v>
          </cell>
          <cell r="G595">
            <v>5</v>
          </cell>
          <cell r="H595">
            <v>5.1902789992389744</v>
          </cell>
          <cell r="I595">
            <v>4</v>
          </cell>
        </row>
        <row r="596">
          <cell r="A596">
            <v>3600574</v>
          </cell>
          <cell r="B596" t="str">
            <v>VASQUEZ INLAGO DAVID MIGUEL</v>
          </cell>
          <cell r="C596">
            <v>37000600</v>
          </cell>
          <cell r="D596">
            <v>36780</v>
          </cell>
          <cell r="E596">
            <v>38705.585957754629</v>
          </cell>
          <cell r="F596">
            <v>1894.4518347222256</v>
          </cell>
          <cell r="G596">
            <v>5</v>
          </cell>
          <cell r="H596">
            <v>5.1902789992389744</v>
          </cell>
          <cell r="I596">
            <v>4</v>
          </cell>
        </row>
        <row r="597">
          <cell r="A597">
            <v>3600575</v>
          </cell>
          <cell r="B597" t="str">
            <v>LARCO VENEGAS JOSE MAURICIO</v>
          </cell>
          <cell r="C597">
            <v>52000520</v>
          </cell>
          <cell r="D597">
            <v>36780</v>
          </cell>
          <cell r="E597">
            <v>38705.585957754629</v>
          </cell>
          <cell r="F597">
            <v>1894.4518347222256</v>
          </cell>
          <cell r="G597">
            <v>5</v>
          </cell>
          <cell r="H597">
            <v>5.1902789992389744</v>
          </cell>
          <cell r="I597">
            <v>4</v>
          </cell>
        </row>
        <row r="598">
          <cell r="A598">
            <v>3600576</v>
          </cell>
          <cell r="B598" t="str">
            <v>FONSECA LEMA EDWIN PATRICIO</v>
          </cell>
          <cell r="C598">
            <v>37000400</v>
          </cell>
          <cell r="D598">
            <v>36780</v>
          </cell>
          <cell r="E598">
            <v>38705.585957754629</v>
          </cell>
          <cell r="F598">
            <v>1894.4518347222256</v>
          </cell>
          <cell r="G598">
            <v>5</v>
          </cell>
          <cell r="H598">
            <v>5.1902789992389744</v>
          </cell>
          <cell r="I598">
            <v>4</v>
          </cell>
        </row>
        <row r="599">
          <cell r="A599">
            <v>3600579</v>
          </cell>
          <cell r="B599" t="str">
            <v>ASQUI CARRAZCO ALEX FERNANDO</v>
          </cell>
          <cell r="C599">
            <v>32000200</v>
          </cell>
          <cell r="D599">
            <v>36780</v>
          </cell>
          <cell r="E599">
            <v>38705.585957754629</v>
          </cell>
          <cell r="F599">
            <v>1894.4518347222256</v>
          </cell>
          <cell r="G599">
            <v>5</v>
          </cell>
          <cell r="H599">
            <v>5.1902789992389744</v>
          </cell>
          <cell r="I599">
            <v>4</v>
          </cell>
        </row>
        <row r="600">
          <cell r="A600">
            <v>3600543</v>
          </cell>
          <cell r="B600" t="str">
            <v>ACOSTA VELARDE JAIME IVAN</v>
          </cell>
          <cell r="C600">
            <v>52000520</v>
          </cell>
          <cell r="D600">
            <v>36773</v>
          </cell>
          <cell r="E600">
            <v>38705.585957754629</v>
          </cell>
          <cell r="F600">
            <v>1901.4518347222256</v>
          </cell>
          <cell r="G600">
            <v>5</v>
          </cell>
          <cell r="H600">
            <v>5.209457081430755</v>
          </cell>
          <cell r="I600">
            <v>4</v>
          </cell>
        </row>
        <row r="601">
          <cell r="A601">
            <v>3600544</v>
          </cell>
          <cell r="B601" t="str">
            <v>CHASI GALARRAGA SANDRA ISABEL</v>
          </cell>
          <cell r="C601">
            <v>31000310</v>
          </cell>
          <cell r="D601">
            <v>36773</v>
          </cell>
          <cell r="E601">
            <v>38705.585957754629</v>
          </cell>
          <cell r="F601">
            <v>1901.4518347222256</v>
          </cell>
          <cell r="G601">
            <v>5</v>
          </cell>
          <cell r="H601">
            <v>5.209457081430755</v>
          </cell>
          <cell r="I601">
            <v>4</v>
          </cell>
        </row>
        <row r="602">
          <cell r="A602">
            <v>3600546</v>
          </cell>
          <cell r="B602" t="str">
            <v>FLORES PACA HOMERO VINICIO</v>
          </cell>
          <cell r="C602">
            <v>36000700</v>
          </cell>
          <cell r="D602">
            <v>36773</v>
          </cell>
          <cell r="E602">
            <v>38705.585957754629</v>
          </cell>
          <cell r="F602">
            <v>1901.4518347222256</v>
          </cell>
          <cell r="G602">
            <v>5</v>
          </cell>
          <cell r="H602">
            <v>5.209457081430755</v>
          </cell>
          <cell r="I602">
            <v>4</v>
          </cell>
        </row>
        <row r="603">
          <cell r="A603">
            <v>3600547</v>
          </cell>
          <cell r="B603" t="str">
            <v>ESCOBAR JACOME JUAN CARLOS</v>
          </cell>
          <cell r="C603">
            <v>52000440</v>
          </cell>
          <cell r="D603">
            <v>36773</v>
          </cell>
          <cell r="E603">
            <v>38705.585957754629</v>
          </cell>
          <cell r="F603">
            <v>1901.4518347222256</v>
          </cell>
          <cell r="G603">
            <v>5</v>
          </cell>
          <cell r="H603">
            <v>5.209457081430755</v>
          </cell>
          <cell r="I603">
            <v>4</v>
          </cell>
        </row>
        <row r="604">
          <cell r="A604">
            <v>3600548</v>
          </cell>
          <cell r="B604" t="str">
            <v>VINAN VALENCIA FAUSTO RODOLFO</v>
          </cell>
          <cell r="C604">
            <v>52000510</v>
          </cell>
          <cell r="D604">
            <v>36773</v>
          </cell>
          <cell r="E604">
            <v>38705.585957754629</v>
          </cell>
          <cell r="F604">
            <v>1901.4518347222256</v>
          </cell>
          <cell r="G604">
            <v>5</v>
          </cell>
          <cell r="H604">
            <v>5.209457081430755</v>
          </cell>
          <cell r="I604">
            <v>4</v>
          </cell>
        </row>
        <row r="605">
          <cell r="A605">
            <v>3600549</v>
          </cell>
          <cell r="B605" t="str">
            <v>ESCOBAR SANCHEZ RICARDO XAVIER</v>
          </cell>
          <cell r="C605">
            <v>32000200</v>
          </cell>
          <cell r="D605">
            <v>36773</v>
          </cell>
          <cell r="E605">
            <v>38705.585957754629</v>
          </cell>
          <cell r="F605">
            <v>1901.4518347222256</v>
          </cell>
          <cell r="G605">
            <v>5</v>
          </cell>
          <cell r="H605">
            <v>5.209457081430755</v>
          </cell>
          <cell r="I605">
            <v>4</v>
          </cell>
        </row>
        <row r="606">
          <cell r="A606">
            <v>3600345</v>
          </cell>
          <cell r="B606" t="str">
            <v>VALLADARES ONTANEDA JOSE LUIS</v>
          </cell>
          <cell r="C606">
            <v>36000200</v>
          </cell>
          <cell r="D606">
            <v>36752</v>
          </cell>
          <cell r="E606">
            <v>38705.585957754629</v>
          </cell>
          <cell r="F606">
            <v>1922.4518347222256</v>
          </cell>
          <cell r="G606">
            <v>5</v>
          </cell>
          <cell r="H606">
            <v>5.2669913280060978</v>
          </cell>
          <cell r="I606">
            <v>4</v>
          </cell>
        </row>
        <row r="607">
          <cell r="A607">
            <v>3600359</v>
          </cell>
          <cell r="B607" t="str">
            <v>CARRILLO VIZCAINO EDISON JAVIER</v>
          </cell>
          <cell r="C607">
            <v>34000400</v>
          </cell>
          <cell r="D607">
            <v>36752</v>
          </cell>
          <cell r="E607">
            <v>38705.585957754629</v>
          </cell>
          <cell r="F607">
            <v>1922.4518347222256</v>
          </cell>
          <cell r="G607">
            <v>5</v>
          </cell>
          <cell r="H607">
            <v>5.2669913280060978</v>
          </cell>
          <cell r="I607">
            <v>4</v>
          </cell>
        </row>
        <row r="608">
          <cell r="A608">
            <v>3600364</v>
          </cell>
          <cell r="B608" t="str">
            <v>VARGAS VELASQUEZ MILTON XAVIER</v>
          </cell>
          <cell r="C608">
            <v>34000200</v>
          </cell>
          <cell r="D608">
            <v>36752</v>
          </cell>
          <cell r="E608">
            <v>38705.585957754629</v>
          </cell>
          <cell r="F608">
            <v>1922.4518347222256</v>
          </cell>
          <cell r="G608">
            <v>5</v>
          </cell>
          <cell r="H608">
            <v>5.2669913280060978</v>
          </cell>
          <cell r="I608">
            <v>4</v>
          </cell>
        </row>
        <row r="609">
          <cell r="A609">
            <v>3600366</v>
          </cell>
          <cell r="B609" t="str">
            <v>SALAZAR MASSON JOSE FRANKLIN</v>
          </cell>
          <cell r="C609">
            <v>52000520</v>
          </cell>
          <cell r="D609">
            <v>36752</v>
          </cell>
          <cell r="E609">
            <v>38705.585957754629</v>
          </cell>
          <cell r="F609">
            <v>1922.4518347222256</v>
          </cell>
          <cell r="G609">
            <v>5</v>
          </cell>
          <cell r="H609">
            <v>5.2669913280060978</v>
          </cell>
          <cell r="I609">
            <v>4</v>
          </cell>
        </row>
        <row r="610">
          <cell r="A610">
            <v>3600368</v>
          </cell>
          <cell r="B610" t="str">
            <v>SANCHEZ CHIPANTASI PABLO SANTIAGO</v>
          </cell>
          <cell r="C610">
            <v>36000400</v>
          </cell>
          <cell r="D610">
            <v>36752</v>
          </cell>
          <cell r="E610">
            <v>38705.585957754629</v>
          </cell>
          <cell r="F610">
            <v>1922.4518347222256</v>
          </cell>
          <cell r="G610">
            <v>5</v>
          </cell>
          <cell r="H610">
            <v>5.2669913280060978</v>
          </cell>
          <cell r="I610">
            <v>4</v>
          </cell>
        </row>
        <row r="611">
          <cell r="A611">
            <v>3600371</v>
          </cell>
          <cell r="B611" t="str">
            <v>PACHECO LOZADA GEOVANNY FRANCISCO</v>
          </cell>
          <cell r="C611">
            <v>36000500</v>
          </cell>
          <cell r="D611">
            <v>36752</v>
          </cell>
          <cell r="E611">
            <v>38705.585957754629</v>
          </cell>
          <cell r="F611">
            <v>1922.4518347222256</v>
          </cell>
          <cell r="G611">
            <v>5</v>
          </cell>
          <cell r="H611">
            <v>5.2669913280060978</v>
          </cell>
          <cell r="I611">
            <v>4</v>
          </cell>
        </row>
        <row r="612">
          <cell r="A612">
            <v>3600375</v>
          </cell>
          <cell r="B612" t="str">
            <v>CORDOVA MANAY EDISON RODRIGO</v>
          </cell>
          <cell r="C612">
            <v>36000500</v>
          </cell>
          <cell r="D612">
            <v>36752</v>
          </cell>
          <cell r="E612">
            <v>38705.585957754629</v>
          </cell>
          <cell r="F612">
            <v>1922.4518347222256</v>
          </cell>
          <cell r="G612">
            <v>5</v>
          </cell>
          <cell r="H612">
            <v>5.2669913280060978</v>
          </cell>
          <cell r="I612">
            <v>4</v>
          </cell>
        </row>
        <row r="613">
          <cell r="A613">
            <v>3600379</v>
          </cell>
          <cell r="B613" t="str">
            <v>CASTELLANOS GONZALEZ MILTON RAUL</v>
          </cell>
          <cell r="C613">
            <v>52000520</v>
          </cell>
          <cell r="D613">
            <v>36752</v>
          </cell>
          <cell r="E613">
            <v>38705.585957754629</v>
          </cell>
          <cell r="F613">
            <v>1922.4518347222256</v>
          </cell>
          <cell r="G613">
            <v>5</v>
          </cell>
          <cell r="H613">
            <v>5.2669913280060978</v>
          </cell>
          <cell r="I613">
            <v>4</v>
          </cell>
        </row>
        <row r="614">
          <cell r="A614">
            <v>3600416</v>
          </cell>
          <cell r="B614" t="str">
            <v>CHANGO GUAYGUA LUIS ALBERTO</v>
          </cell>
          <cell r="C614">
            <v>36000200</v>
          </cell>
          <cell r="D614">
            <v>36752</v>
          </cell>
          <cell r="E614">
            <v>38705.585957754629</v>
          </cell>
          <cell r="F614">
            <v>1922.4518347222256</v>
          </cell>
          <cell r="G614">
            <v>5</v>
          </cell>
          <cell r="H614">
            <v>5.2669913280060978</v>
          </cell>
          <cell r="I614">
            <v>4</v>
          </cell>
        </row>
        <row r="615">
          <cell r="A615">
            <v>3600420</v>
          </cell>
          <cell r="B615" t="str">
            <v>VARGAS ESTRELLA PAUL ESTUARDO</v>
          </cell>
          <cell r="C615">
            <v>78000100</v>
          </cell>
          <cell r="D615">
            <v>36752</v>
          </cell>
          <cell r="E615">
            <v>38705.585957754629</v>
          </cell>
          <cell r="F615">
            <v>1922.4518347222256</v>
          </cell>
          <cell r="G615">
            <v>5</v>
          </cell>
          <cell r="H615">
            <v>5.2669913280060978</v>
          </cell>
          <cell r="I615">
            <v>4</v>
          </cell>
        </row>
        <row r="616">
          <cell r="A616">
            <v>3600295</v>
          </cell>
          <cell r="B616" t="str">
            <v>GUAMAN VASQUEZ CARLOS JAVIER</v>
          </cell>
          <cell r="C616">
            <v>35000300</v>
          </cell>
          <cell r="D616">
            <v>36739</v>
          </cell>
          <cell r="E616">
            <v>38705.585957754629</v>
          </cell>
          <cell r="F616">
            <v>1935.4518347222256</v>
          </cell>
          <cell r="G616">
            <v>5</v>
          </cell>
          <cell r="H616">
            <v>5.3026077663622617</v>
          </cell>
          <cell r="I616">
            <v>4</v>
          </cell>
        </row>
        <row r="617">
          <cell r="A617">
            <v>3600250</v>
          </cell>
          <cell r="B617" t="str">
            <v>VARGAS CHAMORRO EFREN HOMERO</v>
          </cell>
          <cell r="C617">
            <v>35000100</v>
          </cell>
          <cell r="D617">
            <v>36738</v>
          </cell>
          <cell r="E617">
            <v>38705.585957754629</v>
          </cell>
          <cell r="F617">
            <v>1936.4518347222256</v>
          </cell>
          <cell r="G617">
            <v>5</v>
          </cell>
          <cell r="H617">
            <v>5.3053474923896591</v>
          </cell>
          <cell r="I617">
            <v>4</v>
          </cell>
        </row>
        <row r="618">
          <cell r="A618">
            <v>3600252</v>
          </cell>
          <cell r="B618" t="str">
            <v>CONDOR PINTO CESAR DANIEL</v>
          </cell>
          <cell r="C618">
            <v>36000200</v>
          </cell>
          <cell r="D618">
            <v>36738</v>
          </cell>
          <cell r="E618">
            <v>38705.585957754629</v>
          </cell>
          <cell r="F618">
            <v>1936.4518347222256</v>
          </cell>
          <cell r="G618">
            <v>5</v>
          </cell>
          <cell r="H618">
            <v>5.3053474923896591</v>
          </cell>
          <cell r="I618">
            <v>4</v>
          </cell>
        </row>
        <row r="619">
          <cell r="A619">
            <v>3600253</v>
          </cell>
          <cell r="B619" t="str">
            <v>CAIZA COLLAGUAZO LUIS MAURICIO</v>
          </cell>
          <cell r="C619">
            <v>37000400</v>
          </cell>
          <cell r="D619">
            <v>36738</v>
          </cell>
          <cell r="E619">
            <v>38705.585957754629</v>
          </cell>
          <cell r="F619">
            <v>1936.4518347222256</v>
          </cell>
          <cell r="G619">
            <v>5</v>
          </cell>
          <cell r="H619">
            <v>5.3053474923896591</v>
          </cell>
          <cell r="I619">
            <v>4</v>
          </cell>
        </row>
        <row r="620">
          <cell r="A620">
            <v>3600258</v>
          </cell>
          <cell r="B620" t="str">
            <v>CORTES ORDONEZ GERSON GEOVANNY</v>
          </cell>
          <cell r="C620">
            <v>37000500</v>
          </cell>
          <cell r="D620">
            <v>36738</v>
          </cell>
          <cell r="E620">
            <v>38705.585957754629</v>
          </cell>
          <cell r="F620">
            <v>1936.4518347222256</v>
          </cell>
          <cell r="G620">
            <v>5</v>
          </cell>
          <cell r="H620">
            <v>5.3053474923896591</v>
          </cell>
          <cell r="I620">
            <v>4</v>
          </cell>
        </row>
        <row r="621">
          <cell r="A621">
            <v>3600259</v>
          </cell>
          <cell r="B621" t="str">
            <v>CEVALLOS ERAZO NELSON PATRICIO</v>
          </cell>
          <cell r="C621">
            <v>34000300</v>
          </cell>
          <cell r="D621">
            <v>36738</v>
          </cell>
          <cell r="E621">
            <v>38705.585957754629</v>
          </cell>
          <cell r="F621">
            <v>1936.4518347222256</v>
          </cell>
          <cell r="G621">
            <v>5</v>
          </cell>
          <cell r="H621">
            <v>5.3053474923896591</v>
          </cell>
          <cell r="I621">
            <v>4</v>
          </cell>
        </row>
        <row r="622">
          <cell r="A622">
            <v>3600260</v>
          </cell>
          <cell r="B622" t="str">
            <v>SARANGO ROBLES CESAR AUGUSTO</v>
          </cell>
          <cell r="C622">
            <v>52000520</v>
          </cell>
          <cell r="D622">
            <v>36738</v>
          </cell>
          <cell r="E622">
            <v>38705.585957754629</v>
          </cell>
          <cell r="F622">
            <v>1936.4518347222256</v>
          </cell>
          <cell r="G622">
            <v>5</v>
          </cell>
          <cell r="H622">
            <v>5.3053474923896591</v>
          </cell>
          <cell r="I622">
            <v>4</v>
          </cell>
        </row>
        <row r="623">
          <cell r="A623">
            <v>3600263</v>
          </cell>
          <cell r="B623" t="str">
            <v>OYOS GUACHAMIN HERNAN PATRICIO</v>
          </cell>
          <cell r="C623">
            <v>35000400</v>
          </cell>
          <cell r="D623">
            <v>36738</v>
          </cell>
          <cell r="E623">
            <v>38705.585957754629</v>
          </cell>
          <cell r="F623">
            <v>1936.4518347222256</v>
          </cell>
          <cell r="G623">
            <v>5</v>
          </cell>
          <cell r="H623">
            <v>5.3053474923896591</v>
          </cell>
          <cell r="I623">
            <v>4</v>
          </cell>
        </row>
        <row r="624">
          <cell r="A624">
            <v>3600268</v>
          </cell>
          <cell r="B624" t="str">
            <v>MALITAXI CHIRIBOGA CHRISTIAN ARTURO</v>
          </cell>
          <cell r="C624">
            <v>37000100</v>
          </cell>
          <cell r="D624">
            <v>36738</v>
          </cell>
          <cell r="E624">
            <v>38705.585957754629</v>
          </cell>
          <cell r="F624">
            <v>1936.4518347222256</v>
          </cell>
          <cell r="G624">
            <v>5</v>
          </cell>
          <cell r="H624">
            <v>5.3053474923896591</v>
          </cell>
          <cell r="I624">
            <v>4</v>
          </cell>
        </row>
        <row r="625">
          <cell r="A625">
            <v>3600271</v>
          </cell>
          <cell r="B625" t="str">
            <v>GAVILANES CARRASCO JUAN CARLOS</v>
          </cell>
          <cell r="C625">
            <v>32000200</v>
          </cell>
          <cell r="D625">
            <v>36738</v>
          </cell>
          <cell r="E625">
            <v>38705.585957754629</v>
          </cell>
          <cell r="F625">
            <v>1936.4518347222256</v>
          </cell>
          <cell r="G625">
            <v>5</v>
          </cell>
          <cell r="H625">
            <v>5.3053474923896591</v>
          </cell>
          <cell r="I625">
            <v>4</v>
          </cell>
        </row>
        <row r="626">
          <cell r="A626">
            <v>3600272</v>
          </cell>
          <cell r="B626" t="str">
            <v>SAENZ OROZCO DIEGO GONZALO</v>
          </cell>
          <cell r="C626">
            <v>37000100</v>
          </cell>
          <cell r="D626">
            <v>36738</v>
          </cell>
          <cell r="E626">
            <v>38705.585957754629</v>
          </cell>
          <cell r="F626">
            <v>1936.4518347222256</v>
          </cell>
          <cell r="G626">
            <v>5</v>
          </cell>
          <cell r="H626">
            <v>5.3053474923896591</v>
          </cell>
          <cell r="I626">
            <v>4</v>
          </cell>
        </row>
        <row r="627">
          <cell r="A627">
            <v>3600273</v>
          </cell>
          <cell r="B627" t="str">
            <v>TONATO TENORIO JUAN VINICIO</v>
          </cell>
          <cell r="C627">
            <v>35000400</v>
          </cell>
          <cell r="D627">
            <v>36738</v>
          </cell>
          <cell r="E627">
            <v>38705.585957754629</v>
          </cell>
          <cell r="F627">
            <v>1936.4518347222256</v>
          </cell>
          <cell r="G627">
            <v>5</v>
          </cell>
          <cell r="H627">
            <v>5.3053474923896591</v>
          </cell>
          <cell r="I627">
            <v>4</v>
          </cell>
        </row>
        <row r="628">
          <cell r="A628">
            <v>3600275</v>
          </cell>
          <cell r="B628" t="str">
            <v>TAMAYO TAPA SEGUNDO JAVIER</v>
          </cell>
          <cell r="C628">
            <v>37000300</v>
          </cell>
          <cell r="D628">
            <v>36738</v>
          </cell>
          <cell r="E628">
            <v>38705.585957754629</v>
          </cell>
          <cell r="F628">
            <v>1936.4518347222256</v>
          </cell>
          <cell r="G628">
            <v>5</v>
          </cell>
          <cell r="H628">
            <v>5.3053474923896591</v>
          </cell>
          <cell r="I628">
            <v>4</v>
          </cell>
        </row>
        <row r="629">
          <cell r="A629">
            <v>3600278</v>
          </cell>
          <cell r="B629" t="str">
            <v>LOPEZ SHUGULI CARLOS ENRIQUE</v>
          </cell>
          <cell r="C629">
            <v>34000500</v>
          </cell>
          <cell r="D629">
            <v>36738</v>
          </cell>
          <cell r="E629">
            <v>38705.585957754629</v>
          </cell>
          <cell r="F629">
            <v>1936.4518347222256</v>
          </cell>
          <cell r="G629">
            <v>5</v>
          </cell>
          <cell r="H629">
            <v>5.3053474923896591</v>
          </cell>
          <cell r="I629">
            <v>4</v>
          </cell>
        </row>
        <row r="630">
          <cell r="A630">
            <v>3600287</v>
          </cell>
          <cell r="B630" t="str">
            <v>PILLAJO ARMAS ANGEL MAURICIO</v>
          </cell>
          <cell r="C630">
            <v>32000200</v>
          </cell>
          <cell r="D630">
            <v>36738</v>
          </cell>
          <cell r="E630">
            <v>38705.585957754629</v>
          </cell>
          <cell r="F630">
            <v>1936.4518347222256</v>
          </cell>
          <cell r="G630">
            <v>5</v>
          </cell>
          <cell r="H630">
            <v>5.3053474923896591</v>
          </cell>
          <cell r="I630">
            <v>4</v>
          </cell>
        </row>
        <row r="631">
          <cell r="A631">
            <v>3600288</v>
          </cell>
          <cell r="B631" t="str">
            <v>QUILUMBA PARRA MARCO VINICIO</v>
          </cell>
          <cell r="C631">
            <v>34000200</v>
          </cell>
          <cell r="D631">
            <v>36738</v>
          </cell>
          <cell r="E631">
            <v>38705.585957754629</v>
          </cell>
          <cell r="F631">
            <v>1936.4518347222256</v>
          </cell>
          <cell r="G631">
            <v>5</v>
          </cell>
          <cell r="H631">
            <v>5.3053474923896591</v>
          </cell>
          <cell r="I631">
            <v>4</v>
          </cell>
        </row>
        <row r="632">
          <cell r="A632">
            <v>3600289</v>
          </cell>
          <cell r="B632" t="str">
            <v>PACHACAMA MOROCHO DARIO JAVIER</v>
          </cell>
          <cell r="C632">
            <v>36000600</v>
          </cell>
          <cell r="D632">
            <v>36738</v>
          </cell>
          <cell r="E632">
            <v>38705.585957754629</v>
          </cell>
          <cell r="F632">
            <v>1936.4518347222256</v>
          </cell>
          <cell r="G632">
            <v>5</v>
          </cell>
          <cell r="H632">
            <v>5.3053474923896591</v>
          </cell>
          <cell r="I632">
            <v>4</v>
          </cell>
        </row>
        <row r="633">
          <cell r="A633">
            <v>3600290</v>
          </cell>
          <cell r="B633" t="str">
            <v>BENITEZ CABASCANGO JORGE ARTURO</v>
          </cell>
          <cell r="C633">
            <v>36000300</v>
          </cell>
          <cell r="D633">
            <v>36738</v>
          </cell>
          <cell r="E633">
            <v>38705.585957754629</v>
          </cell>
          <cell r="F633">
            <v>1936.4518347222256</v>
          </cell>
          <cell r="G633">
            <v>5</v>
          </cell>
          <cell r="H633">
            <v>5.3053474923896591</v>
          </cell>
          <cell r="I633">
            <v>4</v>
          </cell>
        </row>
        <row r="634">
          <cell r="A634">
            <v>3600293</v>
          </cell>
          <cell r="B634" t="str">
            <v>PILATUNA CHUSIG RAMIRO</v>
          </cell>
          <cell r="C634">
            <v>34000500</v>
          </cell>
          <cell r="D634">
            <v>36738</v>
          </cell>
          <cell r="E634">
            <v>38705.585957754629</v>
          </cell>
          <cell r="F634">
            <v>1936.4518347222256</v>
          </cell>
          <cell r="G634">
            <v>5</v>
          </cell>
          <cell r="H634">
            <v>5.3053474923896591</v>
          </cell>
          <cell r="I634">
            <v>4</v>
          </cell>
        </row>
        <row r="635">
          <cell r="A635">
            <v>3600294</v>
          </cell>
          <cell r="B635" t="str">
            <v>GUZMAN RIVERA SIXTO RIGOBERTO</v>
          </cell>
          <cell r="C635">
            <v>37000500</v>
          </cell>
          <cell r="D635">
            <v>36738</v>
          </cell>
          <cell r="E635">
            <v>38705.585957754629</v>
          </cell>
          <cell r="F635">
            <v>1936.4518347222256</v>
          </cell>
          <cell r="G635">
            <v>5</v>
          </cell>
          <cell r="H635">
            <v>5.3053474923896591</v>
          </cell>
          <cell r="I635">
            <v>4</v>
          </cell>
        </row>
        <row r="636">
          <cell r="A636">
            <v>3600298</v>
          </cell>
          <cell r="B636" t="str">
            <v>JIMENEZ MIGUEZ EDISON ORLANDO</v>
          </cell>
          <cell r="C636">
            <v>36000300</v>
          </cell>
          <cell r="D636">
            <v>36738</v>
          </cell>
          <cell r="E636">
            <v>38705.585957754629</v>
          </cell>
          <cell r="F636">
            <v>1936.4518347222256</v>
          </cell>
          <cell r="G636">
            <v>5</v>
          </cell>
          <cell r="H636">
            <v>5.3053474923896591</v>
          </cell>
          <cell r="I636">
            <v>4</v>
          </cell>
        </row>
        <row r="637">
          <cell r="A637">
            <v>3600300</v>
          </cell>
          <cell r="B637" t="str">
            <v>GUAMAN ESPINOSA CHRISTIAN MARCELO</v>
          </cell>
          <cell r="C637">
            <v>35000300</v>
          </cell>
          <cell r="D637">
            <v>36738</v>
          </cell>
          <cell r="E637">
            <v>38705.585957754629</v>
          </cell>
          <cell r="F637">
            <v>1936.4518347222256</v>
          </cell>
          <cell r="G637">
            <v>5</v>
          </cell>
          <cell r="H637">
            <v>5.3053474923896591</v>
          </cell>
          <cell r="I637">
            <v>4</v>
          </cell>
        </row>
        <row r="638">
          <cell r="A638">
            <v>3600301</v>
          </cell>
          <cell r="B638" t="str">
            <v>FARINANGO SIERRA LUIS ENRIQUE</v>
          </cell>
          <cell r="C638">
            <v>34000400</v>
          </cell>
          <cell r="D638">
            <v>36738</v>
          </cell>
          <cell r="E638">
            <v>38705.585957754629</v>
          </cell>
          <cell r="F638">
            <v>1936.4518347222256</v>
          </cell>
          <cell r="G638">
            <v>5</v>
          </cell>
          <cell r="H638">
            <v>5.3053474923896591</v>
          </cell>
          <cell r="I638">
            <v>4</v>
          </cell>
        </row>
        <row r="639">
          <cell r="A639">
            <v>3600305</v>
          </cell>
          <cell r="B639" t="str">
            <v>SANDOVAL LEON JAIME BOLIVAR</v>
          </cell>
          <cell r="C639">
            <v>33000200</v>
          </cell>
          <cell r="D639">
            <v>36738</v>
          </cell>
          <cell r="E639">
            <v>38705.585957754629</v>
          </cell>
          <cell r="F639">
            <v>1936.4518347222256</v>
          </cell>
          <cell r="G639">
            <v>5</v>
          </cell>
          <cell r="H639">
            <v>5.3053474923896591</v>
          </cell>
          <cell r="I639">
            <v>4</v>
          </cell>
        </row>
        <row r="640">
          <cell r="A640">
            <v>3600306</v>
          </cell>
          <cell r="B640" t="str">
            <v>ALVARADO SANTIN LUIS FERNANDO</v>
          </cell>
          <cell r="C640">
            <v>52000310</v>
          </cell>
          <cell r="D640">
            <v>36738</v>
          </cell>
          <cell r="E640">
            <v>38705.585957754629</v>
          </cell>
          <cell r="F640">
            <v>1936.4518347222256</v>
          </cell>
          <cell r="G640">
            <v>5</v>
          </cell>
          <cell r="H640">
            <v>5.3053474923896591</v>
          </cell>
          <cell r="I640">
            <v>4</v>
          </cell>
        </row>
        <row r="641">
          <cell r="A641">
            <v>3600317</v>
          </cell>
          <cell r="B641" t="str">
            <v>ARCINIEGA GUAMA DIEGO MARCELO</v>
          </cell>
          <cell r="C641">
            <v>34000400</v>
          </cell>
          <cell r="D641">
            <v>36738</v>
          </cell>
          <cell r="E641">
            <v>38705.585957754629</v>
          </cell>
          <cell r="F641">
            <v>1936.4518347222256</v>
          </cell>
          <cell r="G641">
            <v>5</v>
          </cell>
          <cell r="H641">
            <v>5.3053474923896591</v>
          </cell>
          <cell r="I641">
            <v>4</v>
          </cell>
        </row>
        <row r="642">
          <cell r="A642">
            <v>7032</v>
          </cell>
          <cell r="B642" t="str">
            <v>VINUEZA VALENCIA JORGE PATRICIO</v>
          </cell>
          <cell r="C642">
            <v>32000100</v>
          </cell>
          <cell r="D642">
            <v>36724</v>
          </cell>
          <cell r="E642">
            <v>38705.585957754629</v>
          </cell>
          <cell r="F642">
            <v>1950.4518347222256</v>
          </cell>
          <cell r="G642">
            <v>5</v>
          </cell>
          <cell r="H642">
            <v>5.3437036567732212</v>
          </cell>
          <cell r="I642">
            <v>4</v>
          </cell>
        </row>
        <row r="643">
          <cell r="A643">
            <v>1494</v>
          </cell>
          <cell r="B643" t="str">
            <v>SERRANO CARDENAS MARIO EDUARDO</v>
          </cell>
          <cell r="C643">
            <v>34000500</v>
          </cell>
          <cell r="D643">
            <v>36584</v>
          </cell>
          <cell r="E643">
            <v>38705.585957754629</v>
          </cell>
          <cell r="F643">
            <v>2090.4518347222256</v>
          </cell>
          <cell r="G643">
            <v>6</v>
          </cell>
          <cell r="H643">
            <v>5.7272653006088374</v>
          </cell>
          <cell r="I643">
            <v>4</v>
          </cell>
        </row>
        <row r="644">
          <cell r="A644">
            <v>1495</v>
          </cell>
          <cell r="B644" t="str">
            <v>NASPUD CABEZAS RICHARD NELSON</v>
          </cell>
          <cell r="C644">
            <v>35000300</v>
          </cell>
          <cell r="D644">
            <v>36584</v>
          </cell>
          <cell r="E644">
            <v>38705.585957754629</v>
          </cell>
          <cell r="F644">
            <v>2090.4518347222256</v>
          </cell>
          <cell r="G644">
            <v>6</v>
          </cell>
          <cell r="H644">
            <v>5.7272653006088374</v>
          </cell>
          <cell r="I644">
            <v>4</v>
          </cell>
        </row>
        <row r="645">
          <cell r="A645">
            <v>1498</v>
          </cell>
          <cell r="B645" t="str">
            <v>RIVERA RIVERA PAUL GEOVANNY</v>
          </cell>
          <cell r="C645">
            <v>32000130</v>
          </cell>
          <cell r="D645">
            <v>36584</v>
          </cell>
          <cell r="E645">
            <v>38705.585957754629</v>
          </cell>
          <cell r="F645">
            <v>2090.4518347222256</v>
          </cell>
          <cell r="G645">
            <v>6</v>
          </cell>
          <cell r="H645">
            <v>5.7272653006088374</v>
          </cell>
          <cell r="I645">
            <v>4</v>
          </cell>
        </row>
        <row r="646">
          <cell r="A646">
            <v>1499</v>
          </cell>
          <cell r="B646" t="str">
            <v>SORIA SILVA MIJAIL HERNAN</v>
          </cell>
          <cell r="C646">
            <v>22000210</v>
          </cell>
          <cell r="D646">
            <v>36584</v>
          </cell>
          <cell r="E646">
            <v>38705.585957754629</v>
          </cell>
          <cell r="F646">
            <v>2090.4518347222256</v>
          </cell>
          <cell r="G646">
            <v>6</v>
          </cell>
          <cell r="H646">
            <v>5.7272653006088374</v>
          </cell>
          <cell r="I646">
            <v>4</v>
          </cell>
        </row>
        <row r="647">
          <cell r="A647">
            <v>1492</v>
          </cell>
          <cell r="B647" t="str">
            <v>BUENANO ARMAS CARLOS SANTIAGO</v>
          </cell>
          <cell r="C647">
            <v>32000100</v>
          </cell>
          <cell r="D647">
            <v>36570</v>
          </cell>
          <cell r="E647">
            <v>38705.585957754629</v>
          </cell>
          <cell r="F647">
            <v>2104.4518347222256</v>
          </cell>
          <cell r="G647">
            <v>6</v>
          </cell>
          <cell r="H647">
            <v>5.7656214649923987</v>
          </cell>
          <cell r="I647">
            <v>4</v>
          </cell>
        </row>
        <row r="648">
          <cell r="A648">
            <v>1483</v>
          </cell>
          <cell r="B648" t="str">
            <v>HIDALGO TUPIZA JUAN ANDRES</v>
          </cell>
          <cell r="C648">
            <v>37000110</v>
          </cell>
          <cell r="D648">
            <v>36563</v>
          </cell>
          <cell r="E648">
            <v>38705.585957754629</v>
          </cell>
          <cell r="F648">
            <v>2111.4518347222256</v>
          </cell>
          <cell r="G648">
            <v>6</v>
          </cell>
          <cell r="H648">
            <v>5.7847995471841793</v>
          </cell>
          <cell r="I648">
            <v>4</v>
          </cell>
        </row>
        <row r="649">
          <cell r="A649">
            <v>1486</v>
          </cell>
          <cell r="B649" t="str">
            <v>GUEVARA CARRILLO CARLOS DANIEL</v>
          </cell>
          <cell r="C649">
            <v>36000100</v>
          </cell>
          <cell r="D649">
            <v>36556</v>
          </cell>
          <cell r="E649">
            <v>38705.585957754629</v>
          </cell>
          <cell r="F649">
            <v>2118.4518347222256</v>
          </cell>
          <cell r="G649">
            <v>6</v>
          </cell>
          <cell r="H649">
            <v>5.8039776293759608</v>
          </cell>
          <cell r="I649">
            <v>4</v>
          </cell>
        </row>
        <row r="650">
          <cell r="A650">
            <v>1478</v>
          </cell>
          <cell r="B650" t="str">
            <v>RAMIREZ JOUVE KATIA LIZBETH</v>
          </cell>
          <cell r="C650">
            <v>42000120</v>
          </cell>
          <cell r="D650">
            <v>36542</v>
          </cell>
          <cell r="E650">
            <v>38705.585957754629</v>
          </cell>
          <cell r="F650">
            <v>2132.4518347222256</v>
          </cell>
          <cell r="G650">
            <v>6</v>
          </cell>
          <cell r="H650">
            <v>5.8423337937595221</v>
          </cell>
          <cell r="I650">
            <v>4</v>
          </cell>
        </row>
        <row r="651">
          <cell r="A651">
            <v>1481</v>
          </cell>
          <cell r="B651" t="str">
            <v>RACINES KAROLYS EDUARDO XAVIER</v>
          </cell>
          <cell r="C651">
            <v>41000220</v>
          </cell>
          <cell r="D651">
            <v>36542</v>
          </cell>
          <cell r="E651">
            <v>38705.585957754629</v>
          </cell>
          <cell r="F651">
            <v>2132.4518347222256</v>
          </cell>
          <cell r="G651">
            <v>6</v>
          </cell>
          <cell r="H651">
            <v>5.8423337937595221</v>
          </cell>
          <cell r="I651">
            <v>4</v>
          </cell>
        </row>
        <row r="652">
          <cell r="A652">
            <v>1475</v>
          </cell>
          <cell r="B652" t="str">
            <v>VALDIVIEZO DIAZ ANGEL PATRICIO</v>
          </cell>
          <cell r="C652">
            <v>35000300</v>
          </cell>
          <cell r="D652">
            <v>36530</v>
          </cell>
          <cell r="E652">
            <v>38705.585957754629</v>
          </cell>
          <cell r="F652">
            <v>2144.4518347222256</v>
          </cell>
          <cell r="G652">
            <v>6</v>
          </cell>
          <cell r="H652">
            <v>5.8752105060882895</v>
          </cell>
          <cell r="I652">
            <v>4</v>
          </cell>
        </row>
        <row r="653">
          <cell r="A653">
            <v>1474</v>
          </cell>
          <cell r="B653" t="str">
            <v>MARTINEZ FREILE LUIS FRANCISCO</v>
          </cell>
          <cell r="C653">
            <v>37000110</v>
          </cell>
          <cell r="D653">
            <v>36501</v>
          </cell>
          <cell r="E653">
            <v>38705.585957754629</v>
          </cell>
          <cell r="F653">
            <v>2173.4518347222256</v>
          </cell>
          <cell r="G653">
            <v>6</v>
          </cell>
          <cell r="H653">
            <v>5.9546625608828103</v>
          </cell>
          <cell r="I653">
            <v>4</v>
          </cell>
        </row>
        <row r="654">
          <cell r="A654">
            <v>1468</v>
          </cell>
          <cell r="B654" t="str">
            <v>QUINATOA MURIEL JOSE EDUARDO</v>
          </cell>
          <cell r="C654">
            <v>34000500</v>
          </cell>
          <cell r="D654">
            <v>36416</v>
          </cell>
          <cell r="E654">
            <v>38705.585957754629</v>
          </cell>
          <cell r="F654">
            <v>2258.4518347222256</v>
          </cell>
          <cell r="G654">
            <v>6</v>
          </cell>
          <cell r="H654">
            <v>6.187539273211577</v>
          </cell>
          <cell r="I654">
            <v>4</v>
          </cell>
        </row>
        <row r="655">
          <cell r="A655">
            <v>1459</v>
          </cell>
          <cell r="B655" t="str">
            <v>CARRERA POZO EDISON JAVIER</v>
          </cell>
          <cell r="C655">
            <v>52000520</v>
          </cell>
          <cell r="D655">
            <v>36402</v>
          </cell>
          <cell r="E655">
            <v>38705.585957754629</v>
          </cell>
          <cell r="F655">
            <v>2272.4518347222256</v>
          </cell>
          <cell r="G655">
            <v>6</v>
          </cell>
          <cell r="H655">
            <v>6.2258954375951383</v>
          </cell>
          <cell r="I655">
            <v>4</v>
          </cell>
        </row>
        <row r="656">
          <cell r="A656">
            <v>1461</v>
          </cell>
          <cell r="B656" t="str">
            <v>PAEZ MOLINA DARWIN JAVIER</v>
          </cell>
          <cell r="C656">
            <v>35000400</v>
          </cell>
          <cell r="D656">
            <v>36402</v>
          </cell>
          <cell r="E656">
            <v>38705.585957754629</v>
          </cell>
          <cell r="F656">
            <v>2272.4518347222256</v>
          </cell>
          <cell r="G656">
            <v>6</v>
          </cell>
          <cell r="H656">
            <v>6.2258954375951383</v>
          </cell>
          <cell r="I656">
            <v>4</v>
          </cell>
        </row>
        <row r="657">
          <cell r="A657">
            <v>1463</v>
          </cell>
          <cell r="B657" t="str">
            <v>GARZON GONZALEZ JAIME GUSTAVO</v>
          </cell>
          <cell r="C657">
            <v>35000400</v>
          </cell>
          <cell r="D657">
            <v>36402</v>
          </cell>
          <cell r="E657">
            <v>38705.585957754629</v>
          </cell>
          <cell r="F657">
            <v>2272.4518347222256</v>
          </cell>
          <cell r="G657">
            <v>6</v>
          </cell>
          <cell r="H657">
            <v>6.2258954375951383</v>
          </cell>
          <cell r="I657">
            <v>4</v>
          </cell>
        </row>
        <row r="658">
          <cell r="A658">
            <v>1466</v>
          </cell>
          <cell r="B658" t="str">
            <v>MORALES DIAZ JOSE HENRY</v>
          </cell>
          <cell r="C658">
            <v>52000100</v>
          </cell>
          <cell r="D658">
            <v>36402</v>
          </cell>
          <cell r="E658">
            <v>38705.585957754629</v>
          </cell>
          <cell r="F658">
            <v>2272.4518347222256</v>
          </cell>
          <cell r="G658">
            <v>6</v>
          </cell>
          <cell r="H658">
            <v>6.2258954375951383</v>
          </cell>
          <cell r="I658">
            <v>4</v>
          </cell>
        </row>
        <row r="659">
          <cell r="A659">
            <v>1453</v>
          </cell>
          <cell r="B659" t="str">
            <v>ALMACHI GUANOLUISA JUAN CARLOS</v>
          </cell>
          <cell r="C659">
            <v>34000400</v>
          </cell>
          <cell r="D659">
            <v>36374</v>
          </cell>
          <cell r="E659">
            <v>38705.585957754629</v>
          </cell>
          <cell r="F659">
            <v>2300.4518347222256</v>
          </cell>
          <cell r="G659">
            <v>6</v>
          </cell>
          <cell r="H659">
            <v>6.3026077663622617</v>
          </cell>
          <cell r="I659">
            <v>4</v>
          </cell>
        </row>
        <row r="660">
          <cell r="A660">
            <v>1451</v>
          </cell>
          <cell r="B660" t="str">
            <v>LANDAZURI CABEZAS JUAN CARLOS</v>
          </cell>
          <cell r="C660">
            <v>31000410</v>
          </cell>
          <cell r="D660">
            <v>36339</v>
          </cell>
          <cell r="E660">
            <v>38705.585957754629</v>
          </cell>
          <cell r="F660">
            <v>2335.4518347222256</v>
          </cell>
          <cell r="G660">
            <v>6</v>
          </cell>
          <cell r="H660">
            <v>6.3984981773211658</v>
          </cell>
          <cell r="I660">
            <v>4</v>
          </cell>
        </row>
        <row r="661">
          <cell r="A661">
            <v>1450</v>
          </cell>
          <cell r="B661" t="str">
            <v>BONILLA RODRIGUEZ ISAAC JAVIER</v>
          </cell>
          <cell r="C661">
            <v>32000120</v>
          </cell>
          <cell r="D661">
            <v>36332</v>
          </cell>
          <cell r="E661">
            <v>38705.585957754629</v>
          </cell>
          <cell r="F661">
            <v>2342.4518347222256</v>
          </cell>
          <cell r="G661">
            <v>6</v>
          </cell>
          <cell r="H661">
            <v>6.4176762595129473</v>
          </cell>
          <cell r="I661">
            <v>4</v>
          </cell>
        </row>
        <row r="662">
          <cell r="A662">
            <v>1446</v>
          </cell>
          <cell r="B662" t="str">
            <v>JIMENEZ GUERRA JUAN CARLOS</v>
          </cell>
          <cell r="C662">
            <v>35000400</v>
          </cell>
          <cell r="D662">
            <v>36318</v>
          </cell>
          <cell r="E662">
            <v>38705.585957754629</v>
          </cell>
          <cell r="F662">
            <v>2356.4518347222256</v>
          </cell>
          <cell r="G662">
            <v>6</v>
          </cell>
          <cell r="H662">
            <v>6.4560324238965086</v>
          </cell>
          <cell r="I662">
            <v>4</v>
          </cell>
        </row>
        <row r="663">
          <cell r="A663">
            <v>1447</v>
          </cell>
          <cell r="B663" t="str">
            <v>LINCANGO CHILUISA KLEVER EDUARDO</v>
          </cell>
          <cell r="C663">
            <v>52000520</v>
          </cell>
          <cell r="D663">
            <v>36318</v>
          </cell>
          <cell r="E663">
            <v>38705.585957754629</v>
          </cell>
          <cell r="F663">
            <v>2356.4518347222256</v>
          </cell>
          <cell r="G663">
            <v>6</v>
          </cell>
          <cell r="H663">
            <v>6.4560324238965086</v>
          </cell>
          <cell r="I663">
            <v>4</v>
          </cell>
        </row>
        <row r="664">
          <cell r="A664">
            <v>1444</v>
          </cell>
          <cell r="B664" t="str">
            <v>SANCHEZ PAZMINO MARIA ISABEL</v>
          </cell>
          <cell r="C664">
            <v>41000210</v>
          </cell>
          <cell r="D664">
            <v>36311</v>
          </cell>
          <cell r="E664">
            <v>38705.585957754629</v>
          </cell>
          <cell r="F664">
            <v>2363.4518347222256</v>
          </cell>
          <cell r="G664">
            <v>6</v>
          </cell>
          <cell r="H664">
            <v>6.4752105060882892</v>
          </cell>
          <cell r="I664">
            <v>4</v>
          </cell>
        </row>
        <row r="665">
          <cell r="A665">
            <v>1445</v>
          </cell>
          <cell r="B665" t="str">
            <v>CAIZA GUANOCHANGA AGUSTIN MEDARDO</v>
          </cell>
          <cell r="C665">
            <v>52000440</v>
          </cell>
          <cell r="D665">
            <v>36305</v>
          </cell>
          <cell r="E665">
            <v>38705.585957754629</v>
          </cell>
          <cell r="F665">
            <v>2369.4518347222256</v>
          </cell>
          <cell r="G665">
            <v>6</v>
          </cell>
          <cell r="H665">
            <v>6.4916488622526733</v>
          </cell>
          <cell r="I665">
            <v>4</v>
          </cell>
        </row>
        <row r="666">
          <cell r="A666">
            <v>1440</v>
          </cell>
          <cell r="B666" t="str">
            <v>MONTENEGRO OLMEDO MILTON GERMAN</v>
          </cell>
          <cell r="C666">
            <v>71000</v>
          </cell>
          <cell r="D666">
            <v>36283</v>
          </cell>
          <cell r="E666">
            <v>38705.585957754629</v>
          </cell>
          <cell r="F666">
            <v>2391.4518347222256</v>
          </cell>
          <cell r="G666">
            <v>7</v>
          </cell>
          <cell r="H666">
            <v>6.5519228348554126</v>
          </cell>
          <cell r="I666">
            <v>4</v>
          </cell>
        </row>
        <row r="667">
          <cell r="A667">
            <v>1437</v>
          </cell>
          <cell r="B667" t="str">
            <v>VALLEJO PENAHERRERA LUCIA TATIANA</v>
          </cell>
          <cell r="C667">
            <v>31000400</v>
          </cell>
          <cell r="D667">
            <v>36262</v>
          </cell>
          <cell r="E667">
            <v>38705.585957754629</v>
          </cell>
          <cell r="F667">
            <v>2412.4518347222256</v>
          </cell>
          <cell r="G667">
            <v>7</v>
          </cell>
          <cell r="H667">
            <v>6.6094570814307554</v>
          </cell>
          <cell r="I667">
            <v>4</v>
          </cell>
        </row>
        <row r="668">
          <cell r="A668">
            <v>1436</v>
          </cell>
          <cell r="B668" t="str">
            <v>BARREIRO PINHEIRO REINALDO GABRIEL</v>
          </cell>
          <cell r="C668">
            <v>52000200</v>
          </cell>
          <cell r="D668">
            <v>36255</v>
          </cell>
          <cell r="E668">
            <v>38705.585957754629</v>
          </cell>
          <cell r="F668">
            <v>2419.4518347222256</v>
          </cell>
          <cell r="G668">
            <v>7</v>
          </cell>
          <cell r="H668">
            <v>6.628635163622536</v>
          </cell>
          <cell r="I668">
            <v>4</v>
          </cell>
        </row>
        <row r="669">
          <cell r="A669">
            <v>1429</v>
          </cell>
          <cell r="B669" t="str">
            <v>MOREJON HERNANDEZ JORGE EDUARDO</v>
          </cell>
          <cell r="C669">
            <v>35000300</v>
          </cell>
          <cell r="D669">
            <v>36248</v>
          </cell>
          <cell r="E669">
            <v>38705.585957754629</v>
          </cell>
          <cell r="F669">
            <v>2426.4518347222256</v>
          </cell>
          <cell r="G669">
            <v>7</v>
          </cell>
          <cell r="H669">
            <v>6.6478132458143167</v>
          </cell>
          <cell r="I669">
            <v>4</v>
          </cell>
        </row>
        <row r="670">
          <cell r="A670">
            <v>1432</v>
          </cell>
          <cell r="B670" t="str">
            <v>FONSECA SILVA ANGEL GUILLERMO</v>
          </cell>
          <cell r="C670">
            <v>34000300</v>
          </cell>
          <cell r="D670">
            <v>36248</v>
          </cell>
          <cell r="E670">
            <v>38705.585957754629</v>
          </cell>
          <cell r="F670">
            <v>2426.4518347222256</v>
          </cell>
          <cell r="G670">
            <v>7</v>
          </cell>
          <cell r="H670">
            <v>6.6478132458143167</v>
          </cell>
          <cell r="I670">
            <v>4</v>
          </cell>
        </row>
        <row r="671">
          <cell r="A671">
            <v>1421</v>
          </cell>
          <cell r="B671" t="str">
            <v>VASCO CARRILLO JUAN CARLOS</v>
          </cell>
          <cell r="C671">
            <v>51000300</v>
          </cell>
          <cell r="D671">
            <v>36208</v>
          </cell>
          <cell r="E671">
            <v>38705.585957754629</v>
          </cell>
          <cell r="F671">
            <v>2466.4518347222256</v>
          </cell>
          <cell r="G671">
            <v>7</v>
          </cell>
          <cell r="H671">
            <v>6.7574022869102075</v>
          </cell>
          <cell r="I671">
            <v>4</v>
          </cell>
        </row>
        <row r="672">
          <cell r="A672">
            <v>1422</v>
          </cell>
          <cell r="B672" t="str">
            <v>CADENA ALMEIDA HECTOR ALEJANDRO</v>
          </cell>
          <cell r="C672">
            <v>50000320</v>
          </cell>
          <cell r="D672">
            <v>36208</v>
          </cell>
          <cell r="E672">
            <v>38705.585957754629</v>
          </cell>
          <cell r="F672">
            <v>2466.4518347222256</v>
          </cell>
          <cell r="G672">
            <v>7</v>
          </cell>
          <cell r="H672">
            <v>6.7574022869102075</v>
          </cell>
          <cell r="I672">
            <v>4</v>
          </cell>
        </row>
        <row r="673">
          <cell r="A673">
            <v>1416</v>
          </cell>
          <cell r="B673" t="str">
            <v>VACA ALVAREZ LUIS ENRIQUE</v>
          </cell>
          <cell r="C673">
            <v>34000500</v>
          </cell>
          <cell r="D673">
            <v>36164</v>
          </cell>
          <cell r="E673">
            <v>38705.585957754629</v>
          </cell>
          <cell r="F673">
            <v>2510.4518347222256</v>
          </cell>
          <cell r="G673">
            <v>7</v>
          </cell>
          <cell r="H673">
            <v>6.8779502321156869</v>
          </cell>
          <cell r="I673">
            <v>4</v>
          </cell>
        </row>
        <row r="674">
          <cell r="A674">
            <v>1395</v>
          </cell>
          <cell r="B674" t="str">
            <v>ORTEGA LLIGUICOTA PAUL WILLIAMS</v>
          </cell>
          <cell r="C674">
            <v>36000600</v>
          </cell>
          <cell r="D674">
            <v>36066</v>
          </cell>
          <cell r="E674">
            <v>38705.585957754629</v>
          </cell>
          <cell r="F674">
            <v>2608.4518347222256</v>
          </cell>
          <cell r="G674">
            <v>7</v>
          </cell>
          <cell r="H674">
            <v>7.1464433828006184</v>
          </cell>
          <cell r="I674">
            <v>4</v>
          </cell>
        </row>
        <row r="675">
          <cell r="A675">
            <v>1394</v>
          </cell>
          <cell r="B675" t="str">
            <v>RIVERA ARMIJOS ALCY PAUL</v>
          </cell>
          <cell r="C675">
            <v>61000210</v>
          </cell>
          <cell r="D675">
            <v>36038</v>
          </cell>
          <cell r="E675">
            <v>38705.585957754629</v>
          </cell>
          <cell r="F675">
            <v>2636.4518347222256</v>
          </cell>
          <cell r="G675">
            <v>7</v>
          </cell>
          <cell r="H675">
            <v>7.2231557115677418</v>
          </cell>
          <cell r="I675">
            <v>4</v>
          </cell>
        </row>
        <row r="676">
          <cell r="A676">
            <v>1381</v>
          </cell>
          <cell r="B676" t="str">
            <v>PONCE ITURRALDE DIEGO FERNANDO</v>
          </cell>
          <cell r="C676">
            <v>34000200</v>
          </cell>
          <cell r="D676">
            <v>35982</v>
          </cell>
          <cell r="E676">
            <v>38705.585957754629</v>
          </cell>
          <cell r="F676">
            <v>2692.4518347222256</v>
          </cell>
          <cell r="G676">
            <v>7</v>
          </cell>
          <cell r="H676">
            <v>7.3765803691019878</v>
          </cell>
          <cell r="I676">
            <v>4</v>
          </cell>
        </row>
        <row r="677">
          <cell r="A677">
            <v>1356</v>
          </cell>
          <cell r="B677" t="str">
            <v>MALDONADO SOLANO CESAR FERNANDO</v>
          </cell>
          <cell r="C677">
            <v>37000500</v>
          </cell>
          <cell r="D677">
            <v>35940</v>
          </cell>
          <cell r="E677">
            <v>38705.585957754629</v>
          </cell>
          <cell r="F677">
            <v>2734.4518347222256</v>
          </cell>
          <cell r="G677">
            <v>7</v>
          </cell>
          <cell r="H677">
            <v>7.4916488622526733</v>
          </cell>
          <cell r="I677">
            <v>4</v>
          </cell>
        </row>
        <row r="678">
          <cell r="A678">
            <v>1359</v>
          </cell>
          <cell r="B678" t="str">
            <v>BEDOYA MOLINA MARCO VINICIO</v>
          </cell>
          <cell r="C678">
            <v>52000460</v>
          </cell>
          <cell r="D678">
            <v>35940</v>
          </cell>
          <cell r="E678">
            <v>38705.585957754629</v>
          </cell>
          <cell r="F678">
            <v>2734.4518347222256</v>
          </cell>
          <cell r="G678">
            <v>7</v>
          </cell>
          <cell r="H678">
            <v>7.4916488622526733</v>
          </cell>
          <cell r="I678">
            <v>4</v>
          </cell>
        </row>
        <row r="679">
          <cell r="A679">
            <v>1360</v>
          </cell>
          <cell r="B679" t="str">
            <v>ARTEAGA MARTINEZ CHRISTIAN ANDRES</v>
          </cell>
          <cell r="C679">
            <v>37000500</v>
          </cell>
          <cell r="D679">
            <v>35940</v>
          </cell>
          <cell r="E679">
            <v>38705.585957754629</v>
          </cell>
          <cell r="F679">
            <v>2734.4518347222256</v>
          </cell>
          <cell r="G679">
            <v>7</v>
          </cell>
          <cell r="H679">
            <v>7.4916488622526733</v>
          </cell>
          <cell r="I679">
            <v>4</v>
          </cell>
        </row>
        <row r="680">
          <cell r="A680">
            <v>1309</v>
          </cell>
          <cell r="B680" t="str">
            <v>MENDOZA VERA LEONARDO F</v>
          </cell>
          <cell r="C680">
            <v>71000</v>
          </cell>
          <cell r="D680">
            <v>35821</v>
          </cell>
          <cell r="E680">
            <v>38705.585957754629</v>
          </cell>
          <cell r="F680">
            <v>2853.4518347222256</v>
          </cell>
          <cell r="G680">
            <v>8</v>
          </cell>
          <cell r="H680">
            <v>7.8176762595129468</v>
          </cell>
          <cell r="I680">
            <v>4</v>
          </cell>
        </row>
        <row r="681">
          <cell r="A681">
            <v>1241</v>
          </cell>
          <cell r="B681" t="str">
            <v>CACHIGUANGO MORETA LUIS ERNESTO</v>
          </cell>
          <cell r="C681">
            <v>35000300</v>
          </cell>
          <cell r="D681">
            <v>35772</v>
          </cell>
          <cell r="E681">
            <v>38705.585957754629</v>
          </cell>
          <cell r="F681">
            <v>2902.4518347222256</v>
          </cell>
          <cell r="G681">
            <v>8</v>
          </cell>
          <cell r="H681">
            <v>7.951922834855413</v>
          </cell>
          <cell r="I681">
            <v>4</v>
          </cell>
        </row>
        <row r="682">
          <cell r="A682">
            <v>1246</v>
          </cell>
          <cell r="B682" t="str">
            <v>IZA ANDRANGO LUIS XAVIER</v>
          </cell>
          <cell r="C682">
            <v>35000400</v>
          </cell>
          <cell r="D682">
            <v>35772</v>
          </cell>
          <cell r="E682">
            <v>38705.585957754629</v>
          </cell>
          <cell r="F682">
            <v>2902.4518347222256</v>
          </cell>
          <cell r="G682">
            <v>8</v>
          </cell>
          <cell r="H682">
            <v>7.951922834855413</v>
          </cell>
          <cell r="I682">
            <v>4</v>
          </cell>
        </row>
        <row r="683">
          <cell r="A683">
            <v>1230</v>
          </cell>
          <cell r="B683" t="str">
            <v>BASANTES PASTOR EDGAR GEOVANNY</v>
          </cell>
          <cell r="C683">
            <v>33000100</v>
          </cell>
          <cell r="D683">
            <v>35625</v>
          </cell>
          <cell r="E683">
            <v>38705.585957754629</v>
          </cell>
          <cell r="F683">
            <v>3049.4518347222256</v>
          </cell>
          <cell r="G683">
            <v>8</v>
          </cell>
          <cell r="H683">
            <v>8.3546625608828098</v>
          </cell>
          <cell r="I683">
            <v>4</v>
          </cell>
        </row>
        <row r="684">
          <cell r="A684">
            <v>1198</v>
          </cell>
          <cell r="B684" t="str">
            <v>CAMPOS DELGADO ENIVER ANTONINO</v>
          </cell>
          <cell r="C684">
            <v>52000520</v>
          </cell>
          <cell r="D684">
            <v>35576</v>
          </cell>
          <cell r="E684">
            <v>38705.585957754629</v>
          </cell>
          <cell r="F684">
            <v>3098.4518347222256</v>
          </cell>
          <cell r="G684">
            <v>8</v>
          </cell>
          <cell r="H684">
            <v>8.488909136225276</v>
          </cell>
          <cell r="I684">
            <v>4</v>
          </cell>
        </row>
        <row r="685">
          <cell r="A685">
            <v>1185</v>
          </cell>
          <cell r="B685" t="str">
            <v>PULUPA COYAGO RAUL WILFRIDO</v>
          </cell>
          <cell r="C685">
            <v>36000300</v>
          </cell>
          <cell r="D685">
            <v>35562</v>
          </cell>
          <cell r="E685">
            <v>38705.585957754629</v>
          </cell>
          <cell r="F685">
            <v>3112.4518347222256</v>
          </cell>
          <cell r="G685">
            <v>9</v>
          </cell>
          <cell r="H685">
            <v>8.5272653006088373</v>
          </cell>
          <cell r="I685">
            <v>4</v>
          </cell>
        </row>
        <row r="686">
          <cell r="A686">
            <v>1195</v>
          </cell>
          <cell r="B686" t="str">
            <v>LUCIO MORENO XAVIER IVAN</v>
          </cell>
          <cell r="C686">
            <v>33000100</v>
          </cell>
          <cell r="D686">
            <v>35562</v>
          </cell>
          <cell r="E686">
            <v>38705.585957754629</v>
          </cell>
          <cell r="F686">
            <v>3112.4518347222256</v>
          </cell>
          <cell r="G686">
            <v>9</v>
          </cell>
          <cell r="H686">
            <v>8.5272653006088373</v>
          </cell>
          <cell r="I686">
            <v>4</v>
          </cell>
        </row>
        <row r="687">
          <cell r="A687">
            <v>1143</v>
          </cell>
          <cell r="B687" t="str">
            <v>REA IBARRA MONICA MILENA</v>
          </cell>
          <cell r="C687">
            <v>61000240</v>
          </cell>
          <cell r="D687">
            <v>35534</v>
          </cell>
          <cell r="E687">
            <v>38705.585957754629</v>
          </cell>
          <cell r="F687">
            <v>3140.4518347222256</v>
          </cell>
          <cell r="G687">
            <v>9</v>
          </cell>
          <cell r="H687">
            <v>8.6039776293759598</v>
          </cell>
          <cell r="I687">
            <v>4</v>
          </cell>
        </row>
        <row r="688">
          <cell r="A688">
            <v>1139</v>
          </cell>
          <cell r="B688" t="str">
            <v>RISUENO GUZMAN HENRY VINICIO</v>
          </cell>
          <cell r="C688">
            <v>33000600</v>
          </cell>
          <cell r="D688">
            <v>35492</v>
          </cell>
          <cell r="E688">
            <v>38705.585957754629</v>
          </cell>
          <cell r="F688">
            <v>3182.4518347222256</v>
          </cell>
          <cell r="G688">
            <v>9</v>
          </cell>
          <cell r="H688">
            <v>8.7190461225266453</v>
          </cell>
          <cell r="I688">
            <v>4</v>
          </cell>
        </row>
        <row r="689">
          <cell r="A689">
            <v>1108</v>
          </cell>
          <cell r="B689" t="str">
            <v>MIRANDA CRUZ JUAN CARLOS</v>
          </cell>
          <cell r="C689">
            <v>33000500</v>
          </cell>
          <cell r="D689">
            <v>35436</v>
          </cell>
          <cell r="E689">
            <v>38705.585957754629</v>
          </cell>
          <cell r="F689">
            <v>3238.4518347222256</v>
          </cell>
          <cell r="G689">
            <v>9</v>
          </cell>
          <cell r="H689">
            <v>8.8724707800608922</v>
          </cell>
          <cell r="I689">
            <v>4</v>
          </cell>
        </row>
        <row r="690">
          <cell r="A690">
            <v>1114</v>
          </cell>
          <cell r="B690" t="str">
            <v>BONIFAZ PALACIOS MARCELO EFRAIN</v>
          </cell>
          <cell r="C690">
            <v>35000200</v>
          </cell>
          <cell r="D690">
            <v>35436</v>
          </cell>
          <cell r="E690">
            <v>38705.585957754629</v>
          </cell>
          <cell r="F690">
            <v>3238.4518347222256</v>
          </cell>
          <cell r="G690">
            <v>9</v>
          </cell>
          <cell r="H690">
            <v>8.8724707800608922</v>
          </cell>
          <cell r="I690">
            <v>4</v>
          </cell>
        </row>
        <row r="691">
          <cell r="A691">
            <v>1088</v>
          </cell>
          <cell r="B691" t="str">
            <v>BAEZ CRISTIAN RAFAEL</v>
          </cell>
          <cell r="C691">
            <v>36000300</v>
          </cell>
          <cell r="D691">
            <v>35317</v>
          </cell>
          <cell r="E691">
            <v>38705.585957754629</v>
          </cell>
          <cell r="F691">
            <v>3357.4518347222256</v>
          </cell>
          <cell r="G691">
            <v>9</v>
          </cell>
          <cell r="H691">
            <v>9.1984981773211665</v>
          </cell>
          <cell r="I691">
            <v>4</v>
          </cell>
        </row>
        <row r="692">
          <cell r="A692">
            <v>1056</v>
          </cell>
          <cell r="B692" t="str">
            <v>RIOS SARITAMA VICENTE ISRAEL</v>
          </cell>
          <cell r="C692">
            <v>35000300</v>
          </cell>
          <cell r="D692">
            <v>35086</v>
          </cell>
          <cell r="E692">
            <v>38705.585957754629</v>
          </cell>
          <cell r="F692">
            <v>3588.4518347222256</v>
          </cell>
          <cell r="G692">
            <v>10</v>
          </cell>
          <cell r="H692">
            <v>9.8313748896499327</v>
          </cell>
          <cell r="I692">
            <v>4</v>
          </cell>
        </row>
        <row r="693">
          <cell r="A693">
            <v>1047</v>
          </cell>
          <cell r="B693" t="str">
            <v>TERAN CARRERA ANGEL EDUARDO</v>
          </cell>
          <cell r="C693">
            <v>35000300</v>
          </cell>
          <cell r="D693">
            <v>35066</v>
          </cell>
          <cell r="E693">
            <v>38705.585957754629</v>
          </cell>
          <cell r="F693">
            <v>3608.4518347222256</v>
          </cell>
          <cell r="G693">
            <v>10</v>
          </cell>
          <cell r="H693">
            <v>9.8861694101978781</v>
          </cell>
          <cell r="I693">
            <v>4</v>
          </cell>
        </row>
        <row r="694">
          <cell r="A694">
            <v>952</v>
          </cell>
          <cell r="B694" t="str">
            <v>ALBERCA BRAVO JOSE ORLANDO</v>
          </cell>
          <cell r="C694">
            <v>35000300</v>
          </cell>
          <cell r="D694">
            <v>34344</v>
          </cell>
          <cell r="E694">
            <v>38705.585957754629</v>
          </cell>
          <cell r="F694">
            <v>4330.4518347222256</v>
          </cell>
          <cell r="G694">
            <v>12</v>
          </cell>
          <cell r="H694">
            <v>11.864251601978701</v>
          </cell>
          <cell r="I694">
            <v>4</v>
          </cell>
        </row>
        <row r="695">
          <cell r="A695">
            <v>899</v>
          </cell>
          <cell r="B695" t="str">
            <v>ACOSTA GARCES ESTEBAN MAURICIO</v>
          </cell>
          <cell r="C695">
            <v>71000</v>
          </cell>
          <cell r="D695">
            <v>34050</v>
          </cell>
          <cell r="E695">
            <v>38705.585957754629</v>
          </cell>
          <cell r="F695">
            <v>4624.4518347222256</v>
          </cell>
          <cell r="G695">
            <v>13</v>
          </cell>
          <cell r="H695">
            <v>12.669731054033495</v>
          </cell>
          <cell r="I695">
            <v>4</v>
          </cell>
        </row>
        <row r="696">
          <cell r="A696">
            <v>850</v>
          </cell>
          <cell r="B696" t="str">
            <v>ABARCA PALACIOS JOSE GUILLERMO</v>
          </cell>
          <cell r="C696">
            <v>35000400</v>
          </cell>
          <cell r="D696">
            <v>33998</v>
          </cell>
          <cell r="E696">
            <v>38705.585957754629</v>
          </cell>
          <cell r="F696">
            <v>4676.4518347222256</v>
          </cell>
          <cell r="G696">
            <v>13</v>
          </cell>
          <cell r="H696">
            <v>12.812196807458152</v>
          </cell>
          <cell r="I696">
            <v>4</v>
          </cell>
        </row>
        <row r="697">
          <cell r="A697">
            <v>810</v>
          </cell>
          <cell r="B697" t="str">
            <v>REGALADO ROSERO SANDRA LUCIA</v>
          </cell>
          <cell r="C697">
            <v>21000120</v>
          </cell>
          <cell r="D697">
            <v>33980</v>
          </cell>
          <cell r="E697">
            <v>38705.585957754629</v>
          </cell>
          <cell r="F697">
            <v>4694.4518347222256</v>
          </cell>
          <cell r="G697">
            <v>13</v>
          </cell>
          <cell r="H697">
            <v>12.861511875951303</v>
          </cell>
          <cell r="I697">
            <v>4</v>
          </cell>
        </row>
        <row r="698">
          <cell r="A698">
            <v>793</v>
          </cell>
          <cell r="B698" t="str">
            <v>VASCONEZ DONOSO MARTHA LUCIA</v>
          </cell>
          <cell r="C698">
            <v>71000110</v>
          </cell>
          <cell r="D698">
            <v>33840</v>
          </cell>
          <cell r="E698">
            <v>38705.585957754629</v>
          </cell>
          <cell r="F698">
            <v>4834.4518347222256</v>
          </cell>
          <cell r="G698">
            <v>13</v>
          </cell>
          <cell r="H698">
            <v>13.245073519786919</v>
          </cell>
          <cell r="I698">
            <v>4</v>
          </cell>
        </row>
        <row r="699">
          <cell r="A699">
            <v>783</v>
          </cell>
          <cell r="B699" t="str">
            <v>VARELA SORIA MARIO ALBERTO</v>
          </cell>
          <cell r="C699">
            <v>42000100</v>
          </cell>
          <cell r="D699">
            <v>33812</v>
          </cell>
          <cell r="E699">
            <v>38705.585957754629</v>
          </cell>
          <cell r="F699">
            <v>4862.4518347222256</v>
          </cell>
          <cell r="G699">
            <v>13</v>
          </cell>
          <cell r="H699">
            <v>13.321785848554043</v>
          </cell>
          <cell r="I699">
            <v>4</v>
          </cell>
        </row>
        <row r="700">
          <cell r="A700">
            <v>737</v>
          </cell>
          <cell r="B700" t="str">
            <v>ESPINOSA SOLANO EDUARDO ANTONIO</v>
          </cell>
          <cell r="C700">
            <v>62000100</v>
          </cell>
          <cell r="D700">
            <v>33742</v>
          </cell>
          <cell r="E700">
            <v>38705.585957754629</v>
          </cell>
          <cell r="F700">
            <v>4932.4518347222256</v>
          </cell>
          <cell r="G700">
            <v>14</v>
          </cell>
          <cell r="H700">
            <v>13.513566670471851</v>
          </cell>
          <cell r="I700">
            <v>4</v>
          </cell>
        </row>
        <row r="701">
          <cell r="A701">
            <v>723</v>
          </cell>
          <cell r="B701" t="str">
            <v>TORRES MOLINA ITALO DARIO</v>
          </cell>
          <cell r="C701">
            <v>22000211</v>
          </cell>
          <cell r="D701">
            <v>33716</v>
          </cell>
          <cell r="E701">
            <v>38705.585957754629</v>
          </cell>
          <cell r="F701">
            <v>4958.4518347222256</v>
          </cell>
          <cell r="G701">
            <v>14</v>
          </cell>
          <cell r="H701">
            <v>13.584799547184179</v>
          </cell>
          <cell r="I701">
            <v>4</v>
          </cell>
        </row>
        <row r="702">
          <cell r="A702">
            <v>716</v>
          </cell>
          <cell r="B702" t="str">
            <v>LARCO REYES LUIS EDUARDO</v>
          </cell>
          <cell r="C702">
            <v>31000310</v>
          </cell>
          <cell r="D702">
            <v>33714</v>
          </cell>
          <cell r="E702">
            <v>38705.585957754629</v>
          </cell>
          <cell r="F702">
            <v>4960.4518347222256</v>
          </cell>
          <cell r="G702">
            <v>14</v>
          </cell>
          <cell r="H702">
            <v>13.590278999238974</v>
          </cell>
          <cell r="I702">
            <v>4</v>
          </cell>
        </row>
        <row r="703">
          <cell r="A703">
            <v>705</v>
          </cell>
          <cell r="B703" t="str">
            <v>TIMPE SANCHEZ ERNESTO TEODORO</v>
          </cell>
          <cell r="C703">
            <v>60000100</v>
          </cell>
          <cell r="D703">
            <v>33588</v>
          </cell>
          <cell r="E703">
            <v>38705.585957754629</v>
          </cell>
          <cell r="F703">
            <v>5086.4518347222256</v>
          </cell>
          <cell r="G703">
            <v>14</v>
          </cell>
          <cell r="H703">
            <v>13.935484478691029</v>
          </cell>
          <cell r="I703">
            <v>4</v>
          </cell>
        </row>
        <row r="704">
          <cell r="A704">
            <v>686</v>
          </cell>
          <cell r="B704" t="str">
            <v>OLEAS TORRES MARCO VINICIO</v>
          </cell>
          <cell r="C704">
            <v>52000400</v>
          </cell>
          <cell r="D704">
            <v>33476</v>
          </cell>
          <cell r="E704">
            <v>38705.585957754629</v>
          </cell>
          <cell r="F704">
            <v>5198.4518347222256</v>
          </cell>
          <cell r="G704">
            <v>14</v>
          </cell>
          <cell r="H704">
            <v>14.242333793759522</v>
          </cell>
          <cell r="I704">
            <v>4</v>
          </cell>
        </row>
        <row r="705">
          <cell r="A705">
            <v>620</v>
          </cell>
          <cell r="B705" t="str">
            <v>MURILLO ZAMBRANO AMADOR SAUL</v>
          </cell>
          <cell r="C705">
            <v>36000400</v>
          </cell>
          <cell r="D705">
            <v>33303</v>
          </cell>
          <cell r="E705">
            <v>38705.585957754629</v>
          </cell>
          <cell r="F705">
            <v>5371.4518347222256</v>
          </cell>
          <cell r="G705">
            <v>15</v>
          </cell>
          <cell r="H705">
            <v>14.716306396499249</v>
          </cell>
          <cell r="I705">
            <v>4</v>
          </cell>
        </row>
        <row r="706">
          <cell r="A706">
            <v>608</v>
          </cell>
          <cell r="B706" t="str">
            <v>ALDAZ DIAZ FRANCISCO RODRIGO</v>
          </cell>
          <cell r="C706">
            <v>37000710</v>
          </cell>
          <cell r="D706">
            <v>33283</v>
          </cell>
          <cell r="E706">
            <v>38705.585957754629</v>
          </cell>
          <cell r="F706">
            <v>5391.4518347222256</v>
          </cell>
          <cell r="G706">
            <v>15</v>
          </cell>
          <cell r="H706">
            <v>14.771100917047194</v>
          </cell>
          <cell r="I706">
            <v>4</v>
          </cell>
        </row>
        <row r="707">
          <cell r="A707">
            <v>571</v>
          </cell>
          <cell r="B707" t="str">
            <v>CABASCANGO ESPINOSA LUIS EDUARDO</v>
          </cell>
          <cell r="C707">
            <v>52000520</v>
          </cell>
          <cell r="D707">
            <v>33182</v>
          </cell>
          <cell r="E707">
            <v>38705.585957754629</v>
          </cell>
          <cell r="F707">
            <v>5492.4518347222256</v>
          </cell>
          <cell r="G707">
            <v>15</v>
          </cell>
          <cell r="H707">
            <v>15.047813245814316</v>
          </cell>
          <cell r="I707">
            <v>4</v>
          </cell>
        </row>
        <row r="708">
          <cell r="A708">
            <v>572</v>
          </cell>
          <cell r="B708" t="str">
            <v>CORTES PAREDES MOISES SEGUNDO</v>
          </cell>
          <cell r="C708">
            <v>31000600</v>
          </cell>
          <cell r="D708">
            <v>33182</v>
          </cell>
          <cell r="E708">
            <v>38705.585957754629</v>
          </cell>
          <cell r="F708">
            <v>5492.4518347222256</v>
          </cell>
          <cell r="G708">
            <v>15</v>
          </cell>
          <cell r="H708">
            <v>15.047813245814316</v>
          </cell>
          <cell r="I708">
            <v>4</v>
          </cell>
        </row>
        <row r="709">
          <cell r="A709">
            <v>557</v>
          </cell>
          <cell r="B709" t="str">
            <v>ASQUI BORJA EDGAR ANTONIO</v>
          </cell>
          <cell r="C709">
            <v>36000200</v>
          </cell>
          <cell r="D709">
            <v>33126</v>
          </cell>
          <cell r="E709">
            <v>38705.585957754629</v>
          </cell>
          <cell r="F709">
            <v>5548.4518347222256</v>
          </cell>
          <cell r="G709">
            <v>15</v>
          </cell>
          <cell r="H709">
            <v>15.201237903348563</v>
          </cell>
          <cell r="I709">
            <v>4</v>
          </cell>
        </row>
        <row r="710">
          <cell r="A710">
            <v>553</v>
          </cell>
          <cell r="B710" t="str">
            <v>FAICAN CHITACAPA JUAN CARLOS</v>
          </cell>
          <cell r="C710">
            <v>31000410</v>
          </cell>
          <cell r="D710">
            <v>33114</v>
          </cell>
          <cell r="E710">
            <v>38705.585957754629</v>
          </cell>
          <cell r="F710">
            <v>5560.4518347222256</v>
          </cell>
          <cell r="G710">
            <v>15</v>
          </cell>
          <cell r="H710">
            <v>15.234114615677331</v>
          </cell>
          <cell r="I710">
            <v>4</v>
          </cell>
        </row>
        <row r="711">
          <cell r="A711">
            <v>544</v>
          </cell>
          <cell r="B711" t="str">
            <v>MALDONADO ARMAS MARCIA EVA CECILIA</v>
          </cell>
          <cell r="C711">
            <v>21000110</v>
          </cell>
          <cell r="D711">
            <v>33042</v>
          </cell>
          <cell r="E711">
            <v>38705.585957754629</v>
          </cell>
          <cell r="F711">
            <v>5632.4518347222256</v>
          </cell>
          <cell r="G711">
            <v>15</v>
          </cell>
          <cell r="H711">
            <v>15.431374889649932</v>
          </cell>
          <cell r="I711">
            <v>4</v>
          </cell>
        </row>
        <row r="712">
          <cell r="A712">
            <v>530</v>
          </cell>
          <cell r="B712" t="str">
            <v>ROMERO VALLEJO EDUARDO PATRICIO</v>
          </cell>
          <cell r="C712">
            <v>31000600</v>
          </cell>
          <cell r="D712">
            <v>33000</v>
          </cell>
          <cell r="E712">
            <v>38705.585957754629</v>
          </cell>
          <cell r="F712">
            <v>5674.4518347222256</v>
          </cell>
          <cell r="G712">
            <v>16</v>
          </cell>
          <cell r="H712">
            <v>15.546443382800618</v>
          </cell>
          <cell r="I712">
            <v>4</v>
          </cell>
        </row>
        <row r="713">
          <cell r="A713">
            <v>528</v>
          </cell>
          <cell r="B713" t="str">
            <v>SUQUILLO ANDRANGO FRANCISCO JAVIER</v>
          </cell>
          <cell r="C713">
            <v>52000520</v>
          </cell>
          <cell r="D713">
            <v>32989</v>
          </cell>
          <cell r="E713">
            <v>38705.585957754629</v>
          </cell>
          <cell r="F713">
            <v>5685.4518347222256</v>
          </cell>
          <cell r="G713">
            <v>16</v>
          </cell>
          <cell r="H713">
            <v>15.576580369101988</v>
          </cell>
          <cell r="I713">
            <v>4</v>
          </cell>
        </row>
        <row r="714">
          <cell r="A714">
            <v>512</v>
          </cell>
          <cell r="B714" t="str">
            <v>VALLEJOS WILSON ROMAN</v>
          </cell>
          <cell r="C714">
            <v>36000300</v>
          </cell>
          <cell r="D714">
            <v>32982</v>
          </cell>
          <cell r="E714">
            <v>38705.585957754629</v>
          </cell>
          <cell r="F714">
            <v>5692.4518347222256</v>
          </cell>
          <cell r="G714">
            <v>16</v>
          </cell>
          <cell r="H714">
            <v>15.595758451293769</v>
          </cell>
          <cell r="I714">
            <v>4</v>
          </cell>
        </row>
        <row r="715">
          <cell r="A715">
            <v>508</v>
          </cell>
          <cell r="B715" t="str">
            <v>TABANGO BENAVIDES JORGE RAMIRO</v>
          </cell>
          <cell r="C715">
            <v>31000600</v>
          </cell>
          <cell r="D715">
            <v>32980</v>
          </cell>
          <cell r="E715">
            <v>38705.585957754629</v>
          </cell>
          <cell r="F715">
            <v>5694.4518347222256</v>
          </cell>
          <cell r="G715">
            <v>16</v>
          </cell>
          <cell r="H715">
            <v>15.601237903348563</v>
          </cell>
          <cell r="I715">
            <v>4</v>
          </cell>
        </row>
        <row r="716">
          <cell r="A716">
            <v>481</v>
          </cell>
          <cell r="B716" t="str">
            <v>AYALA FUEL SANTIAGO JAVIER</v>
          </cell>
          <cell r="C716">
            <v>37000600</v>
          </cell>
          <cell r="D716">
            <v>32905</v>
          </cell>
          <cell r="E716">
            <v>38705.585957754629</v>
          </cell>
          <cell r="F716">
            <v>5769.4518347222256</v>
          </cell>
          <cell r="G716">
            <v>16</v>
          </cell>
          <cell r="H716">
            <v>15.806717355403357</v>
          </cell>
          <cell r="I716">
            <v>4</v>
          </cell>
        </row>
        <row r="717">
          <cell r="A717">
            <v>482</v>
          </cell>
          <cell r="B717" t="str">
            <v>SALDANA AGUILAR MARCIA PIEDAD</v>
          </cell>
          <cell r="C717">
            <v>22000211</v>
          </cell>
          <cell r="D717">
            <v>32902</v>
          </cell>
          <cell r="E717">
            <v>38705.585957754629</v>
          </cell>
          <cell r="F717">
            <v>5772.4518347222256</v>
          </cell>
          <cell r="G717">
            <v>16</v>
          </cell>
          <cell r="H717">
            <v>15.81493653348555</v>
          </cell>
          <cell r="I717">
            <v>4</v>
          </cell>
        </row>
        <row r="718">
          <cell r="A718">
            <v>463</v>
          </cell>
          <cell r="B718" t="str">
            <v>DALGO MORA MARIO IGNACIO</v>
          </cell>
          <cell r="C718">
            <v>41000210</v>
          </cell>
          <cell r="D718">
            <v>32888</v>
          </cell>
          <cell r="E718">
            <v>38705.585957754629</v>
          </cell>
          <cell r="F718">
            <v>5786.4518347222256</v>
          </cell>
          <cell r="G718">
            <v>16</v>
          </cell>
          <cell r="H718">
            <v>15.853292697869112</v>
          </cell>
          <cell r="I718">
            <v>4</v>
          </cell>
        </row>
        <row r="719">
          <cell r="A719">
            <v>450</v>
          </cell>
          <cell r="B719" t="str">
            <v>CONLAGO ANDRANGO JOSE FABIAN</v>
          </cell>
          <cell r="C719">
            <v>36000500</v>
          </cell>
          <cell r="D719">
            <v>32762</v>
          </cell>
          <cell r="E719">
            <v>38705.585957754629</v>
          </cell>
          <cell r="F719">
            <v>5912.4518347222256</v>
          </cell>
          <cell r="G719">
            <v>16</v>
          </cell>
          <cell r="H719">
            <v>16.198498177321166</v>
          </cell>
          <cell r="I719">
            <v>4</v>
          </cell>
        </row>
        <row r="720">
          <cell r="A720">
            <v>443</v>
          </cell>
          <cell r="B720" t="str">
            <v>GUAMAN ANDRANGO LUIS ALFREDO</v>
          </cell>
          <cell r="C720">
            <v>34000500</v>
          </cell>
          <cell r="D720">
            <v>32748</v>
          </cell>
          <cell r="E720">
            <v>38705.585957754629</v>
          </cell>
          <cell r="F720">
            <v>5926.4518347222256</v>
          </cell>
          <cell r="G720">
            <v>16</v>
          </cell>
          <cell r="H720">
            <v>16.236854341704728</v>
          </cell>
          <cell r="I720">
            <v>4</v>
          </cell>
        </row>
        <row r="721">
          <cell r="A721">
            <v>438</v>
          </cell>
          <cell r="B721" t="str">
            <v>ACHIG QUINGALOMBO MANUEL</v>
          </cell>
          <cell r="C721">
            <v>37000110</v>
          </cell>
          <cell r="D721">
            <v>32720</v>
          </cell>
          <cell r="E721">
            <v>38705.585957754629</v>
          </cell>
          <cell r="F721">
            <v>5954.4518347222256</v>
          </cell>
          <cell r="G721">
            <v>16</v>
          </cell>
          <cell r="H721">
            <v>16.31356667047185</v>
          </cell>
          <cell r="I721">
            <v>4</v>
          </cell>
        </row>
        <row r="722">
          <cell r="A722">
            <v>428</v>
          </cell>
          <cell r="B722" t="str">
            <v>CHURO FERNANDEZ JOSE OSWALDO</v>
          </cell>
          <cell r="C722">
            <v>34000500</v>
          </cell>
          <cell r="D722">
            <v>32674</v>
          </cell>
          <cell r="E722">
            <v>38705.585957754629</v>
          </cell>
          <cell r="F722">
            <v>6000.4518347222256</v>
          </cell>
          <cell r="G722">
            <v>16</v>
          </cell>
          <cell r="H722">
            <v>16.439594067732124</v>
          </cell>
          <cell r="I722">
            <v>4</v>
          </cell>
        </row>
        <row r="723">
          <cell r="A723">
            <v>426</v>
          </cell>
          <cell r="B723" t="str">
            <v>CASTRO TIGASI RAUL ESTUARDO</v>
          </cell>
          <cell r="C723">
            <v>37000200</v>
          </cell>
          <cell r="D723">
            <v>32671</v>
          </cell>
          <cell r="E723">
            <v>38705.585957754629</v>
          </cell>
          <cell r="F723">
            <v>6003.4518347222256</v>
          </cell>
          <cell r="G723">
            <v>16</v>
          </cell>
          <cell r="H723">
            <v>16.447813245814316</v>
          </cell>
          <cell r="I723">
            <v>4</v>
          </cell>
        </row>
        <row r="724">
          <cell r="A724">
            <v>424</v>
          </cell>
          <cell r="B724" t="str">
            <v>BUENANO CORTES MESIAS MARCELO</v>
          </cell>
          <cell r="C724">
            <v>34000400</v>
          </cell>
          <cell r="D724">
            <v>32666</v>
          </cell>
          <cell r="E724">
            <v>38705.585957754629</v>
          </cell>
          <cell r="F724">
            <v>6008.4518347222256</v>
          </cell>
          <cell r="G724">
            <v>16</v>
          </cell>
          <cell r="H724">
            <v>16.461511875951302</v>
          </cell>
          <cell r="I724">
            <v>4</v>
          </cell>
        </row>
        <row r="725">
          <cell r="A725">
            <v>415</v>
          </cell>
          <cell r="B725" t="str">
            <v>SANCHEZ JULIO JORGE VICENTE</v>
          </cell>
          <cell r="C725">
            <v>36000300</v>
          </cell>
          <cell r="D725">
            <v>32650</v>
          </cell>
          <cell r="E725">
            <v>38705.585957754629</v>
          </cell>
          <cell r="F725">
            <v>6024.4518347222256</v>
          </cell>
          <cell r="G725">
            <v>17</v>
          </cell>
          <cell r="H725">
            <v>16.50534749238966</v>
          </cell>
          <cell r="I725">
            <v>4</v>
          </cell>
        </row>
        <row r="726">
          <cell r="A726">
            <v>412</v>
          </cell>
          <cell r="B726" t="str">
            <v>PAREDES JACOME JOSE LINO</v>
          </cell>
          <cell r="C726">
            <v>31000600</v>
          </cell>
          <cell r="D726">
            <v>32637</v>
          </cell>
          <cell r="E726">
            <v>38705.585957754629</v>
          </cell>
          <cell r="F726">
            <v>6037.4518347222256</v>
          </cell>
          <cell r="G726">
            <v>17</v>
          </cell>
          <cell r="H726">
            <v>16.540963930745825</v>
          </cell>
          <cell r="I726">
            <v>4</v>
          </cell>
        </row>
        <row r="727">
          <cell r="A727">
            <v>410</v>
          </cell>
          <cell r="B727" t="str">
            <v>BECERRA AGUILAR LUIS FERNANDO</v>
          </cell>
          <cell r="C727">
            <v>36000300</v>
          </cell>
          <cell r="D727">
            <v>32636</v>
          </cell>
          <cell r="E727">
            <v>38705.585957754629</v>
          </cell>
          <cell r="F727">
            <v>6038.4518347222256</v>
          </cell>
          <cell r="G727">
            <v>17</v>
          </cell>
          <cell r="H727">
            <v>16.543703656773221</v>
          </cell>
          <cell r="I727">
            <v>4</v>
          </cell>
        </row>
        <row r="728">
          <cell r="A728">
            <v>404</v>
          </cell>
          <cell r="B728" t="str">
            <v>GORDON MUNOZ CESAR FRANCISCO</v>
          </cell>
          <cell r="C728">
            <v>42000100</v>
          </cell>
          <cell r="D728">
            <v>32594</v>
          </cell>
          <cell r="E728">
            <v>38705.585957754629</v>
          </cell>
          <cell r="F728">
            <v>6080.4518347222256</v>
          </cell>
          <cell r="G728">
            <v>17</v>
          </cell>
          <cell r="H728">
            <v>16.658772149923905</v>
          </cell>
          <cell r="I728">
            <v>4</v>
          </cell>
        </row>
        <row r="729">
          <cell r="A729">
            <v>366</v>
          </cell>
          <cell r="B729" t="str">
            <v>AGUILAR SALAZAR JORGE ENRIQUE</v>
          </cell>
          <cell r="C729">
            <v>36000500</v>
          </cell>
          <cell r="D729">
            <v>32531</v>
          </cell>
          <cell r="E729">
            <v>38705.585957754629</v>
          </cell>
          <cell r="F729">
            <v>6143.4518347222256</v>
          </cell>
          <cell r="G729">
            <v>17</v>
          </cell>
          <cell r="H729">
            <v>16.831374889649933</v>
          </cell>
          <cell r="I729">
            <v>4</v>
          </cell>
        </row>
        <row r="730">
          <cell r="A730">
            <v>373</v>
          </cell>
          <cell r="B730" t="str">
            <v>QUILOANGO ALMEIDA LUIS ALBERTO</v>
          </cell>
          <cell r="C730">
            <v>35000400</v>
          </cell>
          <cell r="D730">
            <v>32531</v>
          </cell>
          <cell r="E730">
            <v>38705.585957754629</v>
          </cell>
          <cell r="F730">
            <v>6143.4518347222256</v>
          </cell>
          <cell r="G730">
            <v>17</v>
          </cell>
          <cell r="H730">
            <v>16.831374889649933</v>
          </cell>
          <cell r="I730">
            <v>4</v>
          </cell>
        </row>
        <row r="731">
          <cell r="A731">
            <v>351</v>
          </cell>
          <cell r="B731" t="str">
            <v>SANCHEZ GOMEZ BOLIVAR VICENTE</v>
          </cell>
          <cell r="C731">
            <v>31000300</v>
          </cell>
          <cell r="D731">
            <v>32405</v>
          </cell>
          <cell r="E731">
            <v>38705.585957754629</v>
          </cell>
          <cell r="F731">
            <v>6269.4518347222256</v>
          </cell>
          <cell r="G731">
            <v>17</v>
          </cell>
          <cell r="H731">
            <v>17.176580369101988</v>
          </cell>
          <cell r="I731">
            <v>4</v>
          </cell>
        </row>
        <row r="732">
          <cell r="A732">
            <v>343</v>
          </cell>
          <cell r="B732" t="str">
            <v>VASQUEZ EGAS ELENA JOSEFINA</v>
          </cell>
          <cell r="C732">
            <v>21000110</v>
          </cell>
          <cell r="D732">
            <v>32342</v>
          </cell>
          <cell r="E732">
            <v>38705.585957754629</v>
          </cell>
          <cell r="F732">
            <v>6332.4518347222256</v>
          </cell>
          <cell r="G732">
            <v>17</v>
          </cell>
          <cell r="H732">
            <v>17.349183108828015</v>
          </cell>
          <cell r="I732">
            <v>4</v>
          </cell>
        </row>
        <row r="733">
          <cell r="A733">
            <v>334</v>
          </cell>
          <cell r="B733" t="str">
            <v>GUERRERO TAPIA PABLO ORLANDO</v>
          </cell>
          <cell r="C733">
            <v>36000300</v>
          </cell>
          <cell r="D733">
            <v>32308</v>
          </cell>
          <cell r="E733">
            <v>38705.585957754629</v>
          </cell>
          <cell r="F733">
            <v>6366.4518347222256</v>
          </cell>
          <cell r="G733">
            <v>17</v>
          </cell>
          <cell r="H733">
            <v>17.442333793759524</v>
          </cell>
          <cell r="I733">
            <v>4</v>
          </cell>
        </row>
        <row r="734">
          <cell r="A734">
            <v>327</v>
          </cell>
          <cell r="B734" t="str">
            <v>CONSTANTE TORRES JOSE NEPTALI</v>
          </cell>
          <cell r="C734">
            <v>52000520</v>
          </cell>
          <cell r="D734">
            <v>32300</v>
          </cell>
          <cell r="E734">
            <v>38705.585957754629</v>
          </cell>
          <cell r="F734">
            <v>6374.4518347222256</v>
          </cell>
          <cell r="G734">
            <v>17</v>
          </cell>
          <cell r="H734">
            <v>17.464251601978699</v>
          </cell>
          <cell r="I734">
            <v>4</v>
          </cell>
        </row>
        <row r="735">
          <cell r="A735">
            <v>321</v>
          </cell>
          <cell r="B735" t="str">
            <v>FERNANDEZ ULCUANGO LUIS</v>
          </cell>
          <cell r="C735">
            <v>36000300</v>
          </cell>
          <cell r="D735">
            <v>32279</v>
          </cell>
          <cell r="E735">
            <v>38705.585957754629</v>
          </cell>
          <cell r="F735">
            <v>6395.4518347222256</v>
          </cell>
          <cell r="G735">
            <v>18</v>
          </cell>
          <cell r="H735">
            <v>17.521785848554043</v>
          </cell>
          <cell r="I735">
            <v>4</v>
          </cell>
        </row>
        <row r="736">
          <cell r="A736">
            <v>317</v>
          </cell>
          <cell r="B736" t="str">
            <v>PENAHERRERA VACA JUAN FERNANDO</v>
          </cell>
          <cell r="C736">
            <v>52000520</v>
          </cell>
          <cell r="D736">
            <v>32273</v>
          </cell>
          <cell r="E736">
            <v>38705.585957754629</v>
          </cell>
          <cell r="F736">
            <v>6401.4518347222256</v>
          </cell>
          <cell r="G736">
            <v>18</v>
          </cell>
          <cell r="H736">
            <v>17.538224204718425</v>
          </cell>
          <cell r="I736">
            <v>4</v>
          </cell>
        </row>
        <row r="737">
          <cell r="A737">
            <v>316</v>
          </cell>
          <cell r="B737" t="str">
            <v>BEDOYA RAMIREZ EDWIN ROLANDO</v>
          </cell>
          <cell r="C737">
            <v>36000300</v>
          </cell>
          <cell r="D737">
            <v>32272</v>
          </cell>
          <cell r="E737">
            <v>38705.585957754629</v>
          </cell>
          <cell r="F737">
            <v>6402.4518347222256</v>
          </cell>
          <cell r="G737">
            <v>18</v>
          </cell>
          <cell r="H737">
            <v>17.540963930745825</v>
          </cell>
          <cell r="I737">
            <v>4</v>
          </cell>
        </row>
        <row r="738">
          <cell r="A738">
            <v>312</v>
          </cell>
          <cell r="B738" t="str">
            <v>BENITEZ ROQUE GINA MARIA</v>
          </cell>
          <cell r="C738">
            <v>22000240</v>
          </cell>
          <cell r="D738">
            <v>32258</v>
          </cell>
          <cell r="E738">
            <v>38705.585957754629</v>
          </cell>
          <cell r="F738">
            <v>6416.4518347222256</v>
          </cell>
          <cell r="G738">
            <v>18</v>
          </cell>
          <cell r="H738">
            <v>17.579320095129386</v>
          </cell>
          <cell r="I738">
            <v>4</v>
          </cell>
        </row>
        <row r="739">
          <cell r="A739">
            <v>302</v>
          </cell>
          <cell r="B739" t="str">
            <v>ROSERO BUSTOS ARNALDO MARCELO</v>
          </cell>
          <cell r="C739">
            <v>36000600</v>
          </cell>
          <cell r="D739">
            <v>32225</v>
          </cell>
          <cell r="E739">
            <v>38705.585957754629</v>
          </cell>
          <cell r="F739">
            <v>6449.4518347222256</v>
          </cell>
          <cell r="G739">
            <v>18</v>
          </cell>
          <cell r="H739">
            <v>17.669731054033495</v>
          </cell>
          <cell r="I739">
            <v>4</v>
          </cell>
        </row>
        <row r="740">
          <cell r="A740">
            <v>300</v>
          </cell>
          <cell r="B740" t="str">
            <v>TORRES LANDETA GABRIEL ERNESTO</v>
          </cell>
          <cell r="C740">
            <v>34000500</v>
          </cell>
          <cell r="D740">
            <v>32223</v>
          </cell>
          <cell r="E740">
            <v>38705.585957754629</v>
          </cell>
          <cell r="F740">
            <v>6451.4518347222256</v>
          </cell>
          <cell r="G740">
            <v>18</v>
          </cell>
          <cell r="H740">
            <v>17.675210506088288</v>
          </cell>
          <cell r="I740">
            <v>4</v>
          </cell>
        </row>
        <row r="741">
          <cell r="A741">
            <v>395</v>
          </cell>
          <cell r="B741" t="str">
            <v>RUIZ RUIZ FRANKLIN RODRIGO</v>
          </cell>
          <cell r="C741">
            <v>32000120</v>
          </cell>
          <cell r="D741">
            <v>32203</v>
          </cell>
          <cell r="E741">
            <v>38705.585957754629</v>
          </cell>
          <cell r="F741">
            <v>6471.4518347222256</v>
          </cell>
          <cell r="G741">
            <v>18</v>
          </cell>
          <cell r="H741">
            <v>17.730005026636235</v>
          </cell>
          <cell r="I741">
            <v>4</v>
          </cell>
        </row>
        <row r="742">
          <cell r="A742">
            <v>375</v>
          </cell>
          <cell r="B742" t="str">
            <v>SUQUILLO FRAGA JOSE VICENTE</v>
          </cell>
          <cell r="C742">
            <v>52000520</v>
          </cell>
          <cell r="D742">
            <v>32168</v>
          </cell>
          <cell r="E742">
            <v>38705.585957754629</v>
          </cell>
          <cell r="F742">
            <v>6506.4518347222256</v>
          </cell>
          <cell r="G742">
            <v>18</v>
          </cell>
          <cell r="H742">
            <v>17.82589543759514</v>
          </cell>
          <cell r="I742">
            <v>4</v>
          </cell>
        </row>
        <row r="743">
          <cell r="A743">
            <v>282</v>
          </cell>
          <cell r="B743" t="str">
            <v>GOMEZ GUERRA FANNY GRACIELA</v>
          </cell>
          <cell r="C743">
            <v>42000110</v>
          </cell>
          <cell r="D743">
            <v>32147</v>
          </cell>
          <cell r="E743">
            <v>38705.585957754629</v>
          </cell>
          <cell r="F743">
            <v>6527.4518347222256</v>
          </cell>
          <cell r="G743">
            <v>18</v>
          </cell>
          <cell r="H743">
            <v>17.88342968417048</v>
          </cell>
          <cell r="I743">
            <v>4</v>
          </cell>
        </row>
        <row r="744">
          <cell r="A744">
            <v>354</v>
          </cell>
          <cell r="B744" t="str">
            <v>MINANGO HERRERA WILLIAM OSWALDO</v>
          </cell>
          <cell r="C744">
            <v>52000500</v>
          </cell>
          <cell r="D744">
            <v>32055</v>
          </cell>
          <cell r="E744">
            <v>38705.585957754629</v>
          </cell>
          <cell r="F744">
            <v>6619.4518347222256</v>
          </cell>
          <cell r="G744">
            <v>18</v>
          </cell>
          <cell r="H744">
            <v>18.13548447869103</v>
          </cell>
          <cell r="I744">
            <v>4</v>
          </cell>
        </row>
        <row r="745">
          <cell r="A745">
            <v>340</v>
          </cell>
          <cell r="B745" t="str">
            <v>PAZMINO MONTENEGRO EDWIN PATRICIO</v>
          </cell>
          <cell r="C745">
            <v>35000400</v>
          </cell>
          <cell r="D745">
            <v>31952</v>
          </cell>
          <cell r="E745">
            <v>38705.585957754629</v>
          </cell>
          <cell r="F745">
            <v>6722.4518347222256</v>
          </cell>
          <cell r="G745">
            <v>18</v>
          </cell>
          <cell r="H745">
            <v>18.417676259512948</v>
          </cell>
          <cell r="I745">
            <v>4</v>
          </cell>
        </row>
        <row r="746">
          <cell r="A746">
            <v>341</v>
          </cell>
          <cell r="B746" t="str">
            <v>VERDESOTO BUSTOS LUIS ALFONSO</v>
          </cell>
          <cell r="C746">
            <v>36000300</v>
          </cell>
          <cell r="D746">
            <v>31952</v>
          </cell>
          <cell r="E746">
            <v>38705.585957754629</v>
          </cell>
          <cell r="F746">
            <v>6722.4518347222256</v>
          </cell>
          <cell r="G746">
            <v>18</v>
          </cell>
          <cell r="H746">
            <v>18.417676259512948</v>
          </cell>
          <cell r="I746">
            <v>4</v>
          </cell>
        </row>
        <row r="747">
          <cell r="A747">
            <v>332</v>
          </cell>
          <cell r="B747" t="str">
            <v>VACA VACA FAUSTO RANULFO</v>
          </cell>
          <cell r="C747">
            <v>52000520</v>
          </cell>
          <cell r="D747">
            <v>31938</v>
          </cell>
          <cell r="E747">
            <v>38705.585957754629</v>
          </cell>
          <cell r="F747">
            <v>6736.4518347222256</v>
          </cell>
          <cell r="G747">
            <v>18</v>
          </cell>
          <cell r="H747">
            <v>18.456032423896509</v>
          </cell>
          <cell r="I747">
            <v>4</v>
          </cell>
        </row>
        <row r="748">
          <cell r="A748">
            <v>281</v>
          </cell>
          <cell r="B748" t="str">
            <v>TOSCANO CRUZ CARLOS RUBEN</v>
          </cell>
          <cell r="C748">
            <v>36000400</v>
          </cell>
          <cell r="D748">
            <v>31680</v>
          </cell>
          <cell r="E748">
            <v>38705.585957754629</v>
          </cell>
          <cell r="F748">
            <v>6994.4518347222256</v>
          </cell>
          <cell r="G748">
            <v>19</v>
          </cell>
          <cell r="H748">
            <v>19.162881738965002</v>
          </cell>
          <cell r="I748">
            <v>4</v>
          </cell>
        </row>
        <row r="749">
          <cell r="A749">
            <v>275</v>
          </cell>
          <cell r="B749" t="str">
            <v>GORDON MORALES LUIS ALFONSO</v>
          </cell>
          <cell r="C749">
            <v>36000400</v>
          </cell>
          <cell r="D749">
            <v>31530</v>
          </cell>
          <cell r="E749">
            <v>38705.585957754629</v>
          </cell>
          <cell r="F749">
            <v>7144.4518347222256</v>
          </cell>
          <cell r="G749">
            <v>20</v>
          </cell>
          <cell r="H749">
            <v>19.57384064307459</v>
          </cell>
          <cell r="I749">
            <v>4</v>
          </cell>
        </row>
        <row r="750">
          <cell r="A750">
            <v>270</v>
          </cell>
          <cell r="B750" t="str">
            <v>TITUANA MISQUIRI CARLOS FRANCISCO</v>
          </cell>
          <cell r="C750">
            <v>31000600</v>
          </cell>
          <cell r="D750">
            <v>31509</v>
          </cell>
          <cell r="E750">
            <v>38705.585957754629</v>
          </cell>
          <cell r="F750">
            <v>7165.4518347222256</v>
          </cell>
          <cell r="G750">
            <v>20</v>
          </cell>
          <cell r="H750">
            <v>19.631374889649933</v>
          </cell>
          <cell r="I750">
            <v>4</v>
          </cell>
        </row>
        <row r="751">
          <cell r="A751">
            <v>260</v>
          </cell>
          <cell r="B751" t="str">
            <v>AVALOS MOLINA CARLOS MARCELO</v>
          </cell>
          <cell r="C751">
            <v>31000400</v>
          </cell>
          <cell r="D751">
            <v>31397</v>
          </cell>
          <cell r="E751">
            <v>38705.585957754629</v>
          </cell>
          <cell r="F751">
            <v>7277.4518347222256</v>
          </cell>
          <cell r="G751">
            <v>20</v>
          </cell>
          <cell r="H751">
            <v>19.938224204718427</v>
          </cell>
          <cell r="I751">
            <v>4</v>
          </cell>
        </row>
        <row r="752">
          <cell r="A752">
            <v>253</v>
          </cell>
          <cell r="B752" t="str">
            <v>LOZANO BYRON AMILCAR</v>
          </cell>
          <cell r="C752">
            <v>36000200</v>
          </cell>
          <cell r="D752">
            <v>31194</v>
          </cell>
          <cell r="E752">
            <v>38705.585957754629</v>
          </cell>
          <cell r="F752">
            <v>7480.4518347222256</v>
          </cell>
          <cell r="G752">
            <v>20</v>
          </cell>
          <cell r="H752">
            <v>20.494388588280071</v>
          </cell>
          <cell r="I752">
            <v>4</v>
          </cell>
        </row>
        <row r="753">
          <cell r="A753">
            <v>250</v>
          </cell>
          <cell r="B753" t="str">
            <v>FLORES FLORES EDISON ADRIANO</v>
          </cell>
          <cell r="C753">
            <v>41000100</v>
          </cell>
          <cell r="D753">
            <v>31166</v>
          </cell>
          <cell r="E753">
            <v>38705.585957754629</v>
          </cell>
          <cell r="F753">
            <v>7508.4518347222256</v>
          </cell>
          <cell r="G753">
            <v>21</v>
          </cell>
          <cell r="H753">
            <v>20.571100917047193</v>
          </cell>
          <cell r="I753">
            <v>4</v>
          </cell>
        </row>
        <row r="754">
          <cell r="A754">
            <v>246</v>
          </cell>
          <cell r="B754" t="str">
            <v>CASARES MEDIAVILLA DIEGO FERNANDO</v>
          </cell>
          <cell r="C754">
            <v>31000100</v>
          </cell>
          <cell r="D754">
            <v>31034</v>
          </cell>
          <cell r="E754">
            <v>38705.585957754629</v>
          </cell>
          <cell r="F754">
            <v>7640.4518347222256</v>
          </cell>
          <cell r="G754">
            <v>21</v>
          </cell>
          <cell r="H754">
            <v>20.932744752663631</v>
          </cell>
          <cell r="I754">
            <v>4</v>
          </cell>
        </row>
        <row r="755">
          <cell r="A755">
            <v>236</v>
          </cell>
          <cell r="B755" t="str">
            <v>MANCHENO MUYULEMA RAUL ARMANDO</v>
          </cell>
          <cell r="C755">
            <v>36000200</v>
          </cell>
          <cell r="D755">
            <v>29878</v>
          </cell>
          <cell r="E755">
            <v>38705.585957754629</v>
          </cell>
          <cell r="F755">
            <v>8796.4518347222256</v>
          </cell>
          <cell r="G755">
            <v>24</v>
          </cell>
          <cell r="H755">
            <v>24.099868040334865</v>
          </cell>
          <cell r="I755">
            <v>4</v>
          </cell>
        </row>
        <row r="756">
          <cell r="A756">
            <v>230</v>
          </cell>
          <cell r="B756" t="str">
            <v>TORRES LANDETA ANGEL CRISTOBAL</v>
          </cell>
          <cell r="C756">
            <v>36000700</v>
          </cell>
          <cell r="D756">
            <v>29831</v>
          </cell>
          <cell r="E756">
            <v>38705.585957754629</v>
          </cell>
          <cell r="F756">
            <v>8843.4518347222256</v>
          </cell>
          <cell r="G756">
            <v>24</v>
          </cell>
          <cell r="H756">
            <v>24.228635163622535</v>
          </cell>
          <cell r="I756">
            <v>4</v>
          </cell>
        </row>
        <row r="757">
          <cell r="A757">
            <v>217</v>
          </cell>
          <cell r="B757" t="str">
            <v>REASCOS CAIZALUISA NIDIA AMPARITO</v>
          </cell>
          <cell r="C757">
            <v>42000120</v>
          </cell>
          <cell r="D757">
            <v>29654</v>
          </cell>
          <cell r="E757">
            <v>38705.585957754629</v>
          </cell>
          <cell r="F757">
            <v>9020.4518347222256</v>
          </cell>
          <cell r="G757">
            <v>25</v>
          </cell>
          <cell r="H757">
            <v>24.713566670471852</v>
          </cell>
          <cell r="I757">
            <v>4</v>
          </cell>
        </row>
        <row r="758">
          <cell r="A758">
            <v>202</v>
          </cell>
          <cell r="B758" t="str">
            <v>RUBIO TAPIA CARLOS VINICIO</v>
          </cell>
          <cell r="C758">
            <v>34000500</v>
          </cell>
          <cell r="D758">
            <v>29375</v>
          </cell>
          <cell r="E758">
            <v>38705.585957754629</v>
          </cell>
          <cell r="F758">
            <v>9299.4518347222256</v>
          </cell>
          <cell r="G758">
            <v>25</v>
          </cell>
          <cell r="H758">
            <v>25.477950232115688</v>
          </cell>
          <cell r="I758">
            <v>4</v>
          </cell>
        </row>
        <row r="759">
          <cell r="A759">
            <v>193</v>
          </cell>
          <cell r="B759" t="str">
            <v>HARO HARO CLIMACO MIGUEL</v>
          </cell>
          <cell r="C759">
            <v>36000300</v>
          </cell>
          <cell r="D759">
            <v>29332</v>
          </cell>
          <cell r="E759">
            <v>38705.585957754629</v>
          </cell>
          <cell r="F759">
            <v>9342.4518347222256</v>
          </cell>
          <cell r="G759">
            <v>26</v>
          </cell>
          <cell r="H759">
            <v>25.595758451293769</v>
          </cell>
          <cell r="I759">
            <v>4</v>
          </cell>
        </row>
        <row r="760">
          <cell r="A760">
            <v>174</v>
          </cell>
          <cell r="B760" t="str">
            <v>DE LA VEGA LOPEZ SIXTO FRANCISCO</v>
          </cell>
          <cell r="C760">
            <v>37000500</v>
          </cell>
          <cell r="D760">
            <v>29045</v>
          </cell>
          <cell r="E760">
            <v>38705.585957754629</v>
          </cell>
          <cell r="F760">
            <v>9629.4518347222256</v>
          </cell>
          <cell r="G760">
            <v>26</v>
          </cell>
          <cell r="H760">
            <v>26.382059821156783</v>
          </cell>
          <cell r="I760">
            <v>4</v>
          </cell>
        </row>
        <row r="761">
          <cell r="A761">
            <v>173</v>
          </cell>
          <cell r="B761" t="str">
            <v>SIMBANA TIPAN LUIS ALFREDO</v>
          </cell>
          <cell r="C761">
            <v>31000600</v>
          </cell>
          <cell r="D761">
            <v>28996</v>
          </cell>
          <cell r="E761">
            <v>38705.585957754629</v>
          </cell>
          <cell r="F761">
            <v>9678.4518347222256</v>
          </cell>
          <cell r="G761">
            <v>27</v>
          </cell>
          <cell r="H761">
            <v>26.51630639649925</v>
          </cell>
          <cell r="I761">
            <v>4</v>
          </cell>
        </row>
        <row r="762">
          <cell r="A762">
            <v>167</v>
          </cell>
          <cell r="B762" t="str">
            <v>HERRERA CEVALLOS CARLOS HUMBERTO</v>
          </cell>
          <cell r="C762">
            <v>21000100</v>
          </cell>
          <cell r="D762">
            <v>28933</v>
          </cell>
          <cell r="E762">
            <v>38705.585957754629</v>
          </cell>
          <cell r="F762">
            <v>9741.4518347222256</v>
          </cell>
          <cell r="G762">
            <v>27</v>
          </cell>
          <cell r="H762">
            <v>26.688909136225277</v>
          </cell>
          <cell r="I762">
            <v>4</v>
          </cell>
        </row>
        <row r="763">
          <cell r="A763">
            <v>157</v>
          </cell>
          <cell r="B763" t="str">
            <v>CALDERON CRUZ VICTOR MANUEL</v>
          </cell>
          <cell r="C763">
            <v>34000300</v>
          </cell>
          <cell r="D763">
            <v>28781</v>
          </cell>
          <cell r="E763">
            <v>38705.585957754629</v>
          </cell>
          <cell r="F763">
            <v>9893.4518347222256</v>
          </cell>
          <cell r="G763">
            <v>27</v>
          </cell>
          <cell r="H763">
            <v>27.105347492389658</v>
          </cell>
          <cell r="I763">
            <v>4</v>
          </cell>
        </row>
        <row r="764">
          <cell r="A764">
            <v>131</v>
          </cell>
          <cell r="B764" t="str">
            <v>JACHO MARTINEZ JOSE ANIBAL</v>
          </cell>
          <cell r="C764">
            <v>36000200</v>
          </cell>
          <cell r="D764">
            <v>28394</v>
          </cell>
          <cell r="E764">
            <v>38705.585957754629</v>
          </cell>
          <cell r="F764">
            <v>10280.451834722226</v>
          </cell>
          <cell r="G764">
            <v>28</v>
          </cell>
          <cell r="H764">
            <v>28.165621464992398</v>
          </cell>
          <cell r="I764">
            <v>4</v>
          </cell>
        </row>
        <row r="765">
          <cell r="A765">
            <v>115</v>
          </cell>
          <cell r="B765" t="str">
            <v>LOPEZ BENAVIDEZ MIGUEL ANGEL</v>
          </cell>
          <cell r="C765">
            <v>36000700</v>
          </cell>
          <cell r="D765">
            <v>28191</v>
          </cell>
          <cell r="E765">
            <v>38705.585957754629</v>
          </cell>
          <cell r="F765">
            <v>10483.451834722226</v>
          </cell>
          <cell r="G765">
            <v>29</v>
          </cell>
          <cell r="H765">
            <v>28.721785848554042</v>
          </cell>
          <cell r="I765">
            <v>4</v>
          </cell>
        </row>
        <row r="766">
          <cell r="A766">
            <v>85</v>
          </cell>
          <cell r="B766" t="str">
            <v>MORALES ARIAS SAUL GUILLERMO</v>
          </cell>
          <cell r="C766">
            <v>52000450</v>
          </cell>
          <cell r="D766">
            <v>27901</v>
          </cell>
          <cell r="E766">
            <v>38705.585957754629</v>
          </cell>
          <cell r="F766">
            <v>10773.451834722226</v>
          </cell>
          <cell r="G766">
            <v>30</v>
          </cell>
          <cell r="H766">
            <v>29.51630639649925</v>
          </cell>
          <cell r="I766">
            <v>4</v>
          </cell>
        </row>
        <row r="767">
          <cell r="A767">
            <v>77</v>
          </cell>
          <cell r="B767" t="str">
            <v>VACA HARO ELIAS HERNANDO</v>
          </cell>
          <cell r="C767">
            <v>37000710</v>
          </cell>
          <cell r="D767">
            <v>27813</v>
          </cell>
          <cell r="E767">
            <v>38705.585957754629</v>
          </cell>
          <cell r="F767">
            <v>10861.451834722226</v>
          </cell>
          <cell r="G767">
            <v>30</v>
          </cell>
          <cell r="H767">
            <v>29.757402286910207</v>
          </cell>
          <cell r="I767">
            <v>4</v>
          </cell>
        </row>
        <row r="768">
          <cell r="A768">
            <v>72</v>
          </cell>
          <cell r="B768" t="str">
            <v>QUINTANA GUERRERO RAUL ROBERTO</v>
          </cell>
          <cell r="C768">
            <v>36000400</v>
          </cell>
          <cell r="D768">
            <v>27779</v>
          </cell>
          <cell r="E768">
            <v>38705.585957754629</v>
          </cell>
          <cell r="F768">
            <v>10895.451834722226</v>
          </cell>
          <cell r="G768">
            <v>30</v>
          </cell>
          <cell r="H768">
            <v>29.850552971841715</v>
          </cell>
          <cell r="I768">
            <v>4</v>
          </cell>
        </row>
        <row r="769">
          <cell r="A769">
            <v>6</v>
          </cell>
          <cell r="B769" t="str">
            <v>ANDRADE LOZANO SIXTO HERALDO</v>
          </cell>
          <cell r="C769">
            <v>34000300</v>
          </cell>
          <cell r="D769">
            <v>27701</v>
          </cell>
          <cell r="E769">
            <v>38705.585957754629</v>
          </cell>
          <cell r="F769">
            <v>10973.451834722226</v>
          </cell>
          <cell r="G769">
            <v>30</v>
          </cell>
          <cell r="H769">
            <v>30.0642516019787</v>
          </cell>
          <cell r="I769">
            <v>4</v>
          </cell>
        </row>
        <row r="770">
          <cell r="A770">
            <v>23</v>
          </cell>
          <cell r="B770" t="str">
            <v>ESTRELLA JOSE VICENTE</v>
          </cell>
          <cell r="C770">
            <v>34000200</v>
          </cell>
          <cell r="D770">
            <v>27701</v>
          </cell>
          <cell r="E770">
            <v>38705.585957754629</v>
          </cell>
          <cell r="F770">
            <v>10973.451834722226</v>
          </cell>
          <cell r="G770">
            <v>30</v>
          </cell>
          <cell r="H770">
            <v>30.0642516019787</v>
          </cell>
          <cell r="I770">
            <v>4</v>
          </cell>
        </row>
        <row r="771">
          <cell r="A771">
            <v>27</v>
          </cell>
          <cell r="B771" t="str">
            <v>FREIRE CHAVEZ HERNAN PATRICIO</v>
          </cell>
          <cell r="C771">
            <v>52000520</v>
          </cell>
          <cell r="D771">
            <v>27701</v>
          </cell>
          <cell r="E771">
            <v>38705.585957754629</v>
          </cell>
          <cell r="F771">
            <v>10973.451834722226</v>
          </cell>
          <cell r="G771">
            <v>30</v>
          </cell>
          <cell r="H771">
            <v>30.0642516019787</v>
          </cell>
          <cell r="I771">
            <v>4</v>
          </cell>
        </row>
        <row r="772">
          <cell r="A772">
            <v>42</v>
          </cell>
          <cell r="B772" t="str">
            <v>MORILLO GONZALEZ MARCELO FABIAN</v>
          </cell>
          <cell r="C772">
            <v>42000100</v>
          </cell>
          <cell r="D772">
            <v>27701</v>
          </cell>
          <cell r="E772">
            <v>38705.585957754629</v>
          </cell>
          <cell r="F772">
            <v>10973.451834722226</v>
          </cell>
          <cell r="G772">
            <v>30</v>
          </cell>
          <cell r="H772">
            <v>30.0642516019787</v>
          </cell>
          <cell r="I772">
            <v>4</v>
          </cell>
        </row>
        <row r="773">
          <cell r="A773">
            <v>46</v>
          </cell>
          <cell r="B773" t="str">
            <v>PENAHERRERA RODRIGUE EDWIN GUILLERMO</v>
          </cell>
          <cell r="C773">
            <v>52000440</v>
          </cell>
          <cell r="D773">
            <v>27701</v>
          </cell>
          <cell r="E773">
            <v>38705.585957754629</v>
          </cell>
          <cell r="F773">
            <v>10973.451834722226</v>
          </cell>
          <cell r="G773">
            <v>30</v>
          </cell>
          <cell r="H773">
            <v>30.0642516019787</v>
          </cell>
          <cell r="I773">
            <v>4</v>
          </cell>
        </row>
        <row r="774">
          <cell r="A774">
            <v>55</v>
          </cell>
          <cell r="B774" t="str">
            <v>TAVARIS SANCHEZ LUIS GERARDO</v>
          </cell>
          <cell r="C774">
            <v>33000200</v>
          </cell>
          <cell r="D774">
            <v>27701</v>
          </cell>
          <cell r="E774">
            <v>38705.585957754629</v>
          </cell>
          <cell r="F774">
            <v>10973.451834722226</v>
          </cell>
          <cell r="G774">
            <v>30</v>
          </cell>
          <cell r="H774">
            <v>30.0642516019787</v>
          </cell>
          <cell r="I774">
            <v>4</v>
          </cell>
        </row>
        <row r="775">
          <cell r="A775">
            <v>161224</v>
          </cell>
          <cell r="B775" t="str">
            <v>TIPAN PATRICIO</v>
          </cell>
          <cell r="D775">
            <v>38348</v>
          </cell>
          <cell r="E775">
            <v>38705.585957754629</v>
          </cell>
          <cell r="F775">
            <v>357.58595775462891</v>
          </cell>
          <cell r="G775">
            <v>1</v>
          </cell>
          <cell r="H775">
            <v>30.0642516019787</v>
          </cell>
          <cell r="I775">
            <v>1</v>
          </cell>
        </row>
        <row r="776">
          <cell r="A776">
            <v>161027</v>
          </cell>
          <cell r="B776" t="str">
            <v>TOAPANTA WILSON</v>
          </cell>
          <cell r="D776">
            <v>38287</v>
          </cell>
          <cell r="E776">
            <v>38705.585957754629</v>
          </cell>
          <cell r="F776">
            <v>418.58595775462891</v>
          </cell>
          <cell r="G776">
            <v>1</v>
          </cell>
          <cell r="I776">
            <v>1</v>
          </cell>
        </row>
        <row r="777">
          <cell r="A777">
            <v>161313</v>
          </cell>
          <cell r="B777" t="str">
            <v>ROMERO HERNAN</v>
          </cell>
          <cell r="D777">
            <v>38470</v>
          </cell>
          <cell r="E777">
            <v>38705.585957754629</v>
          </cell>
          <cell r="F777">
            <v>235.58595775462891</v>
          </cell>
          <cell r="G777">
            <v>0</v>
          </cell>
          <cell r="I77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GMICA"/>
      <sheetName val="PLANTA"/>
    </sheetNames>
    <sheetDataSet>
      <sheetData sheetId="0">
        <row r="3">
          <cell r="A3" t="str">
            <v xml:space="preserve">F01 </v>
          </cell>
        </row>
        <row r="4">
          <cell r="A4" t="str">
            <v>F06</v>
          </cell>
          <cell r="Q4" t="str">
            <v>A</v>
          </cell>
          <cell r="S4" t="str">
            <v>SALARIED</v>
          </cell>
          <cell r="U4" t="str">
            <v>A</v>
          </cell>
        </row>
        <row r="5">
          <cell r="A5" t="str">
            <v>F12</v>
          </cell>
          <cell r="F5" t="str">
            <v>PI</v>
          </cell>
          <cell r="H5" t="str">
            <v>AH</v>
          </cell>
          <cell r="K5">
            <v>11000100</v>
          </cell>
        </row>
        <row r="6">
          <cell r="A6" t="str">
            <v>F13</v>
          </cell>
          <cell r="F6" t="str">
            <v>PRO</v>
          </cell>
          <cell r="H6" t="str">
            <v>COR</v>
          </cell>
          <cell r="K6">
            <v>11000200</v>
          </cell>
        </row>
        <row r="7">
          <cell r="A7" t="str">
            <v>F14</v>
          </cell>
          <cell r="K7">
            <v>11000300</v>
          </cell>
        </row>
        <row r="8">
          <cell r="A8" t="str">
            <v>F15</v>
          </cell>
          <cell r="K8">
            <v>11000300</v>
          </cell>
        </row>
        <row r="9">
          <cell r="A9" t="str">
            <v>F16</v>
          </cell>
          <cell r="K9">
            <v>11000300</v>
          </cell>
        </row>
        <row r="10">
          <cell r="A10" t="str">
            <v>F17</v>
          </cell>
          <cell r="G10" t="str">
            <v>ECUATORIANA</v>
          </cell>
          <cell r="K10">
            <v>11000300</v>
          </cell>
        </row>
        <row r="11">
          <cell r="A11" t="str">
            <v>F18</v>
          </cell>
          <cell r="G11" t="str">
            <v>COLOMBIANA</v>
          </cell>
          <cell r="K11">
            <v>11000300</v>
          </cell>
        </row>
        <row r="12">
          <cell r="A12" t="str">
            <v>F19</v>
          </cell>
          <cell r="K12">
            <v>11000300</v>
          </cell>
        </row>
        <row r="13">
          <cell r="A13" t="str">
            <v>F20</v>
          </cell>
          <cell r="K13">
            <v>11000300</v>
          </cell>
        </row>
        <row r="14">
          <cell r="A14" t="str">
            <v>F21</v>
          </cell>
        </row>
        <row r="15">
          <cell r="A15" t="str">
            <v>F22</v>
          </cell>
        </row>
        <row r="16">
          <cell r="A16" t="str">
            <v>F23</v>
          </cell>
        </row>
        <row r="17">
          <cell r="A17" t="str">
            <v>F24</v>
          </cell>
        </row>
        <row r="18">
          <cell r="A18" t="str">
            <v>I99</v>
          </cell>
        </row>
        <row r="19">
          <cell r="A19" t="str">
            <v>P01</v>
          </cell>
        </row>
        <row r="20">
          <cell r="A20" t="str">
            <v>P02</v>
          </cell>
        </row>
        <row r="21">
          <cell r="A21" t="str">
            <v>P03</v>
          </cell>
        </row>
        <row r="22">
          <cell r="A22" t="str">
            <v>P04</v>
          </cell>
        </row>
        <row r="23">
          <cell r="A23" t="str">
            <v>P06</v>
          </cell>
        </row>
        <row r="24">
          <cell r="A24" t="str">
            <v>P09</v>
          </cell>
        </row>
        <row r="25">
          <cell r="A25" t="str">
            <v>P10</v>
          </cell>
        </row>
        <row r="26">
          <cell r="A26" t="str">
            <v>P12</v>
          </cell>
        </row>
        <row r="27">
          <cell r="A27" t="str">
            <v>P15</v>
          </cell>
        </row>
        <row r="28">
          <cell r="A28" t="str">
            <v>P24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>
        <row r="5">
          <cell r="O5">
            <v>1</v>
          </cell>
          <cell r="P5" t="str">
            <v>SOLTERO/A</v>
          </cell>
        </row>
        <row r="6">
          <cell r="O6">
            <v>2</v>
          </cell>
          <cell r="P6" t="str">
            <v>CASADO/A</v>
          </cell>
        </row>
        <row r="7">
          <cell r="O7">
            <v>3</v>
          </cell>
          <cell r="P7" t="str">
            <v>DIVORCIADO/A</v>
          </cell>
        </row>
        <row r="8">
          <cell r="O8">
            <v>4</v>
          </cell>
          <cell r="P8" t="str">
            <v>UNION LIBRE</v>
          </cell>
        </row>
        <row r="9">
          <cell r="O9">
            <v>5</v>
          </cell>
          <cell r="P9" t="str">
            <v>VUIDO/A</v>
          </cell>
        </row>
        <row r="10">
          <cell r="O10">
            <v>6</v>
          </cell>
        </row>
        <row r="11">
          <cell r="O11">
            <v>7</v>
          </cell>
        </row>
        <row r="12">
          <cell r="O12">
            <v>8</v>
          </cell>
        </row>
        <row r="13">
          <cell r="O13">
            <v>9</v>
          </cell>
        </row>
        <row r="14">
          <cell r="O14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>
        <row r="19">
          <cell r="O19" t="str">
            <v xml:space="preserve">F01 </v>
          </cell>
        </row>
        <row r="20">
          <cell r="O20" t="str">
            <v>F06</v>
          </cell>
        </row>
        <row r="21">
          <cell r="O21" t="str">
            <v>F12</v>
          </cell>
        </row>
        <row r="22">
          <cell r="O22" t="str">
            <v>F13</v>
          </cell>
        </row>
        <row r="23">
          <cell r="O23" t="str">
            <v>F14</v>
          </cell>
        </row>
        <row r="24">
          <cell r="O24" t="str">
            <v>F15</v>
          </cell>
        </row>
        <row r="25">
          <cell r="O25" t="str">
            <v>F16</v>
          </cell>
        </row>
        <row r="26">
          <cell r="O26" t="str">
            <v>F17</v>
          </cell>
        </row>
        <row r="27">
          <cell r="O27" t="str">
            <v>F18</v>
          </cell>
        </row>
        <row r="28">
          <cell r="O28" t="str">
            <v>F19</v>
          </cell>
        </row>
        <row r="29">
          <cell r="O29" t="str">
            <v>F20</v>
          </cell>
        </row>
        <row r="30">
          <cell r="O30" t="str">
            <v>F21</v>
          </cell>
        </row>
        <row r="31">
          <cell r="O31" t="str">
            <v>F22</v>
          </cell>
        </row>
        <row r="32">
          <cell r="O32" t="str">
            <v>F23</v>
          </cell>
        </row>
        <row r="33">
          <cell r="O33" t="str">
            <v>F24</v>
          </cell>
        </row>
        <row r="34">
          <cell r="O34" t="str">
            <v>I99</v>
          </cell>
        </row>
        <row r="35">
          <cell r="O35" t="str">
            <v>P01</v>
          </cell>
        </row>
        <row r="36">
          <cell r="O36" t="str">
            <v>P02</v>
          </cell>
        </row>
        <row r="37">
          <cell r="O37" t="str">
            <v>P03</v>
          </cell>
        </row>
        <row r="38">
          <cell r="O38" t="str">
            <v>P04</v>
          </cell>
        </row>
        <row r="39">
          <cell r="O39" t="str">
            <v>P06</v>
          </cell>
        </row>
        <row r="40">
          <cell r="O40" t="str">
            <v>P09</v>
          </cell>
        </row>
        <row r="41">
          <cell r="O41" t="str">
            <v>P10</v>
          </cell>
        </row>
        <row r="42">
          <cell r="O42" t="str">
            <v>P12</v>
          </cell>
        </row>
        <row r="43">
          <cell r="O43" t="str">
            <v>P15</v>
          </cell>
        </row>
        <row r="44">
          <cell r="O44" t="str">
            <v>P24</v>
          </cell>
        </row>
        <row r="45">
          <cell r="O45" t="str">
            <v>D06</v>
          </cell>
        </row>
        <row r="46">
          <cell r="O46" t="str">
            <v>D12</v>
          </cell>
        </row>
        <row r="47">
          <cell r="O47" t="str">
            <v>D13</v>
          </cell>
        </row>
        <row r="48">
          <cell r="O48" t="str">
            <v>D16</v>
          </cell>
        </row>
        <row r="49">
          <cell r="O49" t="str">
            <v>D18</v>
          </cell>
        </row>
        <row r="50">
          <cell r="O50" t="str">
            <v>D23</v>
          </cell>
        </row>
        <row r="51">
          <cell r="O51" t="str">
            <v>n/a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/>
      <sheetData sheetId="1">
        <row r="3">
          <cell r="B3" t="str">
            <v>D00 - Discharge</v>
          </cell>
          <cell r="D3" t="str">
            <v>EC7 - Ausencia Injustificada</v>
          </cell>
          <cell r="P3" t="str">
            <v>I99</v>
          </cell>
          <cell r="T3" t="str">
            <v>SALIDA POR DESEMPENO</v>
          </cell>
        </row>
        <row r="4">
          <cell r="B4" t="str">
            <v>D11 - Final Release</v>
          </cell>
          <cell r="D4" t="str">
            <v>ECD - Hurtos</v>
          </cell>
          <cell r="P4" t="str">
            <v>F01</v>
          </cell>
          <cell r="T4" t="str">
            <v>SALIDA POR INTEGRIDAD</v>
          </cell>
        </row>
        <row r="5">
          <cell r="B5" t="str">
            <v>D12 - Mutually Satisfactory Release</v>
          </cell>
          <cell r="D5" t="str">
            <v>053 - Lack of Discipline</v>
          </cell>
          <cell r="P5" t="str">
            <v>F03</v>
          </cell>
          <cell r="T5" t="str">
            <v>RENUNCIA</v>
          </cell>
        </row>
        <row r="6">
          <cell r="B6" t="str">
            <v>DEA - Deceased</v>
          </cell>
          <cell r="P6" t="str">
            <v>F06</v>
          </cell>
          <cell r="T6" t="str">
            <v>DESAHUCIO SOLICITADO POR EMPLEADO</v>
          </cell>
        </row>
        <row r="7">
          <cell r="B7" t="str">
            <v>PTD - Partial/Total Disability</v>
          </cell>
          <cell r="P7" t="str">
            <v>F12</v>
          </cell>
          <cell r="T7" t="str">
            <v>DESPIDO INTEMPESTIVO</v>
          </cell>
        </row>
        <row r="8">
          <cell r="B8" t="str">
            <v>Q01 - Quit-Unknown/Personal</v>
          </cell>
          <cell r="P8" t="str">
            <v>F13</v>
          </cell>
          <cell r="T8" t="str">
            <v>REHAJUSTE HEADCOUNT</v>
          </cell>
        </row>
        <row r="9">
          <cell r="B9" t="str">
            <v>Q03 - Quit-Increased Compensation</v>
          </cell>
          <cell r="P9" t="str">
            <v>F14</v>
          </cell>
          <cell r="T9" t="str">
            <v>TERMINACION DE CONTRATO</v>
          </cell>
        </row>
        <row r="10">
          <cell r="B10" t="str">
            <v>Q04 - Quit-Increased Opportunity</v>
          </cell>
          <cell r="P10" t="str">
            <v>F15</v>
          </cell>
          <cell r="T10" t="str">
            <v>SALIDA POR INDISCIPLINA</v>
          </cell>
        </row>
        <row r="11">
          <cell r="B11" t="str">
            <v>Q11 - Quit-Dissatisfied Work Conditions</v>
          </cell>
          <cell r="P11" t="str">
            <v xml:space="preserve">F16 </v>
          </cell>
          <cell r="T11" t="str">
            <v>REESTRUCTURA</v>
          </cell>
        </row>
        <row r="12">
          <cell r="B12" t="str">
            <v>Q15 - Quit-Signed Settlement/Release</v>
          </cell>
          <cell r="P12" t="str">
            <v xml:space="preserve">F17 </v>
          </cell>
        </row>
        <row r="13">
          <cell r="B13" t="str">
            <v>RND - Redundancy/Retrenchment</v>
          </cell>
          <cell r="P13" t="str">
            <v xml:space="preserve">F18 </v>
          </cell>
        </row>
        <row r="14">
          <cell r="B14" t="str">
            <v>C01 - Contract Expiration</v>
          </cell>
          <cell r="P14" t="str">
            <v xml:space="preserve">F19 </v>
          </cell>
        </row>
        <row r="15">
          <cell r="P15" t="str">
            <v xml:space="preserve">F20 </v>
          </cell>
        </row>
        <row r="16">
          <cell r="P16" t="str">
            <v>F21</v>
          </cell>
        </row>
        <row r="17">
          <cell r="P17" t="str">
            <v>F22</v>
          </cell>
        </row>
        <row r="18">
          <cell r="P18" t="str">
            <v xml:space="preserve">F23 </v>
          </cell>
        </row>
        <row r="19">
          <cell r="P19" t="str">
            <v xml:space="preserve">F24 </v>
          </cell>
        </row>
        <row r="20">
          <cell r="P20" t="str">
            <v>D13</v>
          </cell>
        </row>
        <row r="21">
          <cell r="P21" t="str">
            <v>D16</v>
          </cell>
        </row>
        <row r="22">
          <cell r="P22" t="str">
            <v>D18</v>
          </cell>
        </row>
        <row r="23">
          <cell r="P23" t="str">
            <v>D23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 refreshError="1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  <sheetName val="NOVIEMBRE obb"/>
      <sheetName val="NOVIEMBRE cps"/>
    </sheetNames>
    <sheetDataSet>
      <sheetData sheetId="0" refreshError="1">
        <row r="1">
          <cell r="A1" t="str">
            <v>PURO ÑEQUE</v>
          </cell>
          <cell r="B1" t="str">
            <v>MIGUEL CAIZA</v>
          </cell>
          <cell r="C1">
            <v>0</v>
          </cell>
        </row>
        <row r="2">
          <cell r="A2" t="str">
            <v>THE MACHINES</v>
          </cell>
          <cell r="B2" t="str">
            <v>BYRON ASENCIO</v>
          </cell>
          <cell r="C2">
            <v>0</v>
          </cell>
        </row>
        <row r="3">
          <cell r="A3" t="str">
            <v>LOS SOBRINOS</v>
          </cell>
          <cell r="B3" t="str">
            <v>PABLO RAMOS</v>
          </cell>
          <cell r="C3">
            <v>0</v>
          </cell>
        </row>
        <row r="4">
          <cell r="A4" t="str">
            <v>LOS GATOS</v>
          </cell>
          <cell r="B4" t="str">
            <v>JORGE PERALTA</v>
          </cell>
          <cell r="C4">
            <v>0</v>
          </cell>
        </row>
        <row r="5">
          <cell r="A5" t="str">
            <v>CAVERNICOLAS</v>
          </cell>
          <cell r="B5" t="str">
            <v>WASHINGTON PACHACAMA</v>
          </cell>
          <cell r="C5">
            <v>0</v>
          </cell>
        </row>
        <row r="6">
          <cell r="A6" t="str">
            <v>ESPECIALISTAS</v>
          </cell>
          <cell r="B6" t="str">
            <v>SIXTO ANDRADE</v>
          </cell>
          <cell r="C6">
            <v>0</v>
          </cell>
        </row>
        <row r="7">
          <cell r="C7">
            <v>0</v>
          </cell>
        </row>
        <row r="8">
          <cell r="A8" t="str">
            <v>RAPIDOS</v>
          </cell>
          <cell r="B8" t="str">
            <v>JHONNY GAYBOR</v>
          </cell>
          <cell r="C8">
            <v>0</v>
          </cell>
        </row>
        <row r="9">
          <cell r="A9" t="str">
            <v>FURIOSOS</v>
          </cell>
          <cell r="B9" t="str">
            <v>MILTON VARGAS</v>
          </cell>
          <cell r="C9">
            <v>1</v>
          </cell>
        </row>
        <row r="10">
          <cell r="A10" t="str">
            <v>CERO ERRORES</v>
          </cell>
          <cell r="B10" t="str">
            <v>ROBERTO VIZCAINO</v>
          </cell>
          <cell r="C10">
            <v>1</v>
          </cell>
        </row>
        <row r="11">
          <cell r="A11" t="str">
            <v>THE MANAGER</v>
          </cell>
          <cell r="B11" t="str">
            <v>LUIS TUCANES</v>
          </cell>
          <cell r="C11">
            <v>0</v>
          </cell>
        </row>
        <row r="12">
          <cell r="A12" t="str">
            <v>HERMANOS</v>
          </cell>
          <cell r="B12" t="str">
            <v>DIEGO PILLAJO</v>
          </cell>
          <cell r="C12">
            <v>1</v>
          </cell>
        </row>
        <row r="13">
          <cell r="A13" t="str">
            <v>BERRACOS</v>
          </cell>
          <cell r="B13" t="str">
            <v>MARCO JACOME</v>
          </cell>
          <cell r="C13">
            <v>0</v>
          </cell>
        </row>
        <row r="14">
          <cell r="C14">
            <v>0</v>
          </cell>
        </row>
        <row r="15">
          <cell r="A15" t="str">
            <v>RAPIDOS 2T</v>
          </cell>
          <cell r="B15" t="str">
            <v>MARIO ONTANEDA</v>
          </cell>
          <cell r="C15">
            <v>0</v>
          </cell>
        </row>
        <row r="16">
          <cell r="A16" t="str">
            <v>BERRACOS 2T</v>
          </cell>
          <cell r="B16" t="str">
            <v>RODRIGO QUINGALUISA</v>
          </cell>
          <cell r="C16">
            <v>0</v>
          </cell>
        </row>
        <row r="17">
          <cell r="A17" t="str">
            <v>MANAGER 2T</v>
          </cell>
          <cell r="B17" t="str">
            <v>EDUARDO MEZA</v>
          </cell>
          <cell r="C17">
            <v>1</v>
          </cell>
        </row>
        <row r="18">
          <cell r="A18" t="str">
            <v>HERMANOS 2T</v>
          </cell>
          <cell r="B18" t="str">
            <v>FRANKLIN GRANADA</v>
          </cell>
          <cell r="C18">
            <v>1</v>
          </cell>
        </row>
        <row r="19">
          <cell r="A19" t="str">
            <v>FURIOSOS 2T</v>
          </cell>
          <cell r="B19" t="str">
            <v>ADRIAN OYANA</v>
          </cell>
          <cell r="C19">
            <v>0</v>
          </cell>
        </row>
        <row r="20">
          <cell r="A20" t="str">
            <v>CERO ERRORES 2T</v>
          </cell>
          <cell r="B20" t="str">
            <v>WILSON COLLAGUAZO</v>
          </cell>
          <cell r="C20">
            <v>1</v>
          </cell>
        </row>
        <row r="21">
          <cell r="C21">
            <v>1</v>
          </cell>
        </row>
        <row r="22">
          <cell r="A22" t="str">
            <v>PURO HUMO</v>
          </cell>
          <cell r="B22" t="str">
            <v>CARLOS REINOSO</v>
          </cell>
          <cell r="C22">
            <v>0</v>
          </cell>
        </row>
        <row r="23">
          <cell r="A23" t="str">
            <v>K TAZ</v>
          </cell>
          <cell r="B23" t="str">
            <v>NELSON GONZALO QUISPE</v>
          </cell>
          <cell r="C23">
            <v>0</v>
          </cell>
        </row>
        <row r="24">
          <cell r="A24" t="str">
            <v>SACACHISPAS</v>
          </cell>
          <cell r="B24" t="str">
            <v>EDISON NACIMBA</v>
          </cell>
          <cell r="C24">
            <v>1</v>
          </cell>
        </row>
        <row r="25">
          <cell r="A25" t="str">
            <v>FULL MIG</v>
          </cell>
          <cell r="B25" t="str">
            <v>JUAN ALDAS</v>
          </cell>
          <cell r="C25">
            <v>1</v>
          </cell>
        </row>
        <row r="26">
          <cell r="A26" t="str">
            <v>GLADIADORES</v>
          </cell>
          <cell r="B26" t="str">
            <v>ALEXIS SIMBAÑA</v>
          </cell>
          <cell r="C26">
            <v>0</v>
          </cell>
        </row>
        <row r="27">
          <cell r="A27" t="str">
            <v>SOLO PANAS</v>
          </cell>
          <cell r="B27" t="str">
            <v>PATRICIO CUENCA</v>
          </cell>
          <cell r="C27">
            <v>0</v>
          </cell>
        </row>
        <row r="28">
          <cell r="A28" t="str">
            <v>TECNICOS</v>
          </cell>
          <cell r="B28" t="str">
            <v>EDUARDO QUINATOA</v>
          </cell>
          <cell r="C28">
            <v>0</v>
          </cell>
        </row>
        <row r="29">
          <cell r="C29">
            <v>0</v>
          </cell>
        </row>
        <row r="30">
          <cell r="A30" t="str">
            <v>PURO HUMO 2T</v>
          </cell>
          <cell r="B30" t="str">
            <v>CARLOS CAIZA</v>
          </cell>
          <cell r="C30">
            <v>0</v>
          </cell>
        </row>
        <row r="31">
          <cell r="A31" t="str">
            <v>K TAZ 2T</v>
          </cell>
          <cell r="B31" t="str">
            <v>PAUL SALDAÑA</v>
          </cell>
          <cell r="C31">
            <v>0</v>
          </cell>
        </row>
        <row r="32">
          <cell r="A32" t="str">
            <v>FULL MIG 2T</v>
          </cell>
          <cell r="B32" t="str">
            <v>JORGE CHIPANTASI</v>
          </cell>
          <cell r="C32">
            <v>1</v>
          </cell>
        </row>
        <row r="33">
          <cell r="A33" t="str">
            <v>SOLO PANAS 2T</v>
          </cell>
          <cell r="B33" t="str">
            <v>JAVIER OSHIÑA</v>
          </cell>
          <cell r="C33">
            <v>0</v>
          </cell>
        </row>
        <row r="34">
          <cell r="A34" t="str">
            <v>LOS TECNICOS 2T</v>
          </cell>
          <cell r="B34" t="str">
            <v>ERNESTO NAVARRETE</v>
          </cell>
          <cell r="C34">
            <v>0</v>
          </cell>
        </row>
        <row r="35">
          <cell r="C35">
            <v>0</v>
          </cell>
        </row>
        <row r="36">
          <cell r="A36" t="str">
            <v>A TODO JIG</v>
          </cell>
          <cell r="B36" t="str">
            <v>ANGEL FLORES</v>
          </cell>
          <cell r="C36">
            <v>1</v>
          </cell>
        </row>
        <row r="37">
          <cell r="A37" t="str">
            <v>LOS ENDEREZADORES</v>
          </cell>
          <cell r="B37" t="str">
            <v>MARCELO REINO</v>
          </cell>
          <cell r="C37">
            <v>0</v>
          </cell>
        </row>
        <row r="38">
          <cell r="A38" t="str">
            <v>PICAPIEDRAS</v>
          </cell>
          <cell r="B38" t="str">
            <v>GABRIEL TORRES</v>
          </cell>
          <cell r="C38">
            <v>0</v>
          </cell>
        </row>
        <row r="39">
          <cell r="A39" t="str">
            <v>SOLO NOCHE</v>
          </cell>
          <cell r="B39" t="str">
            <v>SANTIAGO DELGADO</v>
          </cell>
          <cell r="C39">
            <v>0</v>
          </cell>
        </row>
        <row r="40">
          <cell r="A40" t="str">
            <v>ACTIVOS</v>
          </cell>
          <cell r="B40" t="str">
            <v>PATRICIO ALTAMIRANO</v>
          </cell>
          <cell r="C40">
            <v>0</v>
          </cell>
        </row>
        <row r="41">
          <cell r="C41">
            <v>0</v>
          </cell>
        </row>
        <row r="42">
          <cell r="A42" t="str">
            <v>LOS MISMOS PERO POR HORAS</v>
          </cell>
          <cell r="B42" t="str">
            <v>CRISTIAN CARDENAS</v>
          </cell>
          <cell r="C42">
            <v>0</v>
          </cell>
        </row>
        <row r="43">
          <cell r="A43" t="str">
            <v>METAL BAL</v>
          </cell>
          <cell r="B43" t="str">
            <v>MARCO TRUJILLO</v>
          </cell>
          <cell r="C43">
            <v>0</v>
          </cell>
        </row>
        <row r="44">
          <cell r="C44">
            <v>0</v>
          </cell>
        </row>
        <row r="45">
          <cell r="A45" t="str">
            <v>LOS MISMOS PERO POR HORAS 2T</v>
          </cell>
          <cell r="B45" t="str">
            <v>RAMIRO FLORES</v>
          </cell>
          <cell r="C45">
            <v>0</v>
          </cell>
        </row>
        <row r="46">
          <cell r="A46" t="str">
            <v>METAL BAL 2T</v>
          </cell>
          <cell r="B46" t="str">
            <v>NELSON BARROS</v>
          </cell>
          <cell r="C46">
            <v>0</v>
          </cell>
        </row>
        <row r="47">
          <cell r="C47">
            <v>0</v>
          </cell>
        </row>
        <row r="48">
          <cell r="A48" t="str">
            <v>LOS MAGNIFICOS</v>
          </cell>
          <cell r="B48" t="str">
            <v>PATRICIO QUINCHUELA</v>
          </cell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A51" t="str">
            <v>REARMA AVERIAS/LET'S Y PTAS</v>
          </cell>
          <cell r="B51" t="str">
            <v>PATRICIO GARRIDO</v>
          </cell>
          <cell r="C51">
            <v>0</v>
          </cell>
        </row>
        <row r="52">
          <cell r="A52" t="str">
            <v>LOS INCANSABLES</v>
          </cell>
          <cell r="B52" t="str">
            <v>FRANCISCO VILLAVICENCIO</v>
          </cell>
          <cell r="C52">
            <v>0</v>
          </cell>
        </row>
        <row r="53">
          <cell r="A53" t="str">
            <v>LOS CUATRO ACES</v>
          </cell>
          <cell r="B53" t="str">
            <v>PATRICIO FELIX</v>
          </cell>
          <cell r="C53">
            <v>0</v>
          </cell>
        </row>
        <row r="54">
          <cell r="C54">
            <v>0</v>
          </cell>
        </row>
        <row r="55">
          <cell r="A55" t="str">
            <v>LOS AUTOMATICOS</v>
          </cell>
          <cell r="B55" t="str">
            <v>LUIS JIMENEZ</v>
          </cell>
          <cell r="C55">
            <v>0</v>
          </cell>
        </row>
        <row r="56">
          <cell r="A56" t="str">
            <v>AREA 51</v>
          </cell>
          <cell r="B56" t="str">
            <v>ANGEL AGUILAR</v>
          </cell>
          <cell r="C56">
            <v>0</v>
          </cell>
        </row>
        <row r="57">
          <cell r="A57" t="str">
            <v>LOS MURCIELAGOS</v>
          </cell>
          <cell r="B57" t="str">
            <v>ANDRES ROSERO</v>
          </cell>
          <cell r="C57">
            <v>0</v>
          </cell>
        </row>
        <row r="58">
          <cell r="C58">
            <v>0</v>
          </cell>
        </row>
        <row r="59">
          <cell r="A59" t="str">
            <v>LOS TAPA HUECOS</v>
          </cell>
          <cell r="B59" t="str">
            <v>EDISON TITUAÑA</v>
          </cell>
          <cell r="C59">
            <v>0</v>
          </cell>
        </row>
        <row r="60">
          <cell r="A60" t="str">
            <v>LOS INTOCABLES</v>
          </cell>
          <cell r="B60" t="str">
            <v>DIEGO GUALOTO</v>
          </cell>
          <cell r="C60">
            <v>0</v>
          </cell>
        </row>
        <row r="61">
          <cell r="A61" t="str">
            <v>TODO TERRENO</v>
          </cell>
          <cell r="B61" t="str">
            <v>JORGE QUINCHUELA</v>
          </cell>
          <cell r="C61">
            <v>0</v>
          </cell>
        </row>
        <row r="62">
          <cell r="A62" t="str">
            <v>LOS ARTISTAS</v>
          </cell>
          <cell r="B62" t="str">
            <v>ANGEL TERÁN</v>
          </cell>
          <cell r="C62">
            <v>0</v>
          </cell>
        </row>
        <row r="63">
          <cell r="A63" t="str">
            <v>UN POLVITO MAS</v>
          </cell>
          <cell r="B63" t="str">
            <v>HUGO REMACHI</v>
          </cell>
          <cell r="C63">
            <v>0</v>
          </cell>
        </row>
        <row r="64">
          <cell r="A64" t="str">
            <v>LOS MAS SOLICITADOS</v>
          </cell>
          <cell r="B64" t="str">
            <v>HECTOR VILLA</v>
          </cell>
          <cell r="C64">
            <v>0</v>
          </cell>
        </row>
        <row r="65">
          <cell r="C65">
            <v>0</v>
          </cell>
        </row>
        <row r="66">
          <cell r="A66" t="str">
            <v>LOS PISTOLEROS</v>
          </cell>
          <cell r="B66" t="str">
            <v>PATRICIO TIPAN</v>
          </cell>
          <cell r="C66">
            <v>0</v>
          </cell>
        </row>
        <row r="67">
          <cell r="A67" t="str">
            <v>FORSA</v>
          </cell>
          <cell r="B67" t="str">
            <v>JHONNY NARVAEZ</v>
          </cell>
          <cell r="C67">
            <v>0</v>
          </cell>
        </row>
        <row r="68">
          <cell r="A68" t="str">
            <v>LOS CUMPLIDOS</v>
          </cell>
          <cell r="B68" t="str">
            <v>ROBERTO OÑATE</v>
          </cell>
          <cell r="C68">
            <v>0</v>
          </cell>
        </row>
        <row r="69">
          <cell r="A69" t="str">
            <v>FONDO OSCURO</v>
          </cell>
          <cell r="B69" t="str">
            <v>ADRIAN VELASCO</v>
          </cell>
          <cell r="C69">
            <v>0</v>
          </cell>
        </row>
        <row r="70">
          <cell r="A70" t="str">
            <v>SLP</v>
          </cell>
          <cell r="B70" t="str">
            <v>CARLOS CASTILLO</v>
          </cell>
          <cell r="C70">
            <v>0</v>
          </cell>
        </row>
        <row r="71">
          <cell r="C71">
            <v>0</v>
          </cell>
        </row>
        <row r="72">
          <cell r="A72" t="str">
            <v>5' PASOS</v>
          </cell>
          <cell r="B72" t="str">
            <v>DANNY GALARZA</v>
          </cell>
          <cell r="C72">
            <v>0</v>
          </cell>
        </row>
        <row r="73">
          <cell r="A73" t="str">
            <v>PURA PINTA</v>
          </cell>
          <cell r="B73" t="str">
            <v>PAUL ASIMBAYA</v>
          </cell>
          <cell r="C73">
            <v>0</v>
          </cell>
        </row>
        <row r="74">
          <cell r="A74" t="str">
            <v>LOS PINTODO</v>
          </cell>
          <cell r="B74" t="str">
            <v>MARCELO HINOJOSA</v>
          </cell>
          <cell r="C74">
            <v>0</v>
          </cell>
        </row>
        <row r="75">
          <cell r="A75" t="str">
            <v>POCA LUZ</v>
          </cell>
          <cell r="B75" t="str">
            <v>JULIO TAMAYO</v>
          </cell>
          <cell r="C75">
            <v>0</v>
          </cell>
        </row>
        <row r="76">
          <cell r="C76">
            <v>0</v>
          </cell>
        </row>
        <row r="77">
          <cell r="A77" t="str">
            <v>I-190</v>
          </cell>
          <cell r="B77" t="str">
            <v>MARLO PEÑAFIEL</v>
          </cell>
          <cell r="C77">
            <v>0</v>
          </cell>
        </row>
        <row r="78">
          <cell r="A78" t="str">
            <v>BODY COLOR</v>
          </cell>
          <cell r="B78" t="str">
            <v>JUAN CARLOS MORENO</v>
          </cell>
          <cell r="C78">
            <v>0</v>
          </cell>
        </row>
        <row r="79">
          <cell r="A79" t="str">
            <v>FULL D-MAX</v>
          </cell>
          <cell r="B79" t="str">
            <v>GUILLERMO JARA</v>
          </cell>
          <cell r="C79">
            <v>0</v>
          </cell>
        </row>
        <row r="80">
          <cell r="A80" t="str">
            <v>LOS NACHOS</v>
          </cell>
          <cell r="B80" t="str">
            <v>EDISON NIETO</v>
          </cell>
          <cell r="C80">
            <v>0</v>
          </cell>
        </row>
        <row r="81">
          <cell r="C81">
            <v>0</v>
          </cell>
        </row>
        <row r="82">
          <cell r="A82" t="str">
            <v>LOS TACTICOS</v>
          </cell>
          <cell r="B82" t="str">
            <v>JAIME GARZON</v>
          </cell>
          <cell r="C82">
            <v>0</v>
          </cell>
        </row>
        <row r="83">
          <cell r="A83" t="str">
            <v>PANAS PINTURA</v>
          </cell>
          <cell r="B83" t="str">
            <v>CHRISTIAN JACOME</v>
          </cell>
          <cell r="C83">
            <v>0</v>
          </cell>
        </row>
        <row r="84">
          <cell r="A84" t="str">
            <v>PEPE " S  CLEAR</v>
          </cell>
          <cell r="B84" t="str">
            <v>JAVIER IZA</v>
          </cell>
          <cell r="C84">
            <v>0</v>
          </cell>
        </row>
        <row r="85">
          <cell r="A85" t="str">
            <v>LOS EMPRENDEDORES</v>
          </cell>
          <cell r="B85" t="str">
            <v>CARLOS AYALA</v>
          </cell>
          <cell r="C85">
            <v>0</v>
          </cell>
        </row>
        <row r="86">
          <cell r="A86" t="str">
            <v>COMO VAS</v>
          </cell>
          <cell r="B86" t="str">
            <v>SANTIAGO SIMBAÑA</v>
          </cell>
          <cell r="C86">
            <v>0</v>
          </cell>
        </row>
        <row r="87">
          <cell r="A87" t="str">
            <v>LOS COGE FALLAS</v>
          </cell>
          <cell r="B87" t="str">
            <v>PLINIO SANCHEZ</v>
          </cell>
          <cell r="C87">
            <v>0</v>
          </cell>
        </row>
        <row r="88">
          <cell r="C88">
            <v>0</v>
          </cell>
        </row>
        <row r="89">
          <cell r="A89" t="str">
            <v>LOS AMIGABLES</v>
          </cell>
          <cell r="B89" t="str">
            <v>PABLO MURILLO</v>
          </cell>
          <cell r="C89">
            <v>0</v>
          </cell>
        </row>
        <row r="90">
          <cell r="A90" t="str">
            <v>LOS SUPER PINTORES</v>
          </cell>
          <cell r="B90" t="str">
            <v>EDISON BEDON</v>
          </cell>
          <cell r="C90">
            <v>0</v>
          </cell>
        </row>
        <row r="91">
          <cell r="A91" t="str">
            <v>DE SOL A SOL</v>
          </cell>
          <cell r="B91" t="str">
            <v>OSCAR VALLEJO</v>
          </cell>
          <cell r="C91">
            <v>0</v>
          </cell>
        </row>
        <row r="92">
          <cell r="A92" t="str">
            <v>NOCHE ETERNA</v>
          </cell>
          <cell r="B92" t="str">
            <v>OSCAR PAZMIÑO</v>
          </cell>
          <cell r="C92">
            <v>0</v>
          </cell>
        </row>
        <row r="93">
          <cell r="A93" t="str">
            <v>SOLO CALIDAD</v>
          </cell>
          <cell r="B93" t="str">
            <v>DARWIN DUEÑAS</v>
          </cell>
          <cell r="C93">
            <v>0</v>
          </cell>
        </row>
        <row r="94">
          <cell r="A94" t="str">
            <v>FULL RETOQUE</v>
          </cell>
          <cell r="B94" t="str">
            <v>SEGUNDO URGILES</v>
          </cell>
          <cell r="C94">
            <v>0</v>
          </cell>
        </row>
        <row r="95">
          <cell r="C95">
            <v>0</v>
          </cell>
        </row>
        <row r="96">
          <cell r="A96" t="str">
            <v>LOS MAL DORMIDOS</v>
          </cell>
          <cell r="B96" t="str">
            <v>JORGE VILLARROEL</v>
          </cell>
          <cell r="C96">
            <v>0</v>
          </cell>
        </row>
        <row r="97">
          <cell r="A97" t="str">
            <v>LOS DORMIDOS</v>
          </cell>
          <cell r="B97" t="str">
            <v>ERICSON JULIO</v>
          </cell>
          <cell r="C97">
            <v>0</v>
          </cell>
        </row>
        <row r="98">
          <cell r="A98" t="str">
            <v>LOS SONAMBULOS</v>
          </cell>
          <cell r="B98" t="str">
            <v>EDGAR PAVON</v>
          </cell>
          <cell r="C98">
            <v>0</v>
          </cell>
        </row>
        <row r="99">
          <cell r="C99">
            <v>0</v>
          </cell>
        </row>
        <row r="100">
          <cell r="A100" t="str">
            <v>AREA 51</v>
          </cell>
          <cell r="B100" t="str">
            <v>MARIO NASIMBA</v>
          </cell>
          <cell r="C100">
            <v>0</v>
          </cell>
        </row>
        <row r="101">
          <cell r="A101" t="str">
            <v>GEM</v>
          </cell>
          <cell r="B101" t="str">
            <v>JAIME SANDOVAL</v>
          </cell>
          <cell r="C101">
            <v>0</v>
          </cell>
        </row>
        <row r="102">
          <cell r="A102" t="str">
            <v>LOS ISLAS</v>
          </cell>
          <cell r="B102" t="str">
            <v>ROBERTO LEDESMA</v>
          </cell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A105" t="str">
            <v>METAMORFOSIS</v>
          </cell>
          <cell r="B105" t="str">
            <v>WLADIMIR MADRID</v>
          </cell>
          <cell r="C105">
            <v>0</v>
          </cell>
        </row>
        <row r="106">
          <cell r="A106" t="str">
            <v>UN SOLO TOQUE</v>
          </cell>
          <cell r="B106" t="str">
            <v>GUILLERMO CASTILLO</v>
          </cell>
          <cell r="C106">
            <v>0</v>
          </cell>
        </row>
        <row r="107">
          <cell r="A107" t="str">
            <v>A TODA MAQUINA</v>
          </cell>
          <cell r="B107" t="str">
            <v>RAMIRO PACHACAMA</v>
          </cell>
          <cell r="C107">
            <v>0</v>
          </cell>
        </row>
        <row r="108">
          <cell r="A108" t="str">
            <v>FUERZA MOTRIZ</v>
          </cell>
          <cell r="B108" t="str">
            <v>JOSE VALLADARES</v>
          </cell>
          <cell r="C108">
            <v>0</v>
          </cell>
        </row>
        <row r="109">
          <cell r="A109" t="str">
            <v>SIN LIMITE</v>
          </cell>
          <cell r="B109" t="str">
            <v>JHON LOMAS</v>
          </cell>
          <cell r="C109">
            <v>0</v>
          </cell>
        </row>
        <row r="110">
          <cell r="C110">
            <v>0</v>
          </cell>
        </row>
        <row r="111">
          <cell r="A111" t="str">
            <v>SIEMPRE LISTOS</v>
          </cell>
          <cell r="B111" t="str">
            <v>PATRICIO ALBIÑO</v>
          </cell>
          <cell r="C111">
            <v>0</v>
          </cell>
        </row>
        <row r="112">
          <cell r="A112" t="str">
            <v>LOS NOCHEROS</v>
          </cell>
          <cell r="B112" t="str">
            <v>DIEGO ARAUJO</v>
          </cell>
          <cell r="C112">
            <v>0</v>
          </cell>
        </row>
        <row r="113">
          <cell r="A113" t="str">
            <v>MAESTROS DE LA NOCHE</v>
          </cell>
          <cell r="B113" t="str">
            <v>CARLOS TAMBO</v>
          </cell>
          <cell r="C113">
            <v>0</v>
          </cell>
        </row>
        <row r="114">
          <cell r="A114" t="str">
            <v>TECNICOS NOCTURNOS</v>
          </cell>
          <cell r="B114" t="str">
            <v>CRISTIAN TOAQUIZA</v>
          </cell>
          <cell r="C114">
            <v>0</v>
          </cell>
        </row>
        <row r="115">
          <cell r="A115" t="str">
            <v>MONTAJE NOCTURNO</v>
          </cell>
          <cell r="B115" t="str">
            <v>JUAN LEMA</v>
          </cell>
          <cell r="C115">
            <v>0</v>
          </cell>
        </row>
        <row r="116">
          <cell r="C116">
            <v>0</v>
          </cell>
        </row>
        <row r="117">
          <cell r="A117" t="str">
            <v>INNOVADORES</v>
          </cell>
          <cell r="B117" t="str">
            <v>MIGUEL CARDENAS</v>
          </cell>
          <cell r="C117">
            <v>0</v>
          </cell>
        </row>
        <row r="118">
          <cell r="A118" t="str">
            <v>LIDERES EN ACCION</v>
          </cell>
          <cell r="B118" t="str">
            <v>EDGAR USHIÑA</v>
          </cell>
          <cell r="C118">
            <v>0</v>
          </cell>
        </row>
        <row r="119">
          <cell r="A119" t="str">
            <v>UNION Y FUERZA</v>
          </cell>
          <cell r="B119" t="str">
            <v>JORGE BENITEZ</v>
          </cell>
          <cell r="C119">
            <v>0</v>
          </cell>
        </row>
        <row r="120">
          <cell r="A120" t="str">
            <v>CALIDAD EN ACCION</v>
          </cell>
          <cell r="B120" t="str">
            <v>LUIS GALLARDO</v>
          </cell>
          <cell r="C120">
            <v>0</v>
          </cell>
        </row>
        <row r="121">
          <cell r="A121" t="str">
            <v>DOS EN UNO</v>
          </cell>
          <cell r="B121" t="str">
            <v>SANTIAGO LAGLA</v>
          </cell>
          <cell r="C121">
            <v>0</v>
          </cell>
        </row>
        <row r="122">
          <cell r="A122" t="str">
            <v>COE</v>
          </cell>
          <cell r="B122" t="str">
            <v>DIEGO VACA</v>
          </cell>
          <cell r="C122">
            <v>0</v>
          </cell>
        </row>
        <row r="123">
          <cell r="C123">
            <v>0</v>
          </cell>
        </row>
        <row r="124">
          <cell r="A124" t="str">
            <v>LOS SUCOS</v>
          </cell>
          <cell r="B124" t="str">
            <v>JOSE RENGIFO</v>
          </cell>
          <cell r="C124">
            <v>0</v>
          </cell>
        </row>
        <row r="125">
          <cell r="A125" t="str">
            <v>LOS GUAMBRITOS</v>
          </cell>
          <cell r="B125" t="str">
            <v>LUIS MOROMENACHO</v>
          </cell>
          <cell r="C125">
            <v>0</v>
          </cell>
        </row>
        <row r="126">
          <cell r="A126" t="str">
            <v>INVENSIBLES EN CALIDAD</v>
          </cell>
          <cell r="B126" t="str">
            <v>FERNANDO CHANCUSIG</v>
          </cell>
          <cell r="C126">
            <v>0</v>
          </cell>
        </row>
        <row r="127">
          <cell r="A127" t="str">
            <v>RAPIDOS Y FURIOSOS</v>
          </cell>
          <cell r="B127" t="str">
            <v>KLEVER ACONDA</v>
          </cell>
          <cell r="C127">
            <v>0</v>
          </cell>
        </row>
        <row r="128">
          <cell r="A128" t="str">
            <v>LOS INDOMABLES</v>
          </cell>
          <cell r="B128" t="str">
            <v>EDISON JIMENEZ</v>
          </cell>
          <cell r="C128">
            <v>0</v>
          </cell>
        </row>
        <row r="129">
          <cell r="A129" t="str">
            <v>MURCIELAGOS</v>
          </cell>
          <cell r="B129" t="str">
            <v>LUIS QUISHPE</v>
          </cell>
          <cell r="C129">
            <v>0</v>
          </cell>
        </row>
        <row r="130">
          <cell r="C130">
            <v>0</v>
          </cell>
        </row>
        <row r="131">
          <cell r="A131" t="str">
            <v>ELITE</v>
          </cell>
          <cell r="B131" t="str">
            <v>LUIS FARINANGO</v>
          </cell>
          <cell r="C131">
            <v>0</v>
          </cell>
        </row>
        <row r="132">
          <cell r="A132" t="str">
            <v>AGUILAS</v>
          </cell>
          <cell r="B132" t="str">
            <v>EDWIN MUZO</v>
          </cell>
          <cell r="C132">
            <v>0</v>
          </cell>
        </row>
        <row r="133">
          <cell r="A133" t="str">
            <v>ENSAMBLAJE PERFECTO</v>
          </cell>
          <cell r="B133" t="str">
            <v>JOSE GARCIA</v>
          </cell>
          <cell r="C133">
            <v>0</v>
          </cell>
        </row>
        <row r="134">
          <cell r="A134" t="str">
            <v>CHEVROLITOS</v>
          </cell>
          <cell r="B134" t="str">
            <v>CRISTIAN MORA</v>
          </cell>
          <cell r="C134">
            <v>0</v>
          </cell>
        </row>
        <row r="135">
          <cell r="C135">
            <v>0</v>
          </cell>
        </row>
        <row r="136">
          <cell r="A136" t="str">
            <v>CHACARITAS</v>
          </cell>
          <cell r="B136" t="str">
            <v>GABRIEL LOBATON</v>
          </cell>
          <cell r="C136">
            <v>0</v>
          </cell>
        </row>
        <row r="137">
          <cell r="A137" t="str">
            <v>LOS AMANECIDOS</v>
          </cell>
          <cell r="B137" t="str">
            <v>ENRIQUE PEREZ</v>
          </cell>
          <cell r="C137">
            <v>0</v>
          </cell>
        </row>
        <row r="138">
          <cell r="A138" t="str">
            <v>LOS SIN ERRORES</v>
          </cell>
          <cell r="B138" t="str">
            <v>LUIS HERNANDEZ</v>
          </cell>
          <cell r="C138">
            <v>0</v>
          </cell>
        </row>
        <row r="139">
          <cell r="A139" t="str">
            <v>LOS TODO TERRENO</v>
          </cell>
          <cell r="B139" t="str">
            <v>LUIS LINCANGO</v>
          </cell>
          <cell r="C139">
            <v>0</v>
          </cell>
        </row>
        <row r="140">
          <cell r="C140">
            <v>0</v>
          </cell>
        </row>
        <row r="141">
          <cell r="A141" t="str">
            <v>LOS LEONES</v>
          </cell>
          <cell r="B141" t="str">
            <v>ROBERTO PUSHUG</v>
          </cell>
          <cell r="C141">
            <v>0</v>
          </cell>
        </row>
        <row r="142">
          <cell r="A142" t="str">
            <v>GAMMA 3</v>
          </cell>
          <cell r="B142" t="str">
            <v>CARLOS VILLEGAS</v>
          </cell>
          <cell r="C142">
            <v>0</v>
          </cell>
        </row>
        <row r="143">
          <cell r="A143" t="str">
            <v>CORSA MOVIL</v>
          </cell>
          <cell r="B143" t="str">
            <v>JORGE VELASCO</v>
          </cell>
          <cell r="C143">
            <v>0</v>
          </cell>
        </row>
        <row r="144">
          <cell r="C144">
            <v>0</v>
          </cell>
        </row>
        <row r="145">
          <cell r="A145" t="str">
            <v>LOS PUNTOS OK</v>
          </cell>
          <cell r="B145" t="str">
            <v>BYRON RODRIGUEZ</v>
          </cell>
          <cell r="C145">
            <v>0</v>
          </cell>
        </row>
        <row r="146">
          <cell r="A146" t="str">
            <v>LOS PROPIOS</v>
          </cell>
          <cell r="B146" t="str">
            <v>JUAN BARRAGAN</v>
          </cell>
          <cell r="C146">
            <v>0</v>
          </cell>
        </row>
        <row r="147">
          <cell r="A147" t="str">
            <v>CALIDAD SIN LIMITE</v>
          </cell>
          <cell r="B147" t="str">
            <v>FABIAN PILATAXI</v>
          </cell>
          <cell r="C147">
            <v>0</v>
          </cell>
        </row>
        <row r="148">
          <cell r="C148">
            <v>0</v>
          </cell>
        </row>
        <row r="149">
          <cell r="A149" t="str">
            <v>LOS MISMOS DE SIEMPRE</v>
          </cell>
          <cell r="B149" t="str">
            <v>MARCELO ROSERO</v>
          </cell>
          <cell r="C149">
            <v>0</v>
          </cell>
        </row>
        <row r="150">
          <cell r="A150" t="str">
            <v>EVOLUTION</v>
          </cell>
          <cell r="B150" t="str">
            <v>DARIO PACHACAMA</v>
          </cell>
          <cell r="C150">
            <v>0</v>
          </cell>
        </row>
        <row r="151">
          <cell r="A151" t="str">
            <v>PROGRAMADORES</v>
          </cell>
          <cell r="B151" t="str">
            <v>MARCIO PALLO</v>
          </cell>
          <cell r="C151">
            <v>0</v>
          </cell>
        </row>
        <row r="152">
          <cell r="A152" t="str">
            <v>FORAJIDOS</v>
          </cell>
          <cell r="B152" t="str">
            <v>VICTOR PORRAS</v>
          </cell>
          <cell r="C152">
            <v>0</v>
          </cell>
        </row>
        <row r="153">
          <cell r="C153">
            <v>0</v>
          </cell>
        </row>
        <row r="154">
          <cell r="A154" t="str">
            <v>PUNTO CLAVE</v>
          </cell>
          <cell r="B154" t="str">
            <v>EDISON ACONDA</v>
          </cell>
          <cell r="C154">
            <v>0</v>
          </cell>
        </row>
        <row r="155">
          <cell r="A155" t="str">
            <v>LOS EXTENDIDOS</v>
          </cell>
          <cell r="B155" t="str">
            <v>LENNIN ZAMBRANO</v>
          </cell>
          <cell r="C155">
            <v>0</v>
          </cell>
        </row>
        <row r="156">
          <cell r="A156" t="str">
            <v>GLS</v>
          </cell>
          <cell r="B156" t="str">
            <v>CRISTIAN MONTALVO</v>
          </cell>
          <cell r="C156">
            <v>0</v>
          </cell>
        </row>
        <row r="157">
          <cell r="A157" t="str">
            <v>UNO.8</v>
          </cell>
          <cell r="B157" t="str">
            <v>LUIS MICHELENA</v>
          </cell>
          <cell r="C157">
            <v>0</v>
          </cell>
        </row>
        <row r="158">
          <cell r="C158">
            <v>0</v>
          </cell>
        </row>
        <row r="159">
          <cell r="A159" t="str">
            <v>TODO OK</v>
          </cell>
          <cell r="B159" t="str">
            <v>ANGEL TORRES</v>
          </cell>
          <cell r="C159">
            <v>0</v>
          </cell>
        </row>
        <row r="160">
          <cell r="A160" t="str">
            <v>DE TODO UN POCO</v>
          </cell>
          <cell r="B160" t="str">
            <v>MIGUEL LOPEZ</v>
          </cell>
          <cell r="C160">
            <v>0</v>
          </cell>
        </row>
        <row r="161">
          <cell r="C161">
            <v>0</v>
          </cell>
        </row>
        <row r="162">
          <cell r="A162" t="str">
            <v>LOS ALIPACHA</v>
          </cell>
          <cell r="B162" t="str">
            <v>SANTIAGO PUENTE</v>
          </cell>
          <cell r="C162">
            <v>0</v>
          </cell>
        </row>
        <row r="163">
          <cell r="A163" t="str">
            <v>1000 RPM</v>
          </cell>
          <cell r="B163" t="str">
            <v>DARWIN TOPON</v>
          </cell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A166" t="str">
            <v>HEAVY METAL</v>
          </cell>
          <cell r="B166" t="str">
            <v>EDGAR VACA</v>
          </cell>
          <cell r="C166">
            <v>0</v>
          </cell>
        </row>
        <row r="167">
          <cell r="A167" t="str">
            <v>QUALITY PAINT</v>
          </cell>
          <cell r="B167" t="str">
            <v>DIEGO MALDONADO</v>
          </cell>
          <cell r="C167">
            <v>0</v>
          </cell>
        </row>
        <row r="168">
          <cell r="A168" t="str">
            <v>SEPARADITOS</v>
          </cell>
          <cell r="B168" t="str">
            <v>RAÚL CASTELLANOS</v>
          </cell>
          <cell r="C168">
            <v>0</v>
          </cell>
        </row>
        <row r="169">
          <cell r="C169">
            <v>0</v>
          </cell>
        </row>
        <row r="170">
          <cell r="A170" t="str">
            <v>CALIDAD TOTAL</v>
          </cell>
          <cell r="B170" t="str">
            <v>JAIME PICHUCHO</v>
          </cell>
          <cell r="C170">
            <v>0</v>
          </cell>
        </row>
        <row r="171">
          <cell r="A171" t="str">
            <v>GENUINOS</v>
          </cell>
          <cell r="B171" t="str">
            <v>FAUSTO VACA</v>
          </cell>
          <cell r="C171">
            <v>0</v>
          </cell>
        </row>
        <row r="172">
          <cell r="A172" t="str">
            <v>VELOCIDAD H2O</v>
          </cell>
          <cell r="B172" t="str">
            <v>FABRIZIO CARDENAS</v>
          </cell>
          <cell r="C172">
            <v>0</v>
          </cell>
        </row>
        <row r="173">
          <cell r="A173" t="str">
            <v>LOS ESPONJAS</v>
          </cell>
          <cell r="B173" t="str">
            <v>JOSE SALAZAR</v>
          </cell>
          <cell r="C173">
            <v>0</v>
          </cell>
        </row>
        <row r="174">
          <cell r="A174" t="str">
            <v>OJOS DE AGUILA</v>
          </cell>
          <cell r="B174" t="str">
            <v>LUIS MOSQUERA</v>
          </cell>
          <cell r="C174">
            <v>0</v>
          </cell>
        </row>
        <row r="175">
          <cell r="C175">
            <v>0</v>
          </cell>
        </row>
        <row r="176">
          <cell r="A176" t="str">
            <v>HEAVY METAL 2</v>
          </cell>
          <cell r="B176" t="str">
            <v>LUIS CAZ</v>
          </cell>
          <cell r="C176">
            <v>0</v>
          </cell>
        </row>
        <row r="177">
          <cell r="A177" t="str">
            <v>BUHOS DE LA NOCHE</v>
          </cell>
          <cell r="B177" t="str">
            <v>LUIS PEÑAFIEL</v>
          </cell>
          <cell r="C177">
            <v>0</v>
          </cell>
        </row>
        <row r="178">
          <cell r="A178" t="str">
            <v>CALIDAD TOTAL 2</v>
          </cell>
          <cell r="B178" t="str">
            <v>CESAR SARANGO</v>
          </cell>
          <cell r="C178">
            <v>0</v>
          </cell>
        </row>
        <row r="179">
          <cell r="A179" t="str">
            <v>SEPARADITOS 2</v>
          </cell>
          <cell r="B179" t="str">
            <v>JORGE CUSTODIO</v>
          </cell>
          <cell r="C179">
            <v>0</v>
          </cell>
        </row>
        <row r="180">
          <cell r="A180" t="str">
            <v>EXTREME</v>
          </cell>
          <cell r="B180" t="str">
            <v>CHRISTIAN HERNANDEZ</v>
          </cell>
          <cell r="C180">
            <v>0</v>
          </cell>
        </row>
        <row r="181">
          <cell r="A181" t="str">
            <v>LA TROVA</v>
          </cell>
          <cell r="B181" t="str">
            <v>JOSE ARMIJOS</v>
          </cell>
          <cell r="C181">
            <v>0</v>
          </cell>
        </row>
        <row r="182">
          <cell r="A182" t="str">
            <v>HIGH QUALITY</v>
          </cell>
          <cell r="B182" t="str">
            <v>CRISTIAN ERAZO</v>
          </cell>
          <cell r="C182">
            <v>0</v>
          </cell>
        </row>
        <row r="183">
          <cell r="A183" t="str">
            <v>SOLO JEFES</v>
          </cell>
          <cell r="B183" t="str">
            <v>CUENCA FREDY</v>
          </cell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A186" t="str">
            <v>ENTREGA RAPIDA</v>
          </cell>
          <cell r="B186" t="str">
            <v>FRANKLIN SOPA</v>
          </cell>
          <cell r="C186">
            <v>0</v>
          </cell>
        </row>
        <row r="187">
          <cell r="A187" t="str">
            <v>LOS CINCO ASES</v>
          </cell>
          <cell r="B187" t="str">
            <v>DIEGO CONDOY</v>
          </cell>
          <cell r="C187">
            <v>0</v>
          </cell>
        </row>
        <row r="188">
          <cell r="A188" t="str">
            <v>DESEMPAQUE EN ACCION</v>
          </cell>
          <cell r="B188" t="str">
            <v>JAVIER TAMAYO</v>
          </cell>
          <cell r="C188">
            <v>0</v>
          </cell>
        </row>
        <row r="189">
          <cell r="C189">
            <v>0</v>
          </cell>
        </row>
        <row r="190">
          <cell r="A190" t="str">
            <v>CINCO ASES</v>
          </cell>
          <cell r="B190" t="str">
            <v>CARLOS NUÑEZ</v>
          </cell>
          <cell r="C190">
            <v>0</v>
          </cell>
        </row>
        <row r="191">
          <cell r="A191" t="str">
            <v>LA MAFIA</v>
          </cell>
          <cell r="B191" t="str">
            <v>MARCO CEVALLOS</v>
          </cell>
          <cell r="C191">
            <v>0</v>
          </cell>
        </row>
        <row r="192">
          <cell r="A192" t="str">
            <v>DESEMPAQUE NOCTURNO</v>
          </cell>
          <cell r="B192" t="str">
            <v>RAMIRO HERNANDEZ</v>
          </cell>
          <cell r="C192">
            <v>0</v>
          </cell>
        </row>
        <row r="193">
          <cell r="C193">
            <v>0</v>
          </cell>
        </row>
        <row r="194">
          <cell r="A194" t="str">
            <v>METALICOS</v>
          </cell>
          <cell r="B194" t="str">
            <v>LUIS CAIZA</v>
          </cell>
          <cell r="C194">
            <v>0</v>
          </cell>
        </row>
        <row r="195">
          <cell r="A195" t="str">
            <v>RAPIDOS Y FURIOSOS</v>
          </cell>
          <cell r="B195" t="str">
            <v>CARLOS SIMBAÑA</v>
          </cell>
          <cell r="C195">
            <v>0</v>
          </cell>
        </row>
        <row r="196">
          <cell r="C196">
            <v>0</v>
          </cell>
        </row>
        <row r="197">
          <cell r="A197" t="str">
            <v>BAD BOYS</v>
          </cell>
          <cell r="B197" t="str">
            <v>LUIS CAIZA</v>
          </cell>
          <cell r="C197">
            <v>0</v>
          </cell>
        </row>
        <row r="198">
          <cell r="A198" t="str">
            <v>MAS RAPIDOS Y MAS FURIOSOS</v>
          </cell>
          <cell r="B198" t="str">
            <v>JUAN PILICITA</v>
          </cell>
          <cell r="C198">
            <v>0</v>
          </cell>
        </row>
        <row r="199">
          <cell r="C199">
            <v>0</v>
          </cell>
        </row>
        <row r="200">
          <cell r="A200" t="str">
            <v>VEN TE ARREGLO</v>
          </cell>
          <cell r="B200" t="str">
            <v>PATRICIO JIMENEZ</v>
          </cell>
          <cell r="C200">
            <v>0</v>
          </cell>
        </row>
        <row r="201">
          <cell r="A201" t="str">
            <v>LOS SCRAPI</v>
          </cell>
          <cell r="B201" t="str">
            <v>MARCELO MAYANQUER</v>
          </cell>
          <cell r="C201">
            <v>0</v>
          </cell>
        </row>
        <row r="202">
          <cell r="C202">
            <v>0</v>
          </cell>
        </row>
        <row r="203">
          <cell r="A203" t="str">
            <v>ALFA 1</v>
          </cell>
          <cell r="B203" t="str">
            <v>JUAN QUINDE</v>
          </cell>
          <cell r="C203">
            <v>0</v>
          </cell>
        </row>
        <row r="204">
          <cell r="A204" t="str">
            <v>CATERPILLAR</v>
          </cell>
          <cell r="B204" t="str">
            <v>GONZALO VELEZ</v>
          </cell>
          <cell r="C204">
            <v>0</v>
          </cell>
        </row>
        <row r="205">
          <cell r="A205" t="str">
            <v>ALFA NOCTURNO</v>
          </cell>
          <cell r="B205" t="str">
            <v>HERNAN GONZALON</v>
          </cell>
          <cell r="C205">
            <v>0</v>
          </cell>
        </row>
        <row r="206">
          <cell r="A206" t="str">
            <v>TWISTER</v>
          </cell>
          <cell r="B206" t="str">
            <v>MAURICIO SUBIA</v>
          </cell>
          <cell r="C206">
            <v>0</v>
          </cell>
        </row>
        <row r="207">
          <cell r="C207">
            <v>0</v>
          </cell>
        </row>
        <row r="208">
          <cell r="A208" t="str">
            <v>LOS CICLICOS</v>
          </cell>
          <cell r="B208" t="str">
            <v>SANTIAGO LOPEZ</v>
          </cell>
          <cell r="C208">
            <v>0</v>
          </cell>
        </row>
        <row r="209">
          <cell r="A209" t="str">
            <v>LOS PRD'S</v>
          </cell>
          <cell r="B209" t="str">
            <v>DANIEL SALINAS</v>
          </cell>
          <cell r="C209">
            <v>0</v>
          </cell>
        </row>
        <row r="210">
          <cell r="A210" t="str">
            <v>LOS PRIMEROS QUE TE TOCAN</v>
          </cell>
          <cell r="B210" t="str">
            <v>CHRISTIAN DELGADO</v>
          </cell>
          <cell r="C210">
            <v>0</v>
          </cell>
        </row>
        <row r="211">
          <cell r="A211" t="str">
            <v>CERO FALTANTES</v>
          </cell>
          <cell r="B211" t="str">
            <v>CARLOS ARROYO</v>
          </cell>
          <cell r="C211">
            <v>0</v>
          </cell>
        </row>
        <row r="212">
          <cell r="C212">
            <v>0</v>
          </cell>
        </row>
        <row r="213">
          <cell r="A213" t="str">
            <v>JUSTO A TIEMPO</v>
          </cell>
          <cell r="B213" t="str">
            <v>SIXTO GUZMAN</v>
          </cell>
          <cell r="C213">
            <v>0</v>
          </cell>
        </row>
        <row r="214">
          <cell r="A214" t="str">
            <v>MATERIALISTAS</v>
          </cell>
          <cell r="B214" t="str">
            <v>DIEGO PAGUAY</v>
          </cell>
          <cell r="C214">
            <v>0</v>
          </cell>
        </row>
        <row r="215">
          <cell r="A215" t="str">
            <v>FORAGIDOS</v>
          </cell>
          <cell r="B215" t="str">
            <v>LENIN BARROS</v>
          </cell>
          <cell r="C215">
            <v>0</v>
          </cell>
        </row>
        <row r="216">
          <cell r="C216">
            <v>0</v>
          </cell>
        </row>
        <row r="217">
          <cell r="A217" t="str">
            <v>LOS PLASTICOS</v>
          </cell>
          <cell r="B217" t="str">
            <v>RAFAEL SANCHEZ</v>
          </cell>
          <cell r="C217">
            <v>0</v>
          </cell>
        </row>
        <row r="218">
          <cell r="A218" t="str">
            <v>LOS SCHUMACHER</v>
          </cell>
          <cell r="B218" t="str">
            <v>JAVIER REYES</v>
          </cell>
          <cell r="C218">
            <v>0</v>
          </cell>
        </row>
        <row r="219">
          <cell r="A219" t="str">
            <v>LOS NOCTURNOS</v>
          </cell>
          <cell r="B219" t="str">
            <v>HENRY TATAYO</v>
          </cell>
          <cell r="C219">
            <v>0</v>
          </cell>
        </row>
        <row r="220">
          <cell r="C220">
            <v>0</v>
          </cell>
        </row>
        <row r="221">
          <cell r="A221" t="str">
            <v>LOS BARBAROS</v>
          </cell>
          <cell r="B221" t="str">
            <v>IVAN MUZO</v>
          </cell>
          <cell r="C221">
            <v>0</v>
          </cell>
        </row>
        <row r="222">
          <cell r="C222">
            <v>0</v>
          </cell>
        </row>
        <row r="223">
          <cell r="A223" t="str">
            <v>ENTREGA TOTAL</v>
          </cell>
          <cell r="B223" t="str">
            <v>MARIO CASTILLO</v>
          </cell>
          <cell r="C223">
            <v>0</v>
          </cell>
        </row>
        <row r="224">
          <cell r="A224" t="str">
            <v>BIG BROTHERS</v>
          </cell>
          <cell r="B224" t="str">
            <v>HENRY MORALES</v>
          </cell>
          <cell r="C224">
            <v>0</v>
          </cell>
        </row>
        <row r="225">
          <cell r="C225">
            <v>0</v>
          </cell>
        </row>
        <row r="226">
          <cell r="A226" t="str">
            <v>PUNTO APARTE</v>
          </cell>
          <cell r="B226" t="str">
            <v>RICARDO CUAMACAS</v>
          </cell>
          <cell r="C226">
            <v>0</v>
          </cell>
        </row>
        <row r="227">
          <cell r="A227" t="str">
            <v>LOS CONTROLADORES</v>
          </cell>
          <cell r="C227">
            <v>0</v>
          </cell>
        </row>
        <row r="228">
          <cell r="A228" t="str">
            <v>TOTAL CONTROL</v>
          </cell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A231" t="str">
            <v>SIEMPRE ADELANTE</v>
          </cell>
          <cell r="B231" t="str">
            <v>CARLOS TITUAÑA</v>
          </cell>
          <cell r="C231">
            <v>0</v>
          </cell>
        </row>
        <row r="232">
          <cell r="A232" t="str">
            <v>AJUSTADORES</v>
          </cell>
          <cell r="B232" t="str">
            <v>LUIS SIMBAÑA</v>
          </cell>
          <cell r="C232">
            <v>0</v>
          </cell>
        </row>
        <row r="233">
          <cell r="A233" t="str">
            <v>SOLO SUGERENCIAS</v>
          </cell>
          <cell r="B233" t="str">
            <v>JORGE TABANGO</v>
          </cell>
          <cell r="C233">
            <v>0</v>
          </cell>
        </row>
        <row r="234">
          <cell r="C234">
            <v>0</v>
          </cell>
        </row>
        <row r="235">
          <cell r="A235" t="str">
            <v>LOS HULKS</v>
          </cell>
          <cell r="B235" t="str">
            <v>DIEGO TARAPUÉS</v>
          </cell>
          <cell r="C235">
            <v>0</v>
          </cell>
        </row>
        <row r="236">
          <cell r="A236" t="str">
            <v>SUIGENERIS</v>
          </cell>
          <cell r="B236" t="str">
            <v>LUIS MAILA</v>
          </cell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A239" t="str">
            <v>LOS A FULL</v>
          </cell>
          <cell r="B239" t="str">
            <v>WILSON OBANDO</v>
          </cell>
          <cell r="C239">
            <v>0</v>
          </cell>
        </row>
        <row r="240">
          <cell r="A240" t="str">
            <v>A OTRO NIVEL</v>
          </cell>
          <cell r="B240" t="str">
            <v>ALEX ROJAS</v>
          </cell>
          <cell r="C240">
            <v>0</v>
          </cell>
        </row>
        <row r="241">
          <cell r="C241">
            <v>0</v>
          </cell>
        </row>
        <row r="242">
          <cell r="A242" t="str">
            <v>LOS AMAGUES</v>
          </cell>
          <cell r="B242" t="str">
            <v>LUIS TAVARIS</v>
          </cell>
          <cell r="C242">
            <v>0</v>
          </cell>
        </row>
        <row r="243">
          <cell r="C243">
            <v>0</v>
          </cell>
        </row>
        <row r="244">
          <cell r="A244" t="str">
            <v>LOS KCHE</v>
          </cell>
          <cell r="B244" t="str">
            <v>ROBERTO  LLUMIQUINGA</v>
          </cell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>
        <row r="1">
          <cell r="A1" t="str">
            <v>EQUIPO</v>
          </cell>
          <cell r="B1" t="str">
            <v>NOMBRE</v>
          </cell>
          <cell r="C1" t="str">
            <v>Indice de sugencias acumulado del 1 Ene 2005 al 27 Sep del 2005.</v>
          </cell>
          <cell r="D1" t="str">
            <v>FUNCION</v>
          </cell>
        </row>
        <row r="2">
          <cell r="A2" t="str">
            <v>FURIOSOS 2T</v>
          </cell>
          <cell r="B2" t="str">
            <v xml:space="preserve">Adrian Oyana </v>
          </cell>
          <cell r="C2">
            <v>14.97</v>
          </cell>
          <cell r="D2">
            <v>3</v>
          </cell>
        </row>
        <row r="3">
          <cell r="A3" t="str">
            <v>GLADIADORES</v>
          </cell>
          <cell r="B3" t="str">
            <v>ALEXIS SIMBAÑA</v>
          </cell>
          <cell r="C3">
            <v>35.08</v>
          </cell>
          <cell r="D3">
            <v>3</v>
          </cell>
        </row>
        <row r="4">
          <cell r="A4" t="str">
            <v>TODO OK</v>
          </cell>
          <cell r="B4" t="str">
            <v>ANGEL TORRES</v>
          </cell>
          <cell r="C4">
            <v>21.46</v>
          </cell>
          <cell r="D4">
            <v>3</v>
          </cell>
        </row>
        <row r="5">
          <cell r="A5" t="str">
            <v>THE MACHINES</v>
          </cell>
          <cell r="B5" t="str">
            <v>BYRON ASENCIO</v>
          </cell>
          <cell r="C5">
            <v>13.96</v>
          </cell>
          <cell r="D5">
            <v>3</v>
          </cell>
        </row>
        <row r="6">
          <cell r="A6" t="str">
            <v>PURO HUMO 2T</v>
          </cell>
          <cell r="B6" t="str">
            <v>CARLO CAIZA ONA</v>
          </cell>
          <cell r="C6">
            <v>21.5</v>
          </cell>
          <cell r="D6">
            <v>3</v>
          </cell>
        </row>
        <row r="7">
          <cell r="A7" t="str">
            <v>LOS EMPRENDEDORES</v>
          </cell>
          <cell r="B7" t="str">
            <v>CARLOS AYALA</v>
          </cell>
          <cell r="C7">
            <v>6.17</v>
          </cell>
          <cell r="D7">
            <v>3</v>
          </cell>
        </row>
        <row r="8">
          <cell r="A8" t="str">
            <v>SLP</v>
          </cell>
          <cell r="B8" t="str">
            <v>CARLOS CASTILLO</v>
          </cell>
          <cell r="C8">
            <v>9.5</v>
          </cell>
          <cell r="D8">
            <v>3</v>
          </cell>
        </row>
        <row r="9">
          <cell r="A9" t="str">
            <v>PURO HUMO</v>
          </cell>
          <cell r="B9" t="str">
            <v>CARLOS REINOSO</v>
          </cell>
          <cell r="C9">
            <v>19.62</v>
          </cell>
          <cell r="D9">
            <v>3</v>
          </cell>
        </row>
        <row r="10">
          <cell r="A10" t="str">
            <v>MAESTROS DE LA NOCHE</v>
          </cell>
          <cell r="B10" t="str">
            <v>CARLOS TAMBO</v>
          </cell>
          <cell r="C10">
            <v>13.2</v>
          </cell>
          <cell r="D10">
            <v>3</v>
          </cell>
        </row>
        <row r="11">
          <cell r="A11" t="str">
            <v>SIEMPRE ADELANTE</v>
          </cell>
          <cell r="B11" t="str">
            <v>CARLOS TITUAÑA</v>
          </cell>
          <cell r="C11">
            <v>7.19</v>
          </cell>
          <cell r="D11">
            <v>3</v>
          </cell>
        </row>
        <row r="12">
          <cell r="A12" t="str">
            <v>CALIDAD TOTAL 2</v>
          </cell>
          <cell r="B12" t="str">
            <v>CESAR SARANGO</v>
          </cell>
          <cell r="C12">
            <v>1.23</v>
          </cell>
          <cell r="D12">
            <v>0</v>
          </cell>
        </row>
        <row r="13">
          <cell r="A13" t="str">
            <v>LA TROVA</v>
          </cell>
          <cell r="B13" t="str">
            <v>CHIRTIAN HERNANDEZ</v>
          </cell>
          <cell r="C13">
            <v>8.5299999999999994</v>
          </cell>
          <cell r="D13">
            <v>3</v>
          </cell>
        </row>
        <row r="14">
          <cell r="A14" t="str">
            <v>BIG BROTHERS</v>
          </cell>
          <cell r="B14" t="str">
            <v>CHRISTIAN ANDRADE</v>
          </cell>
          <cell r="C14">
            <v>8.61</v>
          </cell>
          <cell r="D14">
            <v>3</v>
          </cell>
        </row>
        <row r="15">
          <cell r="A15" t="str">
            <v>TODO TERRENO</v>
          </cell>
          <cell r="B15" t="str">
            <v>CHRISTIAN GUAMAN</v>
          </cell>
          <cell r="C15">
            <v>2.96</v>
          </cell>
          <cell r="D15">
            <v>3</v>
          </cell>
        </row>
        <row r="16">
          <cell r="A16" t="str">
            <v>HIGH QUALITY</v>
          </cell>
          <cell r="B16" t="str">
            <v>CRISTIAN ERAZO</v>
          </cell>
          <cell r="C16">
            <v>9.6</v>
          </cell>
          <cell r="D16">
            <v>3</v>
          </cell>
        </row>
        <row r="17">
          <cell r="A17" t="str">
            <v>TECNICOS NOCTURNOS</v>
          </cell>
          <cell r="B17" t="str">
            <v>CRISTIAN GEONANNIY TOAQUIZA CASA</v>
          </cell>
          <cell r="C17">
            <v>5.35</v>
          </cell>
          <cell r="D17">
            <v>3</v>
          </cell>
        </row>
        <row r="18">
          <cell r="A18" t="str">
            <v>GLS</v>
          </cell>
          <cell r="B18" t="str">
            <v>CRISTIAN MONTALVO</v>
          </cell>
          <cell r="C18">
            <v>17.510000000000002</v>
          </cell>
          <cell r="D18">
            <v>3</v>
          </cell>
        </row>
        <row r="19">
          <cell r="A19" t="str">
            <v>LOS PRD'S</v>
          </cell>
          <cell r="B19" t="str">
            <v>DANIEL SALINAZ</v>
          </cell>
          <cell r="C19">
            <v>12.03</v>
          </cell>
          <cell r="D19">
            <v>3</v>
          </cell>
        </row>
        <row r="20">
          <cell r="A20" t="str">
            <v>EVOLUTION</v>
          </cell>
          <cell r="B20" t="str">
            <v>DARIO PACHACAMA</v>
          </cell>
          <cell r="C20">
            <v>15.53</v>
          </cell>
          <cell r="D20">
            <v>3</v>
          </cell>
        </row>
        <row r="21">
          <cell r="A21" t="str">
            <v>SOLO CALIDAD</v>
          </cell>
          <cell r="B21" t="str">
            <v>DARWIN DUEÑAS</v>
          </cell>
          <cell r="C21">
            <v>34.67</v>
          </cell>
          <cell r="D21">
            <v>3</v>
          </cell>
        </row>
        <row r="22">
          <cell r="A22" t="str">
            <v>1000 RPM</v>
          </cell>
          <cell r="B22" t="str">
            <v>DARWIN TOPON</v>
          </cell>
          <cell r="C22">
            <v>7.07</v>
          </cell>
          <cell r="D22">
            <v>3</v>
          </cell>
        </row>
        <row r="23">
          <cell r="A23" t="str">
            <v>LOS NOCHEROS</v>
          </cell>
          <cell r="B23" t="str">
            <v>DIEGO ARAUJO</v>
          </cell>
          <cell r="C23">
            <v>4.6500000000000004</v>
          </cell>
          <cell r="D23">
            <v>3</v>
          </cell>
        </row>
        <row r="24">
          <cell r="A24" t="str">
            <v>LOS CINCO ASES</v>
          </cell>
          <cell r="B24" t="str">
            <v>DIEGO CONDOY</v>
          </cell>
          <cell r="C24">
            <v>11.9</v>
          </cell>
          <cell r="D24">
            <v>3</v>
          </cell>
        </row>
        <row r="25">
          <cell r="A25" t="str">
            <v>MATERIALISTAS</v>
          </cell>
          <cell r="B25" t="str">
            <v>DIEGO PAGUAY</v>
          </cell>
          <cell r="C25">
            <v>13.6</v>
          </cell>
          <cell r="D25">
            <v>3</v>
          </cell>
        </row>
        <row r="26">
          <cell r="A26" t="str">
            <v>LOS HULKS</v>
          </cell>
          <cell r="B26" t="str">
            <v>DIEGO TARAPUÉS</v>
          </cell>
          <cell r="C26">
            <v>16.8</v>
          </cell>
          <cell r="D26">
            <v>3</v>
          </cell>
        </row>
        <row r="27">
          <cell r="A27" t="str">
            <v>LOS SCHUMACHER</v>
          </cell>
          <cell r="B27" t="str">
            <v>EDGAR GARCIA</v>
          </cell>
          <cell r="C27">
            <v>30.63</v>
          </cell>
          <cell r="D27">
            <v>3</v>
          </cell>
        </row>
        <row r="28">
          <cell r="A28" t="str">
            <v>LIDERES EN ACCION</v>
          </cell>
          <cell r="B28" t="str">
            <v>EDGAR USHIÑA</v>
          </cell>
          <cell r="C28">
            <v>12.6</v>
          </cell>
          <cell r="D28">
            <v>3</v>
          </cell>
        </row>
        <row r="29">
          <cell r="A29" t="str">
            <v>LOS INDOMABLES</v>
          </cell>
          <cell r="B29" t="str">
            <v>EDISON JIMENEZ</v>
          </cell>
          <cell r="C29">
            <v>10.15</v>
          </cell>
          <cell r="D29">
            <v>3</v>
          </cell>
        </row>
        <row r="30">
          <cell r="A30" t="str">
            <v>SACA CHISPAS</v>
          </cell>
          <cell r="B30" t="str">
            <v>EDISON LUISNACIMBATIPAN</v>
          </cell>
          <cell r="D30">
            <v>0</v>
          </cell>
        </row>
        <row r="31">
          <cell r="A31" t="str">
            <v>LOS NACHOS</v>
          </cell>
          <cell r="B31" t="str">
            <v>EDISON NIETO</v>
          </cell>
          <cell r="C31">
            <v>1.8</v>
          </cell>
          <cell r="D31">
            <v>0</v>
          </cell>
        </row>
        <row r="32">
          <cell r="A32" t="str">
            <v>LOS TAPA HUECOS</v>
          </cell>
          <cell r="B32" t="str">
            <v>EDISON TITUAÑA</v>
          </cell>
          <cell r="C32">
            <v>12.75</v>
          </cell>
          <cell r="D32">
            <v>3</v>
          </cell>
        </row>
        <row r="33">
          <cell r="A33" t="str">
            <v>THE MANAGER 2T</v>
          </cell>
          <cell r="B33" t="str">
            <v>Eduardo Meza</v>
          </cell>
          <cell r="C33">
            <v>35.270000000000003</v>
          </cell>
          <cell r="D33">
            <v>3</v>
          </cell>
        </row>
        <row r="34">
          <cell r="A34" t="str">
            <v>LOS AMANECIDOS</v>
          </cell>
          <cell r="B34" t="str">
            <v>ENRIQUE PEREZ</v>
          </cell>
          <cell r="C34">
            <v>2.02</v>
          </cell>
          <cell r="D34">
            <v>3</v>
          </cell>
        </row>
        <row r="35">
          <cell r="A35" t="str">
            <v>LOS CORRECAMINOS</v>
          </cell>
          <cell r="B35" t="str">
            <v>JARAMILLO JAIME JAVIER</v>
          </cell>
          <cell r="C35">
            <v>9.1999999999999993</v>
          </cell>
          <cell r="D35">
            <v>3</v>
          </cell>
        </row>
        <row r="36">
          <cell r="A36" t="str">
            <v>ENTREGA TOTAL</v>
          </cell>
          <cell r="B36" t="str">
            <v>FABIAN MANCHENO</v>
          </cell>
          <cell r="C36">
            <v>26.15</v>
          </cell>
          <cell r="D36">
            <v>3</v>
          </cell>
        </row>
        <row r="37">
          <cell r="A37" t="str">
            <v>CALIDAD SIN LIMITE</v>
          </cell>
          <cell r="B37" t="str">
            <v>FABIAN PILATAXI</v>
          </cell>
          <cell r="C37">
            <v>13.45</v>
          </cell>
          <cell r="D37">
            <v>3</v>
          </cell>
        </row>
        <row r="38">
          <cell r="A38" t="str">
            <v>GENUINOS</v>
          </cell>
          <cell r="B38" t="str">
            <v>FAUSTO VACA</v>
          </cell>
          <cell r="C38">
            <v>21.04</v>
          </cell>
          <cell r="D38">
            <v>3</v>
          </cell>
        </row>
        <row r="39">
          <cell r="A39" t="str">
            <v>INVENSIBLES EN CALIDAD</v>
          </cell>
          <cell r="B39" t="str">
            <v>FERNANDO LUIS YUGSI CHANCUSIG</v>
          </cell>
          <cell r="C39">
            <v>15.63</v>
          </cell>
          <cell r="D39">
            <v>3</v>
          </cell>
        </row>
        <row r="40">
          <cell r="A40" t="str">
            <v>HERMANOS 2T</v>
          </cell>
          <cell r="B40" t="str">
            <v>Franklin Granada</v>
          </cell>
          <cell r="C40">
            <v>41.5</v>
          </cell>
          <cell r="D40">
            <v>3</v>
          </cell>
        </row>
        <row r="41">
          <cell r="A41" t="str">
            <v>SOLO JEFES</v>
          </cell>
          <cell r="B41" t="str">
            <v>FREDDY CUENCA</v>
          </cell>
          <cell r="C41">
            <v>18.75</v>
          </cell>
          <cell r="D41">
            <v>3</v>
          </cell>
        </row>
        <row r="42">
          <cell r="A42" t="str">
            <v>LOS CONTROLADORES</v>
          </cell>
          <cell r="B42" t="str">
            <v>FREDDY DIAZ</v>
          </cell>
          <cell r="C42">
            <v>8.35</v>
          </cell>
          <cell r="D42">
            <v>3</v>
          </cell>
        </row>
        <row r="43">
          <cell r="A43" t="str">
            <v>BAD BOYS</v>
          </cell>
          <cell r="B43" t="str">
            <v>FREDDY P. NAVARRETE FLORES</v>
          </cell>
          <cell r="C43">
            <v>11.81</v>
          </cell>
          <cell r="D43">
            <v>3</v>
          </cell>
        </row>
        <row r="44">
          <cell r="A44" t="str">
            <v>AREA 51</v>
          </cell>
          <cell r="B44" t="str">
            <v>FREDDY PEÑARRIETA</v>
          </cell>
          <cell r="C44">
            <v>11.36</v>
          </cell>
          <cell r="D44">
            <v>3</v>
          </cell>
        </row>
        <row r="45">
          <cell r="A45" t="str">
            <v>PICAPIEDRA</v>
          </cell>
          <cell r="B45" t="str">
            <v>GABGRIEL TORRES</v>
          </cell>
          <cell r="C45">
            <v>8.69</v>
          </cell>
          <cell r="D45">
            <v>3</v>
          </cell>
        </row>
        <row r="46">
          <cell r="A46" t="str">
            <v>UN SOLO TOQUE</v>
          </cell>
          <cell r="B46" t="str">
            <v>GUILLERMO CASTILLO</v>
          </cell>
          <cell r="C46">
            <v>21.77</v>
          </cell>
          <cell r="D46">
            <v>3</v>
          </cell>
        </row>
        <row r="47">
          <cell r="A47" t="str">
            <v>FULL D-MAX</v>
          </cell>
          <cell r="B47" t="str">
            <v>GUILLERMO JARA</v>
          </cell>
          <cell r="C47">
            <v>3.48</v>
          </cell>
          <cell r="D47">
            <v>3</v>
          </cell>
        </row>
        <row r="48">
          <cell r="A48" t="str">
            <v>LOS BARBAROS</v>
          </cell>
          <cell r="B48" t="str">
            <v>IVAN MUZO</v>
          </cell>
          <cell r="C48">
            <v>17.38</v>
          </cell>
          <cell r="D48">
            <v>3</v>
          </cell>
        </row>
        <row r="49">
          <cell r="A49" t="str">
            <v>PEPE " S  CLEAR</v>
          </cell>
          <cell r="B49" t="str">
            <v>JAVIER IZA</v>
          </cell>
          <cell r="C49">
            <v>10.38</v>
          </cell>
          <cell r="D49">
            <v>3</v>
          </cell>
        </row>
        <row r="50">
          <cell r="A50" t="str">
            <v>RAPIDOS</v>
          </cell>
          <cell r="B50" t="str">
            <v>JHONNY GAIBOR</v>
          </cell>
          <cell r="C50">
            <v>6.15</v>
          </cell>
          <cell r="D50">
            <v>3</v>
          </cell>
        </row>
        <row r="51">
          <cell r="A51" t="str">
            <v>FORSA</v>
          </cell>
          <cell r="B51" t="str">
            <v>JHONNY NARVAEZ</v>
          </cell>
          <cell r="C51">
            <v>11.04</v>
          </cell>
          <cell r="D51">
            <v>3</v>
          </cell>
        </row>
        <row r="52">
          <cell r="A52" t="str">
            <v>SEPARADITOS 2</v>
          </cell>
          <cell r="B52" t="str">
            <v>JORGE CUSTODIO</v>
          </cell>
          <cell r="C52">
            <v>4.62</v>
          </cell>
          <cell r="D52">
            <v>3</v>
          </cell>
        </row>
        <row r="53">
          <cell r="A53" t="str">
            <v>LOS GATOS</v>
          </cell>
          <cell r="B53" t="str">
            <v>JORGE. PERALTA</v>
          </cell>
          <cell r="C53">
            <v>18.579999999999998</v>
          </cell>
          <cell r="D53">
            <v>3</v>
          </cell>
        </row>
        <row r="54">
          <cell r="A54" t="str">
            <v>PUNTO CLAVE</v>
          </cell>
          <cell r="B54" t="str">
            <v>JOSE ALAJO</v>
          </cell>
          <cell r="C54">
            <v>36</v>
          </cell>
          <cell r="D54">
            <v>3</v>
          </cell>
        </row>
        <row r="55">
          <cell r="A55" t="str">
            <v>EXTREME</v>
          </cell>
          <cell r="B55" t="str">
            <v>JOSE ARMIJOS</v>
          </cell>
          <cell r="C55">
            <v>15.65</v>
          </cell>
          <cell r="D55">
            <v>3</v>
          </cell>
        </row>
        <row r="56">
          <cell r="A56" t="str">
            <v>DESEMPAQUE NOCTURNO</v>
          </cell>
          <cell r="B56" t="str">
            <v>JOSE CALLE</v>
          </cell>
          <cell r="C56">
            <v>26.6</v>
          </cell>
          <cell r="D56">
            <v>3</v>
          </cell>
        </row>
        <row r="57">
          <cell r="A57" t="str">
            <v>ENSAMBLAJE PERFECTO</v>
          </cell>
          <cell r="B57" t="str">
            <v>JOSE LUISGARCIA CHASIPANTA</v>
          </cell>
          <cell r="C57">
            <v>7.67</v>
          </cell>
          <cell r="D57">
            <v>3</v>
          </cell>
        </row>
        <row r="58">
          <cell r="A58" t="str">
            <v>LOS SUCOS</v>
          </cell>
          <cell r="B58" t="str">
            <v>JOSE RENGIFO</v>
          </cell>
          <cell r="C58">
            <v>40.07</v>
          </cell>
          <cell r="D58">
            <v>3</v>
          </cell>
        </row>
        <row r="59">
          <cell r="A59" t="str">
            <v>LOS ESPONJAS</v>
          </cell>
          <cell r="B59" t="str">
            <v>JOSE SALAZAR</v>
          </cell>
          <cell r="C59">
            <v>13.11</v>
          </cell>
          <cell r="D59">
            <v>3</v>
          </cell>
        </row>
        <row r="60">
          <cell r="A60" t="str">
            <v>FUERZA MOTRIZ</v>
          </cell>
          <cell r="B60" t="str">
            <v>JOSE VALLADARES</v>
          </cell>
          <cell r="C60">
            <v>9.99</v>
          </cell>
          <cell r="D60">
            <v>3</v>
          </cell>
        </row>
        <row r="61">
          <cell r="A61" t="str">
            <v>FULL MIG</v>
          </cell>
          <cell r="B61" t="str">
            <v>JUAN ALDAS</v>
          </cell>
          <cell r="C61">
            <v>19.36</v>
          </cell>
          <cell r="D61">
            <v>3</v>
          </cell>
        </row>
        <row r="62">
          <cell r="A62" t="str">
            <v>FORAJIDOS</v>
          </cell>
          <cell r="B62" t="str">
            <v>JUAN ANRANGO</v>
          </cell>
          <cell r="C62">
            <v>11.05</v>
          </cell>
          <cell r="D62">
            <v>3</v>
          </cell>
        </row>
        <row r="63">
          <cell r="A63" t="str">
            <v>TWISTER</v>
          </cell>
          <cell r="B63" t="str">
            <v>JUAN GARRIDO</v>
          </cell>
          <cell r="C63">
            <v>8.75</v>
          </cell>
          <cell r="D63">
            <v>3</v>
          </cell>
        </row>
        <row r="64">
          <cell r="A64" t="str">
            <v>CHACRITAS</v>
          </cell>
          <cell r="B64" t="str">
            <v>JUAN LEMA</v>
          </cell>
          <cell r="C64">
            <v>12.28</v>
          </cell>
          <cell r="D64">
            <v>3</v>
          </cell>
        </row>
        <row r="65">
          <cell r="A65" t="str">
            <v>CERO FALTANTES</v>
          </cell>
          <cell r="B65" t="str">
            <v>JUAN PICO</v>
          </cell>
          <cell r="C65">
            <v>7.45</v>
          </cell>
          <cell r="D65">
            <v>3</v>
          </cell>
        </row>
        <row r="66">
          <cell r="A66" t="str">
            <v>RAPIDOS Y FURIOSOS</v>
          </cell>
          <cell r="B66" t="str">
            <v>KLEBER ACONDA</v>
          </cell>
          <cell r="C66">
            <v>15.86</v>
          </cell>
          <cell r="D66">
            <v>3</v>
          </cell>
        </row>
        <row r="67">
          <cell r="A67" t="str">
            <v>GAMMA 3</v>
          </cell>
          <cell r="B67" t="str">
            <v>KLEBER PROAÑO</v>
          </cell>
          <cell r="C67">
            <v>13.16</v>
          </cell>
          <cell r="D67">
            <v>3</v>
          </cell>
        </row>
        <row r="68">
          <cell r="A68" t="str">
            <v>LOS EXTENDIDOS</v>
          </cell>
          <cell r="B68" t="str">
            <v>LENIN ZAMBRANO</v>
          </cell>
          <cell r="C68">
            <v>22.7</v>
          </cell>
          <cell r="D68">
            <v>3</v>
          </cell>
        </row>
        <row r="69">
          <cell r="A69" t="str">
            <v>LOS TODO TERRENO</v>
          </cell>
          <cell r="B69" t="str">
            <v>LUIS  OSWALDO GUALO LINCANGO</v>
          </cell>
          <cell r="C69">
            <v>3.49</v>
          </cell>
          <cell r="D69">
            <v>3</v>
          </cell>
        </row>
        <row r="70">
          <cell r="A70" t="str">
            <v>LOS SIN ERRORES</v>
          </cell>
          <cell r="B70" t="str">
            <v>LUIS ALBERTO HERNANDEZ POTOSI</v>
          </cell>
          <cell r="C70">
            <v>14.54</v>
          </cell>
          <cell r="D70">
            <v>3</v>
          </cell>
        </row>
        <row r="71">
          <cell r="A71" t="str">
            <v>AJUSTADORES</v>
          </cell>
          <cell r="B71" t="str">
            <v>LUIS ALFREDO SIMBAÑA TIPAN</v>
          </cell>
          <cell r="C71">
            <v>4.8099999999999996</v>
          </cell>
          <cell r="D71">
            <v>3</v>
          </cell>
        </row>
        <row r="72">
          <cell r="A72" t="str">
            <v>LOS TECNICOS 2T</v>
          </cell>
          <cell r="B72" t="str">
            <v>LUIS ARTEGA</v>
          </cell>
          <cell r="C72">
            <v>7.6</v>
          </cell>
          <cell r="D72">
            <v>3</v>
          </cell>
        </row>
        <row r="73">
          <cell r="A73" t="str">
            <v>MAS RAPIDOS Y MAS FURIOSOS</v>
          </cell>
          <cell r="B73" t="str">
            <v>LUIS CASAMEN</v>
          </cell>
          <cell r="C73">
            <v>11.18</v>
          </cell>
          <cell r="D73">
            <v>3</v>
          </cell>
        </row>
        <row r="74">
          <cell r="A74" t="str">
            <v>HEAVY METAL 2</v>
          </cell>
          <cell r="B74" t="str">
            <v>LUIS CAZ</v>
          </cell>
          <cell r="C74">
            <v>13.66</v>
          </cell>
          <cell r="D74">
            <v>3</v>
          </cell>
        </row>
        <row r="75">
          <cell r="A75" t="str">
            <v>ELITE</v>
          </cell>
          <cell r="B75" t="str">
            <v>LUIS EDUARDIO FARINANGO TUPIZA</v>
          </cell>
          <cell r="C75">
            <v>22.05</v>
          </cell>
          <cell r="D75">
            <v>3</v>
          </cell>
        </row>
        <row r="76">
          <cell r="A76" t="str">
            <v>MURCIELAGOS</v>
          </cell>
          <cell r="B76" t="str">
            <v>LUIS ENRIQUE QHISPE CHOLANGO</v>
          </cell>
          <cell r="C76">
            <v>16.09</v>
          </cell>
          <cell r="D76">
            <v>3</v>
          </cell>
        </row>
        <row r="77">
          <cell r="A77" t="str">
            <v>SUIGENERIS</v>
          </cell>
          <cell r="B77" t="str">
            <v>LUIS MAILA</v>
          </cell>
          <cell r="C77">
            <v>7.57</v>
          </cell>
          <cell r="D77">
            <v>3</v>
          </cell>
        </row>
        <row r="78">
          <cell r="A78" t="str">
            <v>UNO.8</v>
          </cell>
          <cell r="B78" t="str">
            <v>LUIS MICHILENA</v>
          </cell>
          <cell r="C78">
            <v>16.45</v>
          </cell>
          <cell r="D78">
            <v>3</v>
          </cell>
        </row>
        <row r="79">
          <cell r="A79" t="str">
            <v>LOS GUAMBRITOS</v>
          </cell>
          <cell r="B79" t="str">
            <v>LUIS MOROMENACHO</v>
          </cell>
          <cell r="C79">
            <v>11.14</v>
          </cell>
          <cell r="D79">
            <v>3</v>
          </cell>
        </row>
        <row r="80">
          <cell r="A80" t="str">
            <v>LOS PRIMEROS QUE TE TOCAN</v>
          </cell>
          <cell r="B80" t="str">
            <v>LUIS QUISNIA</v>
          </cell>
          <cell r="C80">
            <v>6.85</v>
          </cell>
          <cell r="D80">
            <v>3</v>
          </cell>
        </row>
        <row r="81">
          <cell r="A81" t="str">
            <v>LOS AMAGUES</v>
          </cell>
          <cell r="B81" t="str">
            <v>LUIS TAVARIS</v>
          </cell>
          <cell r="C81">
            <v>1.95</v>
          </cell>
          <cell r="D81">
            <v>0</v>
          </cell>
        </row>
        <row r="82">
          <cell r="A82" t="str">
            <v>LOS ENDEREZADORES</v>
          </cell>
          <cell r="B82" t="str">
            <v>MARCELO REINO</v>
          </cell>
          <cell r="C82">
            <v>6.01</v>
          </cell>
          <cell r="D82">
            <v>3</v>
          </cell>
        </row>
        <row r="83">
          <cell r="A83" t="str">
            <v>LA MAFIA</v>
          </cell>
          <cell r="B83" t="str">
            <v>MARCO CEVALLOS</v>
          </cell>
          <cell r="C83">
            <v>14.7</v>
          </cell>
          <cell r="D83">
            <v>3</v>
          </cell>
        </row>
        <row r="84">
          <cell r="A84" t="str">
            <v>METAL BAL</v>
          </cell>
          <cell r="B84" t="str">
            <v>MARCO TRUJILLO</v>
          </cell>
          <cell r="C84">
            <v>12.89</v>
          </cell>
          <cell r="D84">
            <v>3</v>
          </cell>
        </row>
        <row r="85">
          <cell r="A85" t="str">
            <v>RAPIDOS 2T</v>
          </cell>
          <cell r="B85" t="str">
            <v>Mario Ontaneda</v>
          </cell>
          <cell r="C85">
            <v>110.14</v>
          </cell>
          <cell r="D85">
            <v>3</v>
          </cell>
        </row>
        <row r="86">
          <cell r="A86" t="str">
            <v>I - 190</v>
          </cell>
          <cell r="B86" t="str">
            <v>MARLO PEÑAFIEL</v>
          </cell>
          <cell r="C86">
            <v>24.77</v>
          </cell>
          <cell r="D86">
            <v>3</v>
          </cell>
        </row>
        <row r="87">
          <cell r="A87" t="str">
            <v>INNOVADORES</v>
          </cell>
          <cell r="B87" t="str">
            <v>MIIGUEL ANGEL CARDENAS CARRERA</v>
          </cell>
          <cell r="C87">
            <v>21.59</v>
          </cell>
          <cell r="D87">
            <v>3</v>
          </cell>
        </row>
        <row r="88">
          <cell r="A88" t="str">
            <v>METAL BAL 2T</v>
          </cell>
          <cell r="B88" t="str">
            <v>NELSON BARROS</v>
          </cell>
          <cell r="C88">
            <v>11.9</v>
          </cell>
          <cell r="D88">
            <v>3</v>
          </cell>
        </row>
        <row r="89">
          <cell r="A89" t="str">
            <v>TOTAL CONTROL</v>
          </cell>
          <cell r="B89" t="str">
            <v>ORLANDO PEDRAZA</v>
          </cell>
          <cell r="C89">
            <v>19.75</v>
          </cell>
          <cell r="D89">
            <v>3</v>
          </cell>
        </row>
        <row r="90">
          <cell r="A90" t="str">
            <v>LOS SOBRINOS</v>
          </cell>
          <cell r="B90" t="str">
            <v>PABLO RAMOS</v>
          </cell>
          <cell r="C90">
            <v>16.3</v>
          </cell>
          <cell r="D90">
            <v>3</v>
          </cell>
        </row>
        <row r="91">
          <cell r="A91" t="str">
            <v>SIEMPRE LISTOS</v>
          </cell>
          <cell r="B91" t="str">
            <v>PATRICIO ALBIÑO</v>
          </cell>
          <cell r="C91">
            <v>7.24</v>
          </cell>
          <cell r="D91">
            <v>3</v>
          </cell>
        </row>
        <row r="92">
          <cell r="A92" t="str">
            <v>ACTIVOS</v>
          </cell>
          <cell r="B92" t="str">
            <v>PATRICIO ALTAMIRANO</v>
          </cell>
          <cell r="C92">
            <v>4.0999999999999996</v>
          </cell>
          <cell r="D92">
            <v>3</v>
          </cell>
        </row>
        <row r="93">
          <cell r="A93" t="str">
            <v>LOS PISTOLEROS</v>
          </cell>
          <cell r="B93" t="str">
            <v>PATRICIO TIPAN</v>
          </cell>
          <cell r="C93">
            <v>7.58</v>
          </cell>
          <cell r="D93">
            <v>3</v>
          </cell>
        </row>
        <row r="94">
          <cell r="A94" t="str">
            <v>PURA PINTA</v>
          </cell>
          <cell r="B94" t="str">
            <v>PAUL ASIMBAYA</v>
          </cell>
          <cell r="C94">
            <v>15.99</v>
          </cell>
          <cell r="D94">
            <v>3</v>
          </cell>
        </row>
        <row r="95">
          <cell r="A95" t="str">
            <v>K TAZ 2T</v>
          </cell>
          <cell r="B95" t="str">
            <v>PAUL SALDAÑA</v>
          </cell>
          <cell r="C95">
            <v>7.72</v>
          </cell>
          <cell r="D95">
            <v>3</v>
          </cell>
        </row>
        <row r="96">
          <cell r="A96" t="str">
            <v>LOS COGE FALLAS</v>
          </cell>
          <cell r="B96" t="str">
            <v>PLINIO SANCHEZ</v>
          </cell>
          <cell r="C96">
            <v>10.73</v>
          </cell>
          <cell r="D96">
            <v>3</v>
          </cell>
        </row>
        <row r="97">
          <cell r="A97" t="str">
            <v>LOS PLASTICOS</v>
          </cell>
          <cell r="B97" t="str">
            <v>RAFAEL SANCHEZ</v>
          </cell>
          <cell r="C97">
            <v>3.02</v>
          </cell>
          <cell r="D97">
            <v>3</v>
          </cell>
        </row>
        <row r="98">
          <cell r="A98" t="str">
            <v>A TODA MAQUINA</v>
          </cell>
          <cell r="B98" t="str">
            <v>RAMIRO PACHACAMA</v>
          </cell>
          <cell r="C98">
            <v>23.7</v>
          </cell>
          <cell r="D98">
            <v>3</v>
          </cell>
        </row>
        <row r="99">
          <cell r="A99" t="str">
            <v>LOS SCRAPI</v>
          </cell>
          <cell r="B99" t="str">
            <v>RAUL CASTRO</v>
          </cell>
          <cell r="C99">
            <v>8.7100000000000009</v>
          </cell>
          <cell r="D99">
            <v>3</v>
          </cell>
        </row>
        <row r="100">
          <cell r="A100" t="str">
            <v>LOS MISMOS PERO POR HORAS 2T</v>
          </cell>
          <cell r="B100" t="str">
            <v>RAMIRO FLORES</v>
          </cell>
          <cell r="C100">
            <v>3.16</v>
          </cell>
          <cell r="D100">
            <v>3</v>
          </cell>
        </row>
        <row r="101">
          <cell r="A101" t="str">
            <v>LOS KCHE</v>
          </cell>
          <cell r="B101" t="str">
            <v>ROBERTO  LLUMIQUINGA</v>
          </cell>
          <cell r="C101">
            <v>10.3</v>
          </cell>
          <cell r="D101">
            <v>3</v>
          </cell>
        </row>
        <row r="102">
          <cell r="A102" t="str">
            <v>ALFA</v>
          </cell>
          <cell r="B102" t="str">
            <v>ROBERTO AGUIRRE</v>
          </cell>
          <cell r="C102">
            <v>11.13</v>
          </cell>
          <cell r="D102">
            <v>3</v>
          </cell>
        </row>
        <row r="103">
          <cell r="A103" t="str">
            <v>LOS CUMPLIDOS</v>
          </cell>
          <cell r="B103" t="str">
            <v>ROBERTO OÑATE</v>
          </cell>
          <cell r="C103">
            <v>9.76</v>
          </cell>
          <cell r="D103">
            <v>3</v>
          </cell>
        </row>
        <row r="104">
          <cell r="A104" t="str">
            <v>LOS LEONES</v>
          </cell>
          <cell r="B104" t="str">
            <v>ROBERTO PUSHUG</v>
          </cell>
          <cell r="C104">
            <v>7.18</v>
          </cell>
          <cell r="D104">
            <v>3</v>
          </cell>
        </row>
        <row r="105">
          <cell r="A105" t="str">
            <v>CERO ERRORES</v>
          </cell>
          <cell r="B105" t="str">
            <v>ROBERTO VIZCAINO</v>
          </cell>
          <cell r="C105">
            <v>17.3</v>
          </cell>
          <cell r="D105">
            <v>3</v>
          </cell>
        </row>
        <row r="106">
          <cell r="A106" t="str">
            <v>BERRACOS 2T</v>
          </cell>
          <cell r="B106" t="str">
            <v>Rodrigo Quingaluisa</v>
          </cell>
          <cell r="C106">
            <v>17.75</v>
          </cell>
          <cell r="D106">
            <v>3</v>
          </cell>
        </row>
        <row r="107">
          <cell r="A107" t="str">
            <v>SOLO NOCHE</v>
          </cell>
          <cell r="B107" t="str">
            <v>SANTIAGO DELGADO</v>
          </cell>
          <cell r="C107">
            <v>9.07</v>
          </cell>
          <cell r="D107">
            <v>3</v>
          </cell>
        </row>
        <row r="108">
          <cell r="A108" t="str">
            <v>LOS CICLICOS</v>
          </cell>
          <cell r="B108" t="str">
            <v>SANTIAGO LOPEZ</v>
          </cell>
          <cell r="C108">
            <v>8.89</v>
          </cell>
          <cell r="D108">
            <v>3</v>
          </cell>
        </row>
        <row r="109">
          <cell r="A109" t="str">
            <v>LOS ALIPACHA</v>
          </cell>
          <cell r="B109" t="str">
            <v>SANTIAGO PUENTE</v>
          </cell>
          <cell r="C109">
            <v>6.01</v>
          </cell>
          <cell r="D109">
            <v>3</v>
          </cell>
        </row>
        <row r="110">
          <cell r="A110" t="str">
            <v>COMO VAS</v>
          </cell>
          <cell r="B110" t="str">
            <v>SANTIAGO SIMBAÑA</v>
          </cell>
          <cell r="C110">
            <v>22.23</v>
          </cell>
          <cell r="D110">
            <v>3</v>
          </cell>
        </row>
        <row r="111">
          <cell r="A111" t="str">
            <v>FULL RETOQUE</v>
          </cell>
          <cell r="B111" t="str">
            <v>SEGUNDO URGILES</v>
          </cell>
          <cell r="C111">
            <v>43.81</v>
          </cell>
          <cell r="D111">
            <v>3</v>
          </cell>
        </row>
        <row r="112">
          <cell r="A112" t="str">
            <v>ESPECIALISTAS</v>
          </cell>
          <cell r="B112" t="str">
            <v>SIXTO ANDRADE</v>
          </cell>
          <cell r="C112">
            <v>9.23</v>
          </cell>
          <cell r="D112">
            <v>3</v>
          </cell>
        </row>
        <row r="113">
          <cell r="A113" t="str">
            <v>NOCHE ETERNA</v>
          </cell>
          <cell r="B113" t="str">
            <v>TBD</v>
          </cell>
          <cell r="D113">
            <v>0</v>
          </cell>
        </row>
        <row r="114">
          <cell r="A114" t="str">
            <v>MONTAJE NOCTURNO</v>
          </cell>
          <cell r="B114" t="str">
            <v>WALTER TOAPANTA</v>
          </cell>
          <cell r="C114">
            <v>3.19</v>
          </cell>
          <cell r="D114">
            <v>3</v>
          </cell>
        </row>
        <row r="115">
          <cell r="A115" t="str">
            <v>HLH</v>
          </cell>
          <cell r="B115" t="str">
            <v>WASHINGTON CEDEÑO</v>
          </cell>
          <cell r="C115">
            <v>14.91</v>
          </cell>
          <cell r="D115">
            <v>3</v>
          </cell>
        </row>
        <row r="116">
          <cell r="A116" t="str">
            <v>CERO ERRORES 2T</v>
          </cell>
          <cell r="B116" t="str">
            <v>Wilson Collaguazo</v>
          </cell>
          <cell r="C116">
            <v>15.85</v>
          </cell>
          <cell r="D116">
            <v>3</v>
          </cell>
        </row>
        <row r="117">
          <cell r="A117" t="str">
            <v>METAMORFOSIS</v>
          </cell>
          <cell r="B117" t="str">
            <v>WLADIMIR MADRID</v>
          </cell>
          <cell r="C117">
            <v>19.82</v>
          </cell>
          <cell r="D117">
            <v>3</v>
          </cell>
        </row>
        <row r="119">
          <cell r="A119" t="str">
            <v>SUELDA</v>
          </cell>
        </row>
        <row r="120">
          <cell r="A120" t="str">
            <v>EQUIPO</v>
          </cell>
          <cell r="B120" t="str">
            <v>LET</v>
          </cell>
          <cell r="C120" t="str">
            <v>INDICE</v>
          </cell>
        </row>
        <row r="121">
          <cell r="A121" t="str">
            <v>CAVERNICOLAS</v>
          </cell>
          <cell r="B121" t="str">
            <v>WASHINGTON PACHACAMA</v>
          </cell>
          <cell r="C121">
            <v>3.57</v>
          </cell>
          <cell r="D121">
            <v>3</v>
          </cell>
        </row>
        <row r="122">
          <cell r="A122" t="str">
            <v>PURO ÑEQUE</v>
          </cell>
          <cell r="B122" t="str">
            <v>MIGUEL CAIZA</v>
          </cell>
          <cell r="C122">
            <v>18.95</v>
          </cell>
          <cell r="D122">
            <v>3</v>
          </cell>
        </row>
        <row r="123">
          <cell r="A123" t="str">
            <v>FURIOSOS</v>
          </cell>
          <cell r="B123" t="str">
            <v>MILTON VARGAS</v>
          </cell>
          <cell r="C123">
            <v>6.85</v>
          </cell>
          <cell r="D123">
            <v>3</v>
          </cell>
        </row>
        <row r="124">
          <cell r="A124" t="str">
            <v>LOS BERRACOS</v>
          </cell>
          <cell r="B124" t="str">
            <v>MARCO JACOME</v>
          </cell>
          <cell r="C124">
            <v>9.8699999999999992</v>
          </cell>
          <cell r="D124">
            <v>3</v>
          </cell>
        </row>
        <row r="125">
          <cell r="A125" t="str">
            <v>THE MANAGER</v>
          </cell>
          <cell r="B125" t="str">
            <v>LUIS TUCANES</v>
          </cell>
          <cell r="C125">
            <v>15.45</v>
          </cell>
          <cell r="D125">
            <v>3</v>
          </cell>
        </row>
        <row r="126">
          <cell r="A126" t="str">
            <v>LOS HERMANOS</v>
          </cell>
          <cell r="B126" t="str">
            <v>DIEGO PILLAJO</v>
          </cell>
          <cell r="C126">
            <v>11.58</v>
          </cell>
          <cell r="D126">
            <v>3</v>
          </cell>
        </row>
        <row r="127">
          <cell r="A127" t="str">
            <v>K TAZ</v>
          </cell>
          <cell r="B127" t="str">
            <v>JUAN ALMACHI</v>
          </cell>
          <cell r="C127">
            <v>13.82</v>
          </cell>
          <cell r="D127">
            <v>3</v>
          </cell>
        </row>
        <row r="128">
          <cell r="A128" t="str">
            <v>SOLO PANAS</v>
          </cell>
          <cell r="B128" t="str">
            <v>PATRICIO CUENCA</v>
          </cell>
          <cell r="C128">
            <v>17.04</v>
          </cell>
          <cell r="D128">
            <v>3</v>
          </cell>
        </row>
        <row r="129">
          <cell r="A129" t="str">
            <v>TECNICOS</v>
          </cell>
          <cell r="B129" t="str">
            <v>EDUARDO QUINATOA</v>
          </cell>
          <cell r="C129">
            <v>27.29</v>
          </cell>
          <cell r="D129">
            <v>3</v>
          </cell>
        </row>
        <row r="130">
          <cell r="A130" t="str">
            <v>A TODO JIG</v>
          </cell>
          <cell r="B130" t="str">
            <v>ANGEL FLORES</v>
          </cell>
          <cell r="C130">
            <v>51.37</v>
          </cell>
          <cell r="D130">
            <v>3</v>
          </cell>
        </row>
        <row r="131">
          <cell r="A131" t="str">
            <v>LOS MISMOS PERO POR HORAS</v>
          </cell>
          <cell r="B131" t="str">
            <v>CRISTIAN CARDENAS</v>
          </cell>
          <cell r="C131">
            <v>10.96</v>
          </cell>
          <cell r="D131">
            <v>3</v>
          </cell>
        </row>
        <row r="132">
          <cell r="A132" t="str">
            <v>FULL MIG 2T</v>
          </cell>
          <cell r="B132" t="str">
            <v>JORGE CHIPANTASI</v>
          </cell>
          <cell r="C132">
            <v>10.46</v>
          </cell>
          <cell r="D132">
            <v>3</v>
          </cell>
        </row>
        <row r="133">
          <cell r="A133" t="str">
            <v>SOLO PANAS 2T</v>
          </cell>
          <cell r="B133" t="str">
            <v xml:space="preserve">MANUEL BUSE </v>
          </cell>
          <cell r="C133">
            <v>14.93</v>
          </cell>
          <cell r="D133">
            <v>3</v>
          </cell>
        </row>
        <row r="134">
          <cell r="A134" t="str">
            <v>LOS MISMOS PERO POR HORAS 2T</v>
          </cell>
          <cell r="B134" t="str">
            <v>RAMIRO FLORES</v>
          </cell>
          <cell r="C134">
            <v>21.8</v>
          </cell>
          <cell r="D134">
            <v>3</v>
          </cell>
        </row>
        <row r="135">
          <cell r="A135" t="str">
            <v>CALIDAD</v>
          </cell>
        </row>
        <row r="136">
          <cell r="A136" t="str">
            <v>EQUIPO</v>
          </cell>
          <cell r="B136" t="str">
            <v>LET</v>
          </cell>
        </row>
        <row r="137">
          <cell r="A137" t="str">
            <v>HEAVY METAL</v>
          </cell>
          <cell r="B137" t="str">
            <v>EDGAR VACA</v>
          </cell>
          <cell r="C137">
            <v>94.88</v>
          </cell>
          <cell r="D137">
            <v>3</v>
          </cell>
        </row>
        <row r="138">
          <cell r="A138" t="str">
            <v>QUALITY PAINT</v>
          </cell>
          <cell r="B138" t="str">
            <v>DIEGO MALDONADO</v>
          </cell>
          <cell r="C138">
            <v>8.9700000000000006</v>
          </cell>
          <cell r="D138">
            <v>3</v>
          </cell>
        </row>
        <row r="139">
          <cell r="A139" t="str">
            <v>SEPARADITOS</v>
          </cell>
          <cell r="B139" t="str">
            <v>MILTON CASTELLANOS</v>
          </cell>
          <cell r="C139">
            <v>14.56</v>
          </cell>
          <cell r="D139">
            <v>3</v>
          </cell>
        </row>
        <row r="140">
          <cell r="A140" t="str">
            <v>CALIDAD TOTAL</v>
          </cell>
          <cell r="B140" t="str">
            <v>JAIME PICHUCHO</v>
          </cell>
          <cell r="C140">
            <v>4.5999999999999996</v>
          </cell>
          <cell r="D140">
            <v>3</v>
          </cell>
        </row>
        <row r="141">
          <cell r="A141" t="str">
            <v>VELOCIDAD H2O</v>
          </cell>
          <cell r="B141" t="str">
            <v>LUIS CARDENAS</v>
          </cell>
          <cell r="C141">
            <v>12.66</v>
          </cell>
          <cell r="D141">
            <v>3</v>
          </cell>
        </row>
        <row r="142">
          <cell r="A142" t="str">
            <v>OJOS DE AGUILA</v>
          </cell>
          <cell r="B142" t="str">
            <v>LUIS MOSQUERA</v>
          </cell>
          <cell r="C142">
            <v>17.649999999999999</v>
          </cell>
          <cell r="D142">
            <v>3</v>
          </cell>
        </row>
        <row r="143">
          <cell r="A143" t="str">
            <v>MATERIALES</v>
          </cell>
        </row>
        <row r="144">
          <cell r="A144" t="str">
            <v>EQUIPO</v>
          </cell>
          <cell r="B144" t="str">
            <v>LET</v>
          </cell>
        </row>
        <row r="145">
          <cell r="A145" t="str">
            <v>ENTREGA RAPIDA</v>
          </cell>
          <cell r="B145" t="str">
            <v>FRANKLIN SOPA</v>
          </cell>
          <cell r="C145">
            <v>16.66</v>
          </cell>
          <cell r="D145">
            <v>3</v>
          </cell>
        </row>
        <row r="146">
          <cell r="A146" t="str">
            <v>DESEMPAQUE EN ACCION</v>
          </cell>
          <cell r="B146" t="str">
            <v>JAVIER TAMAYO</v>
          </cell>
          <cell r="C146">
            <v>12.85</v>
          </cell>
          <cell r="D146">
            <v>3</v>
          </cell>
        </row>
        <row r="147">
          <cell r="A147" t="str">
            <v>METALICOS</v>
          </cell>
          <cell r="B147" t="str">
            <v>LUIS CAIZA</v>
          </cell>
          <cell r="C147">
            <v>8.3800000000000008</v>
          </cell>
          <cell r="D147">
            <v>3</v>
          </cell>
        </row>
        <row r="148">
          <cell r="A148" t="str">
            <v>RAPIDOS Y FURIOSOS</v>
          </cell>
          <cell r="B148" t="str">
            <v>JUAN PILICITA</v>
          </cell>
          <cell r="C148">
            <v>19.23</v>
          </cell>
          <cell r="D148">
            <v>3</v>
          </cell>
        </row>
        <row r="149">
          <cell r="A149" t="str">
            <v>JUSTO A TIEMPO</v>
          </cell>
          <cell r="B149" t="str">
            <v>SIXTO GUZMAN</v>
          </cell>
          <cell r="C149">
            <v>23.15</v>
          </cell>
          <cell r="D149">
            <v>3</v>
          </cell>
        </row>
        <row r="150">
          <cell r="A150" t="str">
            <v>LOS NOCTURNOS</v>
          </cell>
          <cell r="B150" t="str">
            <v>HENRY TATAYO</v>
          </cell>
          <cell r="C150">
            <v>5.82</v>
          </cell>
          <cell r="D150">
            <v>3</v>
          </cell>
        </row>
        <row r="151">
          <cell r="A151" t="str">
            <v>VEN TE ARREGLO</v>
          </cell>
          <cell r="B151" t="str">
            <v>JAVIER CATOTA</v>
          </cell>
          <cell r="C151">
            <v>15.88</v>
          </cell>
          <cell r="D151">
            <v>3</v>
          </cell>
        </row>
        <row r="152">
          <cell r="A152" t="str">
            <v>PUNTO APARTE</v>
          </cell>
          <cell r="B152" t="str">
            <v>RICARDO CUAMACAS</v>
          </cell>
          <cell r="C152">
            <v>4.25</v>
          </cell>
          <cell r="D152">
            <v>3</v>
          </cell>
        </row>
        <row r="153">
          <cell r="A153" t="str">
            <v>CATERPILLAR</v>
          </cell>
          <cell r="B153" t="str">
            <v>GONZALO VELEZ</v>
          </cell>
          <cell r="C153">
            <v>9.14</v>
          </cell>
          <cell r="D153">
            <v>3</v>
          </cell>
        </row>
        <row r="154">
          <cell r="A154" t="str">
            <v>ALFA NOCTURNO</v>
          </cell>
          <cell r="B154" t="str">
            <v>HERNAN GONZALON</v>
          </cell>
          <cell r="C154">
            <v>9.75</v>
          </cell>
          <cell r="D154">
            <v>3</v>
          </cell>
        </row>
        <row r="155">
          <cell r="A155" t="str">
            <v>PINTURA</v>
          </cell>
        </row>
        <row r="156">
          <cell r="A156" t="str">
            <v>EQUIPO</v>
          </cell>
          <cell r="B156" t="str">
            <v>LET</v>
          </cell>
        </row>
        <row r="157">
          <cell r="A157" t="str">
            <v>REARMA AVERIAS/LET'S Y PTAS</v>
          </cell>
          <cell r="B157" t="str">
            <v>CARLOS FERNANDEZ</v>
          </cell>
          <cell r="C157">
            <v>24.44</v>
          </cell>
          <cell r="D157">
            <v>3</v>
          </cell>
        </row>
        <row r="158">
          <cell r="A158" t="str">
            <v>LOS INCANSABLES</v>
          </cell>
          <cell r="B158" t="str">
            <v>FRANCISCO VILLAVICENCIO</v>
          </cell>
          <cell r="C158">
            <v>10.46</v>
          </cell>
          <cell r="D158">
            <v>3</v>
          </cell>
        </row>
        <row r="159">
          <cell r="A159" t="str">
            <v>LOS CUATRO ACES</v>
          </cell>
          <cell r="B159" t="str">
            <v>PATRICIO FELIX</v>
          </cell>
          <cell r="C159">
            <v>12.62</v>
          </cell>
          <cell r="D159">
            <v>3</v>
          </cell>
        </row>
        <row r="160">
          <cell r="A160" t="str">
            <v>LOS AUTOMATICOS</v>
          </cell>
          <cell r="B160" t="str">
            <v>LUIS JIMENEZ</v>
          </cell>
          <cell r="C160">
            <v>17.850000000000001</v>
          </cell>
          <cell r="D160">
            <v>3</v>
          </cell>
        </row>
        <row r="161">
          <cell r="A161" t="str">
            <v>LOS MURCIELAGOS</v>
          </cell>
          <cell r="B161" t="str">
            <v>PILAMUNGA JOFRE</v>
          </cell>
          <cell r="D161">
            <v>0</v>
          </cell>
        </row>
        <row r="162">
          <cell r="A162" t="str">
            <v>LOS INTOCABLES</v>
          </cell>
          <cell r="B162" t="str">
            <v>DIEGO GUALOTO</v>
          </cell>
          <cell r="C162">
            <v>8.5500000000000007</v>
          </cell>
          <cell r="D162">
            <v>3</v>
          </cell>
        </row>
        <row r="163">
          <cell r="A163" t="str">
            <v>LOS ARTISTAS</v>
          </cell>
          <cell r="B163" t="str">
            <v>ANGEL TERÁN</v>
          </cell>
          <cell r="C163">
            <v>24.91</v>
          </cell>
          <cell r="D163">
            <v>3</v>
          </cell>
        </row>
        <row r="164">
          <cell r="A164" t="str">
            <v>UN POLVITO MAS</v>
          </cell>
          <cell r="B164" t="str">
            <v>HUGO REMACHI</v>
          </cell>
          <cell r="C164">
            <v>9.0500000000000007</v>
          </cell>
          <cell r="D164">
            <v>3</v>
          </cell>
        </row>
        <row r="165">
          <cell r="A165" t="str">
            <v>LOS MAS SOLICITADOS</v>
          </cell>
          <cell r="B165" t="str">
            <v>VICTOR HERRERA</v>
          </cell>
          <cell r="C165">
            <v>23.6</v>
          </cell>
          <cell r="D165">
            <v>3</v>
          </cell>
        </row>
        <row r="166">
          <cell r="A166" t="str">
            <v>FONDO OSCURO</v>
          </cell>
          <cell r="B166" t="str">
            <v>WILFRIDO YEPEZ</v>
          </cell>
          <cell r="C166">
            <v>12.74</v>
          </cell>
          <cell r="D166">
            <v>3</v>
          </cell>
        </row>
        <row r="167">
          <cell r="A167" t="str">
            <v>5' PASOS</v>
          </cell>
          <cell r="B167" t="str">
            <v>DANNY GALARZA</v>
          </cell>
          <cell r="C167">
            <v>10.63</v>
          </cell>
          <cell r="D167">
            <v>3</v>
          </cell>
        </row>
        <row r="168">
          <cell r="A168" t="str">
            <v>LOS PINTODO</v>
          </cell>
          <cell r="B168" t="str">
            <v>MARCELO HINOJOSA</v>
          </cell>
          <cell r="C168">
            <v>10.1</v>
          </cell>
          <cell r="D168">
            <v>3</v>
          </cell>
        </row>
        <row r="169">
          <cell r="A169" t="str">
            <v>POCA LUZ</v>
          </cell>
          <cell r="B169" t="str">
            <v>JULIO TAMAYO</v>
          </cell>
          <cell r="C169">
            <v>10.8</v>
          </cell>
          <cell r="D169">
            <v>3</v>
          </cell>
        </row>
        <row r="170">
          <cell r="A170" t="str">
            <v>BODY COLOR</v>
          </cell>
          <cell r="B170" t="str">
            <v>TBD</v>
          </cell>
          <cell r="D170">
            <v>0</v>
          </cell>
        </row>
        <row r="171">
          <cell r="A171" t="str">
            <v>FULL D-MAX</v>
          </cell>
          <cell r="B171" t="str">
            <v>TBD</v>
          </cell>
          <cell r="D171">
            <v>0</v>
          </cell>
        </row>
        <row r="172">
          <cell r="A172" t="str">
            <v>LOS TACTICOS</v>
          </cell>
          <cell r="B172" t="str">
            <v>JAIME GARZON</v>
          </cell>
          <cell r="C172">
            <v>17.8</v>
          </cell>
          <cell r="D172">
            <v>3</v>
          </cell>
        </row>
        <row r="173">
          <cell r="A173" t="str">
            <v>PANAS PINTURA</v>
          </cell>
          <cell r="B173" t="str">
            <v>CHRISTIAN JACOME</v>
          </cell>
          <cell r="C173">
            <v>14.92</v>
          </cell>
          <cell r="D173">
            <v>3</v>
          </cell>
        </row>
        <row r="174">
          <cell r="A174" t="str">
            <v>LOS AMIGABLES</v>
          </cell>
          <cell r="B174" t="str">
            <v>PABLO MURILLO</v>
          </cell>
          <cell r="C174">
            <v>8.76</v>
          </cell>
          <cell r="D174">
            <v>3</v>
          </cell>
        </row>
        <row r="175">
          <cell r="A175" t="str">
            <v>LOS SUPER PINTORES</v>
          </cell>
          <cell r="B175" t="str">
            <v>EDISON BEDON</v>
          </cell>
          <cell r="C175">
            <v>5.84</v>
          </cell>
          <cell r="D175">
            <v>3</v>
          </cell>
        </row>
        <row r="176">
          <cell r="A176" t="str">
            <v>DE SOL A SOL</v>
          </cell>
          <cell r="B176" t="str">
            <v>OSCAR VALLEJO</v>
          </cell>
          <cell r="C176">
            <v>4.9400000000000004</v>
          </cell>
          <cell r="D176">
            <v>3</v>
          </cell>
        </row>
        <row r="177">
          <cell r="A177" t="str">
            <v>NOCHE ETERNA</v>
          </cell>
          <cell r="B177" t="str">
            <v>TBD</v>
          </cell>
        </row>
        <row r="178">
          <cell r="A178" t="str">
            <v>ENSAMBLE</v>
          </cell>
        </row>
        <row r="179">
          <cell r="A179" t="str">
            <v>EQUIPO</v>
          </cell>
          <cell r="B179" t="str">
            <v>LET</v>
          </cell>
        </row>
        <row r="180">
          <cell r="A180" t="str">
            <v>SIN LIMITE</v>
          </cell>
          <cell r="B180" t="str">
            <v>JHON LOMAS</v>
          </cell>
          <cell r="C180">
            <v>11.45</v>
          </cell>
          <cell r="D180">
            <v>3</v>
          </cell>
        </row>
        <row r="181">
          <cell r="A181" t="str">
            <v>UNION Y FUERZA</v>
          </cell>
          <cell r="B181" t="str">
            <v>JORGE BENITEZ</v>
          </cell>
          <cell r="C181">
            <v>21.56</v>
          </cell>
          <cell r="D181">
            <v>3</v>
          </cell>
        </row>
        <row r="182">
          <cell r="A182" t="str">
            <v>CALIDAD EN ACCION</v>
          </cell>
          <cell r="B182" t="str">
            <v>LUIS GALLARDO</v>
          </cell>
          <cell r="C182">
            <v>25.14</v>
          </cell>
          <cell r="D182">
            <v>3</v>
          </cell>
        </row>
        <row r="183">
          <cell r="A183" t="str">
            <v>DOS EN UNO</v>
          </cell>
          <cell r="B183" t="str">
            <v>SANTIAGO LAGLA</v>
          </cell>
          <cell r="C183">
            <v>27.56</v>
          </cell>
          <cell r="D183">
            <v>3</v>
          </cell>
        </row>
        <row r="184">
          <cell r="A184" t="str">
            <v>COE</v>
          </cell>
          <cell r="B184" t="str">
            <v>DIEGO VACA</v>
          </cell>
          <cell r="C184">
            <v>10.15</v>
          </cell>
          <cell r="D184">
            <v>3</v>
          </cell>
        </row>
        <row r="185">
          <cell r="A185" t="str">
            <v>CHEVROLITOS</v>
          </cell>
          <cell r="B185" t="str">
            <v>CRISTIAN MORA</v>
          </cell>
          <cell r="C185">
            <v>15.6</v>
          </cell>
          <cell r="D185">
            <v>3</v>
          </cell>
        </row>
        <row r="186">
          <cell r="A186" t="str">
            <v>AGUILAS</v>
          </cell>
          <cell r="B186" t="str">
            <v>EDWIN MUZO</v>
          </cell>
          <cell r="C186">
            <v>13.45</v>
          </cell>
          <cell r="D186">
            <v>3</v>
          </cell>
        </row>
        <row r="187">
          <cell r="A187" t="str">
            <v>CORSA MOVIL</v>
          </cell>
          <cell r="B187" t="str">
            <v>JORGE VELASCO</v>
          </cell>
          <cell r="C187">
            <v>15.53</v>
          </cell>
          <cell r="D187">
            <v>3</v>
          </cell>
        </row>
        <row r="188">
          <cell r="A188" t="str">
            <v>LOS MISMOS DE SIEMPRE</v>
          </cell>
          <cell r="B188" t="str">
            <v>MARCELO ROSERO</v>
          </cell>
          <cell r="C188">
            <v>8.0500000000000007</v>
          </cell>
          <cell r="D188">
            <v>3</v>
          </cell>
        </row>
        <row r="189">
          <cell r="A189" t="str">
            <v>PROGRAMADORES</v>
          </cell>
          <cell r="B189" t="str">
            <v>MARCIO PALLO</v>
          </cell>
          <cell r="C189">
            <v>10.45</v>
          </cell>
          <cell r="D189">
            <v>3</v>
          </cell>
        </row>
        <row r="190">
          <cell r="A190" t="str">
            <v>FORAJIDOS</v>
          </cell>
          <cell r="B190" t="str">
            <v>VICTOR PORRAS</v>
          </cell>
          <cell r="C190">
            <v>37.24</v>
          </cell>
          <cell r="D190">
            <v>3</v>
          </cell>
        </row>
        <row r="191">
          <cell r="A191" t="str">
            <v>DE TODO UN POCO</v>
          </cell>
          <cell r="B191" t="str">
            <v>MIGUEL LOPEZ</v>
          </cell>
          <cell r="C191">
            <v>19.7</v>
          </cell>
          <cell r="D191">
            <v>3</v>
          </cell>
        </row>
        <row r="192">
          <cell r="A192" t="str">
            <v>LOS PUNTOS OK</v>
          </cell>
          <cell r="B192" t="str">
            <v>BYRON RODRIGUEZ</v>
          </cell>
          <cell r="C192">
            <v>11.64</v>
          </cell>
          <cell r="D192">
            <v>3</v>
          </cell>
        </row>
        <row r="193">
          <cell r="A193" t="str">
            <v>LOS PROPIOS</v>
          </cell>
          <cell r="B193" t="str">
            <v>JUAN BARRAGAN</v>
          </cell>
          <cell r="C193">
            <v>19.149999999999999</v>
          </cell>
          <cell r="D193">
            <v>3</v>
          </cell>
        </row>
        <row r="194">
          <cell r="A194" t="str">
            <v>MATRICERIA</v>
          </cell>
        </row>
        <row r="195">
          <cell r="A195" t="str">
            <v>EQUIPO</v>
          </cell>
          <cell r="B195" t="str">
            <v>LET</v>
          </cell>
        </row>
        <row r="196">
          <cell r="A196" t="str">
            <v>SOLO SUGERENCIAS</v>
          </cell>
          <cell r="B196" t="str">
            <v>JORGE TABANGO</v>
          </cell>
          <cell r="C196">
            <v>6.1</v>
          </cell>
          <cell r="D196">
            <v>3</v>
          </cell>
        </row>
        <row r="198">
          <cell r="A198" t="str">
            <v>LOS MAGNIFICOS</v>
          </cell>
          <cell r="B198" t="str">
            <v>HERNAN PATRICIO  QUINCHUELA</v>
          </cell>
          <cell r="C198">
            <v>9.61</v>
          </cell>
          <cell r="D198">
            <v>3</v>
          </cell>
        </row>
        <row r="199">
          <cell r="A199" t="str">
            <v>K-TAZ 2T</v>
          </cell>
          <cell r="B199" t="str">
            <v>HERNANDEZ NELSON</v>
          </cell>
          <cell r="C199">
            <v>15.23</v>
          </cell>
          <cell r="D199">
            <v>3</v>
          </cell>
        </row>
        <row r="200">
          <cell r="A200" t="str">
            <v>BUHOS DE LA NOCHE</v>
          </cell>
          <cell r="B200" t="str">
            <v>PEÑAFIEL NARVAEZ LUIS ALBERTO</v>
          </cell>
          <cell r="C200">
            <v>22.79</v>
          </cell>
          <cell r="D200">
            <v>3</v>
          </cell>
        </row>
        <row r="201">
          <cell r="A201" t="str">
            <v>ALFA 1</v>
          </cell>
          <cell r="B201" t="str">
            <v>TAYUPANTE LUIS</v>
          </cell>
          <cell r="C201">
            <v>13.32</v>
          </cell>
          <cell r="D201">
            <v>3</v>
          </cell>
        </row>
        <row r="202">
          <cell r="A202" t="str">
            <v>SIN EQUIPO</v>
          </cell>
          <cell r="B202" t="str">
            <v>ALDAZ FRANCISCO</v>
          </cell>
          <cell r="C202">
            <v>6.93</v>
          </cell>
          <cell r="D202">
            <v>3</v>
          </cell>
        </row>
        <row r="203">
          <cell r="A203" t="str">
            <v>CINCO ASES</v>
          </cell>
          <cell r="B203" t="str">
            <v>NUÑEZ CARLOS</v>
          </cell>
          <cell r="C203">
            <v>44.26</v>
          </cell>
          <cell r="D203">
            <v>3</v>
          </cell>
        </row>
        <row r="204">
          <cell r="A204" t="str">
            <v>CORRECAMINOS</v>
          </cell>
          <cell r="B204" t="str">
            <v>JARAMILLO JAIME JAVIER</v>
          </cell>
          <cell r="C204">
            <v>17.579999999999998</v>
          </cell>
          <cell r="D204">
            <v>3</v>
          </cell>
        </row>
        <row r="205">
          <cell r="A205" t="str">
            <v>SCHUMACHERS</v>
          </cell>
          <cell r="B205" t="str">
            <v>MONTENEGRO OSCAR</v>
          </cell>
          <cell r="C205">
            <v>12.69</v>
          </cell>
          <cell r="D205">
            <v>3</v>
          </cell>
        </row>
        <row r="206">
          <cell r="A206" t="str">
            <v>SIN EQUIPO</v>
          </cell>
          <cell r="B206" t="str">
            <v>TERAN  LENIN</v>
          </cell>
          <cell r="C206">
            <v>12.5</v>
          </cell>
          <cell r="D206">
            <v>3</v>
          </cell>
        </row>
        <row r="207">
          <cell r="A207" t="str">
            <v>INFORMAT</v>
          </cell>
          <cell r="B207" t="str">
            <v>NACIMBA MARCO</v>
          </cell>
          <cell r="C207">
            <v>24.75</v>
          </cell>
          <cell r="D207">
            <v>3</v>
          </cell>
        </row>
        <row r="208">
          <cell r="A208" t="str">
            <v>LOS SCRAPY</v>
          </cell>
          <cell r="B208" t="str">
            <v>CASTILLO CRISTHIAN ALFREDO</v>
          </cell>
          <cell r="C208">
            <v>129.97</v>
          </cell>
          <cell r="D208">
            <v>3</v>
          </cell>
        </row>
        <row r="209">
          <cell r="A209" t="str">
            <v>SIN EQUIPO</v>
          </cell>
          <cell r="B209" t="str">
            <v>NACIMBA CAIZATUA CLAUDIO</v>
          </cell>
          <cell r="C209">
            <v>11.33</v>
          </cell>
          <cell r="D209">
            <v>3</v>
          </cell>
        </row>
        <row r="210">
          <cell r="A210" t="str">
            <v>SONAMBULOS</v>
          </cell>
          <cell r="B210" t="str">
            <v>YAGUARI GUILLERMO</v>
          </cell>
          <cell r="C210">
            <v>1.66</v>
          </cell>
          <cell r="D210">
            <v>0</v>
          </cell>
        </row>
        <row r="211">
          <cell r="A211" t="str">
            <v>LOS DORMIDOS</v>
          </cell>
          <cell r="B211" t="str">
            <v>ERIGSON JULIO</v>
          </cell>
          <cell r="C211">
            <v>3.7</v>
          </cell>
          <cell r="D211">
            <v>3</v>
          </cell>
        </row>
        <row r="212">
          <cell r="A212" t="str">
            <v>LOS MAL DORMIDOS</v>
          </cell>
          <cell r="B212" t="str">
            <v xml:space="preserve"> VILLAROEL JORGE</v>
          </cell>
          <cell r="C212">
            <v>1.55</v>
          </cell>
          <cell r="D212">
            <v>0</v>
          </cell>
        </row>
        <row r="213">
          <cell r="A213" t="str">
            <v>SUPERPINTORES</v>
          </cell>
          <cell r="B213" t="str">
            <v xml:space="preserve"> JAQUI FAUSTO</v>
          </cell>
          <cell r="C213">
            <v>24.93</v>
          </cell>
          <cell r="D213">
            <v>3</v>
          </cell>
        </row>
        <row r="214">
          <cell r="A214" t="str">
            <v>NOCHE ETERNA</v>
          </cell>
          <cell r="B214" t="str">
            <v>PAZMIÑO CESAR</v>
          </cell>
          <cell r="C214">
            <v>16.04</v>
          </cell>
          <cell r="D214">
            <v>3</v>
          </cell>
        </row>
        <row r="215">
          <cell r="A215" t="str">
            <v>SOLO CALIDAD</v>
          </cell>
          <cell r="B215" t="str">
            <v>BENAVIDES CHRISTIAN</v>
          </cell>
          <cell r="C215">
            <v>5.6</v>
          </cell>
          <cell r="D215">
            <v>3</v>
          </cell>
        </row>
        <row r="216">
          <cell r="A216" t="str">
            <v>AMIGABLES</v>
          </cell>
          <cell r="B216" t="str">
            <v>BERMEO JOSE LUIS</v>
          </cell>
          <cell r="C216">
            <v>4.8</v>
          </cell>
          <cell r="D216">
            <v>3</v>
          </cell>
        </row>
        <row r="217">
          <cell r="A217" t="str">
            <v>SOLO NOCHE</v>
          </cell>
          <cell r="B217" t="str">
            <v>GUAMBA IVAN</v>
          </cell>
          <cell r="C217">
            <v>20.39</v>
          </cell>
          <cell r="D217">
            <v>3</v>
          </cell>
        </row>
        <row r="218">
          <cell r="C218">
            <v>8.2799999999999994</v>
          </cell>
          <cell r="D218">
            <v>3</v>
          </cell>
        </row>
        <row r="219">
          <cell r="A219" t="str">
            <v>LOS NACHOS</v>
          </cell>
          <cell r="B219" t="str">
            <v>BENITEZ JHONNY</v>
          </cell>
          <cell r="C219">
            <v>4.4000000000000004</v>
          </cell>
          <cell r="D219">
            <v>3</v>
          </cell>
        </row>
        <row r="220">
          <cell r="A220" t="str">
            <v>I-190</v>
          </cell>
          <cell r="B220" t="str">
            <v>TOAPANTA WILSON</v>
          </cell>
          <cell r="C220">
            <v>5.72</v>
          </cell>
          <cell r="D220">
            <v>3</v>
          </cell>
        </row>
        <row r="221">
          <cell r="A221" t="str">
            <v>CUMPLIDOS</v>
          </cell>
          <cell r="B221" t="str">
            <v>CHILUISA EDGAR</v>
          </cell>
          <cell r="C221">
            <v>10.71</v>
          </cell>
          <cell r="D221">
            <v>3</v>
          </cell>
        </row>
        <row r="222">
          <cell r="A222" t="str">
            <v>LOS ISLAS</v>
          </cell>
          <cell r="B222" t="str">
            <v>NASIMBA MARIO</v>
          </cell>
          <cell r="C222">
            <v>14.07</v>
          </cell>
          <cell r="D222">
            <v>3</v>
          </cell>
        </row>
        <row r="223">
          <cell r="A223" t="str">
            <v>GEM</v>
          </cell>
          <cell r="B223" t="str">
            <v>LEDESMA ROBERTO</v>
          </cell>
          <cell r="C223">
            <v>9.3000000000000007</v>
          </cell>
          <cell r="D223">
            <v>3</v>
          </cell>
        </row>
        <row r="224">
          <cell r="A224" t="str">
            <v>SIN EQUIPO</v>
          </cell>
          <cell r="B224" t="str">
            <v>HENRY RISUEÑO</v>
          </cell>
          <cell r="C224">
            <v>1.95</v>
          </cell>
          <cell r="D224">
            <v>0</v>
          </cell>
        </row>
        <row r="225">
          <cell r="A225" t="str">
            <v>NO EXISTE EN EL SISTEMA</v>
          </cell>
          <cell r="B225" t="str">
            <v>ROJANO JAIME</v>
          </cell>
          <cell r="D225">
            <v>0</v>
          </cell>
        </row>
        <row r="226">
          <cell r="A226" t="str">
            <v>AREA 51</v>
          </cell>
          <cell r="B226" t="str">
            <v>YANQUI HOLGER</v>
          </cell>
          <cell r="C226">
            <v>10.79</v>
          </cell>
          <cell r="D226">
            <v>3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a5" displayName="Tabla5" ref="A1:I177" totalsRowShown="0" headerRowDxfId="61" dataDxfId="60">
  <autoFilter ref="A1:I177"/>
  <tableColumns count="9">
    <tableColumn id="1" name="CODIGO" dataDxfId="59"/>
    <tableColumn id="2" name="CECO" dataDxfId="58"/>
    <tableColumn id="3" name="CEDULA" dataDxfId="57"/>
    <tableColumn id="4" name="NOMBRE" dataDxfId="56"/>
    <tableColumn id="5" name="TURNO" dataDxfId="55"/>
    <tableColumn id="6" name="LINEA" dataDxfId="54"/>
    <tableColumn id="7" name="Nombre del Equipo" dataDxfId="53"/>
    <tableColumn id="8" name="Lider de Grupo" dataDxfId="52"/>
    <tableColumn id="9" name="cargo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4" displayName="Tabla4" ref="A1:L278" totalsRowShown="0" headerRowDxfId="50" dataDxfId="49">
  <autoFilter ref="A1:L278"/>
  <tableColumns count="12">
    <tableColumn id="1" name="CODIGO" dataDxfId="48"/>
    <tableColumn id="2" name="CECO" dataDxfId="47"/>
    <tableColumn id="3" name="CEDULA" dataDxfId="46"/>
    <tableColumn id="4" name="NOMBRE" dataDxfId="45"/>
    <tableColumn id="5" name="TURNO" dataDxfId="44"/>
    <tableColumn id="6" name="LINEA" dataDxfId="43"/>
    <tableColumn id="7" name="EQUIPO" dataDxfId="42"/>
    <tableColumn id="8" name="LG" dataDxfId="41"/>
    <tableColumn id="9" name="CARGO" dataDxfId="40"/>
    <tableColumn id="10" name="AÑO ING" dataDxfId="39"/>
    <tableColumn id="11" name="MES ING" dataDxfId="38"/>
    <tableColumn id="12" name="DIA ING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I196" totalsRowShown="0" headerRowDxfId="36" dataDxfId="35">
  <autoFilter ref="A1:I196"/>
  <tableColumns count="9">
    <tableColumn id="1" name="CODIGO" dataDxfId="34"/>
    <tableColumn id="2" name="CECO" dataDxfId="33"/>
    <tableColumn id="3" name="CEDULA" dataDxfId="32"/>
    <tableColumn id="4" name="NOMBRE" dataDxfId="31"/>
    <tableColumn id="5" name="TURNO" dataDxfId="30"/>
    <tableColumn id="6" name="LINEA" dataDxfId="29"/>
    <tableColumn id="7" name="NOMBRE EQUIPO" dataDxfId="28"/>
    <tableColumn id="8" name="LG" dataDxfId="27"/>
    <tableColumn id="9" name="RANGO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A1:L300" totalsRowShown="0" headerRowDxfId="25" dataDxfId="24">
  <autoFilter ref="A1:L300"/>
  <tableColumns count="12">
    <tableColumn id="1" name="CODIGO" dataDxfId="23"/>
    <tableColumn id="2" name="CECO" dataDxfId="22"/>
    <tableColumn id="4" name="CEDULA" dataDxfId="21"/>
    <tableColumn id="5" name="NOMBRE" dataDxfId="20"/>
    <tableColumn id="6" name="TURNO " dataDxfId="19"/>
    <tableColumn id="7" name="LINEA" dataDxfId="18"/>
    <tableColumn id="8" name="NOMBRE D EQUIPO " dataDxfId="17"/>
    <tableColumn id="9" name="LIDER DE GRUPO" dataDxfId="16"/>
    <tableColumn id="10" name="TIPO CARGO INTERNO" dataDxfId="15"/>
    <tableColumn id="11" name="AÑO ING" dataDxfId="14"/>
    <tableColumn id="12" name="MES ING" dataDxfId="13"/>
    <tableColumn id="13" name="DIA ING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1" displayName="Tabla1" ref="A1:J82" totalsRowShown="0" headerRowDxfId="11" dataDxfId="10">
  <autoFilter ref="A1:J82"/>
  <tableColumns count="10">
    <tableColumn id="1" name="CODIGO" dataDxfId="9"/>
    <tableColumn id="12" name="CECO" dataDxfId="8"/>
    <tableColumn id="13" name="Cédula" dataDxfId="7"/>
    <tableColumn id="4" name="NOMBRES" dataDxfId="6"/>
    <tableColumn id="7" name="TURNO" dataDxfId="5"/>
    <tableColumn id="15" name="LINEA22" dataDxfId="4"/>
    <tableColumn id="8" name="NOMBRE D EQUIPO " dataDxfId="3"/>
    <tableColumn id="9" name="Lider" dataDxfId="2"/>
    <tableColumn id="10" name="CARGO" dataDxfId="1"/>
    <tableColumn id="11" name="UB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3"/>
  <sheetViews>
    <sheetView workbookViewId="0">
      <pane ySplit="1" topLeftCell="A139" activePane="bottomLeft" state="frozen"/>
      <selection activeCell="A38" sqref="A38"/>
      <selection pane="bottomLeft" activeCell="A2" sqref="A2:I177"/>
    </sheetView>
  </sheetViews>
  <sheetFormatPr defaultColWidth="11.42578125" defaultRowHeight="12"/>
  <cols>
    <col min="1" max="1" width="9.140625" style="2" bestFit="1" customWidth="1"/>
    <col min="2" max="2" width="7" style="2" bestFit="1" customWidth="1"/>
    <col min="3" max="3" width="9.5703125" style="2" bestFit="1" customWidth="1"/>
    <col min="4" max="4" width="38.5703125" style="2" bestFit="1" customWidth="1"/>
    <col min="5" max="5" width="8.5703125" style="2" bestFit="1" customWidth="1"/>
    <col min="6" max="6" width="41.28515625" style="2" bestFit="1" customWidth="1"/>
    <col min="7" max="7" width="23.42578125" style="2" bestFit="1" customWidth="1"/>
    <col min="8" max="8" width="16.28515625" style="2" bestFit="1" customWidth="1"/>
    <col min="9" max="9" width="15.140625" style="2" bestFit="1" customWidth="1"/>
    <col min="10" max="16384" width="11.425781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3000528</v>
      </c>
      <c r="B2" s="2">
        <v>37000</v>
      </c>
      <c r="C2" s="2">
        <v>21967335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>
      <c r="A3" s="2">
        <v>6082498</v>
      </c>
      <c r="B3" s="2">
        <v>37000</v>
      </c>
      <c r="C3" s="2">
        <v>1714813340</v>
      </c>
      <c r="D3" s="2" t="s">
        <v>15</v>
      </c>
      <c r="E3" s="2" t="s">
        <v>10</v>
      </c>
      <c r="F3" s="2" t="s">
        <v>11</v>
      </c>
      <c r="G3" s="2" t="s">
        <v>12</v>
      </c>
      <c r="H3" s="2" t="s">
        <v>16</v>
      </c>
      <c r="I3" s="2" t="s">
        <v>17</v>
      </c>
    </row>
    <row r="4" spans="1:9">
      <c r="A4" s="2">
        <v>6124353</v>
      </c>
      <c r="B4" s="2">
        <v>37000</v>
      </c>
      <c r="C4" s="2">
        <v>1711409035</v>
      </c>
      <c r="D4" s="2" t="s">
        <v>18</v>
      </c>
      <c r="E4" s="2" t="s">
        <v>10</v>
      </c>
      <c r="F4" s="2" t="s">
        <v>11</v>
      </c>
      <c r="G4" s="2" t="s">
        <v>12</v>
      </c>
      <c r="H4" s="2" t="s">
        <v>16</v>
      </c>
      <c r="I4" s="2" t="s">
        <v>17</v>
      </c>
    </row>
    <row r="5" spans="1:9">
      <c r="A5" s="2">
        <v>557</v>
      </c>
      <c r="B5" s="2">
        <v>37000</v>
      </c>
      <c r="C5" s="2">
        <v>1714912415</v>
      </c>
      <c r="D5" s="2" t="s">
        <v>19</v>
      </c>
      <c r="E5" s="2" t="s">
        <v>20</v>
      </c>
      <c r="F5" s="2" t="s">
        <v>11</v>
      </c>
      <c r="G5" s="2" t="s">
        <v>12</v>
      </c>
      <c r="H5" s="2" t="s">
        <v>21</v>
      </c>
      <c r="I5" s="2" t="s">
        <v>17</v>
      </c>
    </row>
    <row r="6" spans="1:9">
      <c r="A6" s="2">
        <v>6121357</v>
      </c>
      <c r="B6" s="2">
        <v>37000</v>
      </c>
      <c r="C6" s="2">
        <v>1712288636</v>
      </c>
      <c r="D6" s="2" t="s">
        <v>22</v>
      </c>
      <c r="E6" s="2" t="s">
        <v>10</v>
      </c>
      <c r="F6" s="2" t="s">
        <v>11</v>
      </c>
      <c r="G6" s="2" t="s">
        <v>12</v>
      </c>
      <c r="H6" s="2" t="s">
        <v>16</v>
      </c>
      <c r="I6" s="2" t="s">
        <v>17</v>
      </c>
    </row>
    <row r="7" spans="1:9">
      <c r="A7" s="2">
        <v>0</v>
      </c>
      <c r="D7" s="2" t="s">
        <v>23</v>
      </c>
      <c r="E7" s="2" t="s">
        <v>10</v>
      </c>
      <c r="G7" s="2" t="s">
        <v>12</v>
      </c>
      <c r="H7" s="2" t="s">
        <v>16</v>
      </c>
      <c r="I7" s="2" t="s">
        <v>17</v>
      </c>
    </row>
    <row r="8" spans="1:9">
      <c r="A8" s="2">
        <v>3704635</v>
      </c>
      <c r="B8" s="2">
        <v>37000</v>
      </c>
      <c r="C8" s="2">
        <v>1714135330</v>
      </c>
      <c r="D8" s="2" t="s">
        <v>24</v>
      </c>
      <c r="E8" s="2" t="s">
        <v>10</v>
      </c>
      <c r="F8" s="2" t="s">
        <v>11</v>
      </c>
      <c r="G8" s="2" t="s">
        <v>25</v>
      </c>
      <c r="H8" s="2" t="s">
        <v>21</v>
      </c>
      <c r="I8" s="2" t="s">
        <v>26</v>
      </c>
    </row>
    <row r="9" spans="1:9">
      <c r="A9" s="2">
        <v>3600689</v>
      </c>
      <c r="B9" s="2">
        <v>37000</v>
      </c>
      <c r="C9" s="2">
        <v>1713821450</v>
      </c>
      <c r="D9" s="2" t="s">
        <v>27</v>
      </c>
      <c r="E9" s="2" t="s">
        <v>10</v>
      </c>
      <c r="F9" s="2" t="s">
        <v>11</v>
      </c>
      <c r="G9" s="2" t="s">
        <v>25</v>
      </c>
      <c r="H9" s="2" t="s">
        <v>21</v>
      </c>
      <c r="I9" s="2" t="s">
        <v>26</v>
      </c>
    </row>
    <row r="10" spans="1:9">
      <c r="A10" s="2">
        <v>6063141</v>
      </c>
      <c r="B10" s="2">
        <v>37000</v>
      </c>
      <c r="C10" s="2">
        <v>1715632111</v>
      </c>
      <c r="D10" s="2" t="s">
        <v>28</v>
      </c>
      <c r="E10" s="2" t="s">
        <v>10</v>
      </c>
      <c r="F10" s="2" t="s">
        <v>11</v>
      </c>
      <c r="G10" s="2" t="s">
        <v>25</v>
      </c>
      <c r="H10" s="2" t="s">
        <v>21</v>
      </c>
      <c r="I10" s="2" t="s">
        <v>26</v>
      </c>
    </row>
    <row r="11" spans="1:9">
      <c r="A11" s="2">
        <v>6148282</v>
      </c>
      <c r="B11" s="2">
        <v>37000</v>
      </c>
      <c r="C11" s="2">
        <v>1715547517</v>
      </c>
      <c r="D11" s="2" t="s">
        <v>29</v>
      </c>
      <c r="E11" s="2" t="s">
        <v>20</v>
      </c>
      <c r="F11" s="2" t="s">
        <v>11</v>
      </c>
      <c r="G11" s="2" t="s">
        <v>30</v>
      </c>
      <c r="H11" s="2" t="s">
        <v>31</v>
      </c>
      <c r="I11" s="2" t="s">
        <v>26</v>
      </c>
    </row>
    <row r="12" spans="1:9">
      <c r="A12" s="2">
        <v>3600670</v>
      </c>
      <c r="B12" s="2">
        <v>37000</v>
      </c>
      <c r="C12" s="2">
        <v>1713752358</v>
      </c>
      <c r="D12" s="2" t="s">
        <v>32</v>
      </c>
      <c r="E12" s="2" t="s">
        <v>20</v>
      </c>
      <c r="F12" s="2" t="s">
        <v>11</v>
      </c>
      <c r="G12" s="2" t="s">
        <v>30</v>
      </c>
      <c r="H12" s="2" t="s">
        <v>31</v>
      </c>
      <c r="I12" s="2" t="s">
        <v>26</v>
      </c>
    </row>
    <row r="13" spans="1:9">
      <c r="A13" s="2">
        <v>6126682</v>
      </c>
      <c r="B13" s="2">
        <v>37000</v>
      </c>
      <c r="C13" s="2">
        <v>1713123444</v>
      </c>
      <c r="D13" s="2" t="s">
        <v>33</v>
      </c>
      <c r="E13" s="2" t="s">
        <v>20</v>
      </c>
      <c r="F13" s="2" t="s">
        <v>11</v>
      </c>
      <c r="G13" s="2" t="s">
        <v>30</v>
      </c>
      <c r="H13" s="2" t="s">
        <v>31</v>
      </c>
      <c r="I13" s="2" t="s">
        <v>26</v>
      </c>
    </row>
    <row r="14" spans="1:9">
      <c r="A14" s="2">
        <v>3704174</v>
      </c>
      <c r="B14" s="2">
        <v>37000</v>
      </c>
      <c r="C14" s="2">
        <v>1713654521</v>
      </c>
      <c r="D14" s="2" t="s">
        <v>34</v>
      </c>
      <c r="E14" s="2" t="s">
        <v>10</v>
      </c>
      <c r="F14" s="2" t="s">
        <v>11</v>
      </c>
      <c r="G14" s="2" t="s">
        <v>35</v>
      </c>
      <c r="H14" s="2" t="s">
        <v>36</v>
      </c>
      <c r="I14" s="2" t="s">
        <v>37</v>
      </c>
    </row>
    <row r="15" spans="1:9">
      <c r="A15" s="2">
        <v>3702479</v>
      </c>
      <c r="B15" s="2">
        <v>37000</v>
      </c>
      <c r="C15" s="2">
        <v>1714763875</v>
      </c>
      <c r="D15" s="2" t="s">
        <v>38</v>
      </c>
      <c r="E15" s="2" t="s">
        <v>10</v>
      </c>
      <c r="F15" s="2" t="s">
        <v>39</v>
      </c>
      <c r="G15" s="2" t="s">
        <v>40</v>
      </c>
      <c r="H15" s="2" t="s">
        <v>41</v>
      </c>
      <c r="I15" s="2" t="s">
        <v>37</v>
      </c>
    </row>
    <row r="16" spans="1:9">
      <c r="A16" s="2">
        <v>3700553</v>
      </c>
      <c r="B16" s="2">
        <v>37000</v>
      </c>
      <c r="C16" s="2">
        <v>1712936655</v>
      </c>
      <c r="D16" s="2" t="s">
        <v>42</v>
      </c>
      <c r="E16" s="2" t="s">
        <v>10</v>
      </c>
      <c r="F16" s="2" t="s">
        <v>43</v>
      </c>
      <c r="G16" s="2" t="s">
        <v>40</v>
      </c>
      <c r="H16" s="2" t="s">
        <v>41</v>
      </c>
      <c r="I16" s="2" t="s">
        <v>37</v>
      </c>
    </row>
    <row r="17" spans="1:9">
      <c r="A17" s="2">
        <v>1474</v>
      </c>
      <c r="B17" s="2">
        <v>37000</v>
      </c>
      <c r="C17" s="2">
        <v>1711418382</v>
      </c>
      <c r="D17" s="2" t="s">
        <v>44</v>
      </c>
      <c r="E17" s="2" t="s">
        <v>10</v>
      </c>
      <c r="F17" s="2" t="s">
        <v>39</v>
      </c>
      <c r="G17" s="2" t="s">
        <v>40</v>
      </c>
      <c r="H17" s="2" t="s">
        <v>41</v>
      </c>
      <c r="I17" s="2" t="s">
        <v>37</v>
      </c>
    </row>
    <row r="18" spans="1:9">
      <c r="A18" s="2">
        <v>3703448</v>
      </c>
      <c r="B18" s="2">
        <v>37000</v>
      </c>
      <c r="C18" s="2">
        <v>1714426762</v>
      </c>
      <c r="D18" s="2" t="s">
        <v>45</v>
      </c>
      <c r="E18" s="2" t="s">
        <v>10</v>
      </c>
      <c r="F18" s="2" t="s">
        <v>39</v>
      </c>
      <c r="G18" s="2" t="s">
        <v>40</v>
      </c>
      <c r="H18" s="2" t="s">
        <v>41</v>
      </c>
      <c r="I18" s="2" t="s">
        <v>46</v>
      </c>
    </row>
    <row r="19" spans="1:9">
      <c r="A19" s="2">
        <v>6057954</v>
      </c>
      <c r="B19" s="2">
        <v>37000</v>
      </c>
      <c r="C19" s="2">
        <v>1713617783</v>
      </c>
      <c r="D19" s="2" t="s">
        <v>47</v>
      </c>
      <c r="E19" s="2" t="s">
        <v>10</v>
      </c>
      <c r="F19" s="2" t="s">
        <v>48</v>
      </c>
      <c r="G19" s="2" t="s">
        <v>35</v>
      </c>
      <c r="H19" s="2" t="s">
        <v>36</v>
      </c>
      <c r="I19" s="2" t="s">
        <v>46</v>
      </c>
    </row>
    <row r="20" spans="1:9">
      <c r="A20" s="2">
        <v>3700567</v>
      </c>
      <c r="B20" s="2">
        <v>37000</v>
      </c>
      <c r="C20" s="2">
        <v>1713617676</v>
      </c>
      <c r="D20" s="2" t="s">
        <v>49</v>
      </c>
      <c r="E20" s="2" t="s">
        <v>10</v>
      </c>
      <c r="F20" s="2" t="s">
        <v>11</v>
      </c>
      <c r="G20" s="2" t="s">
        <v>35</v>
      </c>
      <c r="H20" s="2" t="s">
        <v>36</v>
      </c>
      <c r="I20" s="2" t="s">
        <v>46</v>
      </c>
    </row>
    <row r="21" spans="1:9">
      <c r="A21" s="2">
        <v>3600690</v>
      </c>
      <c r="B21" s="2">
        <v>37000</v>
      </c>
      <c r="C21" s="2">
        <v>1713982443</v>
      </c>
      <c r="D21" s="2" t="s">
        <v>50</v>
      </c>
      <c r="E21" s="2" t="s">
        <v>10</v>
      </c>
      <c r="F21" s="2" t="s">
        <v>48</v>
      </c>
      <c r="G21" s="2" t="s">
        <v>51</v>
      </c>
      <c r="H21" s="2" t="s">
        <v>52</v>
      </c>
      <c r="I21" s="2" t="s">
        <v>46</v>
      </c>
    </row>
    <row r="22" spans="1:9">
      <c r="A22" s="2">
        <v>6159121</v>
      </c>
      <c r="B22" s="2">
        <v>37000</v>
      </c>
      <c r="C22" s="2">
        <v>1714742614</v>
      </c>
      <c r="D22" s="2" t="s">
        <v>53</v>
      </c>
      <c r="E22" s="2" t="s">
        <v>10</v>
      </c>
      <c r="F22" s="2" t="s">
        <v>11</v>
      </c>
      <c r="G22" s="2" t="s">
        <v>12</v>
      </c>
      <c r="H22" s="2" t="s">
        <v>16</v>
      </c>
      <c r="I22" s="2" t="s">
        <v>46</v>
      </c>
    </row>
    <row r="23" spans="1:9">
      <c r="A23" s="2">
        <v>6127790</v>
      </c>
      <c r="B23" s="2">
        <v>37000</v>
      </c>
      <c r="C23" s="2">
        <v>1710872043</v>
      </c>
      <c r="D23" s="2" t="s">
        <v>54</v>
      </c>
      <c r="E23" s="2" t="s">
        <v>10</v>
      </c>
      <c r="F23" s="2" t="s">
        <v>39</v>
      </c>
      <c r="G23" s="2" t="s">
        <v>25</v>
      </c>
      <c r="H23" s="2" t="s">
        <v>21</v>
      </c>
      <c r="I23" s="2" t="s">
        <v>55</v>
      </c>
    </row>
    <row r="24" spans="1:9">
      <c r="A24" s="2">
        <v>6057822</v>
      </c>
      <c r="B24" s="2">
        <v>37000</v>
      </c>
      <c r="C24" s="2">
        <v>1714300645</v>
      </c>
      <c r="D24" s="2" t="s">
        <v>56</v>
      </c>
      <c r="E24" s="2" t="s">
        <v>10</v>
      </c>
      <c r="F24" s="2" t="s">
        <v>39</v>
      </c>
      <c r="G24" s="2" t="s">
        <v>25</v>
      </c>
      <c r="H24" s="2" t="s">
        <v>21</v>
      </c>
      <c r="I24" s="2" t="s">
        <v>55</v>
      </c>
    </row>
    <row r="25" spans="1:9">
      <c r="A25" s="2">
        <v>6148114</v>
      </c>
      <c r="B25" s="2">
        <v>37000</v>
      </c>
      <c r="C25" s="2">
        <v>1713910709</v>
      </c>
      <c r="D25" s="2" t="s">
        <v>57</v>
      </c>
      <c r="E25" s="2" t="s">
        <v>20</v>
      </c>
      <c r="F25" s="2" t="s">
        <v>11</v>
      </c>
      <c r="G25" s="2" t="s">
        <v>30</v>
      </c>
      <c r="H25" s="2" t="s">
        <v>31</v>
      </c>
      <c r="I25" s="2" t="s">
        <v>55</v>
      </c>
    </row>
    <row r="26" spans="1:9">
      <c r="A26" s="2">
        <v>6147915</v>
      </c>
      <c r="B26" s="2">
        <v>37000</v>
      </c>
      <c r="C26" s="2">
        <v>1716264252</v>
      </c>
      <c r="D26" s="2" t="s">
        <v>58</v>
      </c>
      <c r="E26" s="2" t="s">
        <v>20</v>
      </c>
      <c r="F26" s="2" t="s">
        <v>11</v>
      </c>
      <c r="G26" s="2" t="s">
        <v>30</v>
      </c>
      <c r="H26" s="2" t="s">
        <v>31</v>
      </c>
      <c r="I26" s="2" t="s">
        <v>55</v>
      </c>
    </row>
    <row r="27" spans="1:9">
      <c r="A27" s="2">
        <v>3600294</v>
      </c>
      <c r="B27" s="2">
        <v>37000</v>
      </c>
      <c r="C27" s="2">
        <v>1714740345</v>
      </c>
      <c r="D27" s="2" t="s">
        <v>59</v>
      </c>
      <c r="E27" s="2" t="s">
        <v>10</v>
      </c>
      <c r="F27" s="2" t="s">
        <v>39</v>
      </c>
      <c r="G27" s="2" t="s">
        <v>51</v>
      </c>
      <c r="H27" s="2" t="s">
        <v>52</v>
      </c>
      <c r="I27" s="2" t="s">
        <v>60</v>
      </c>
    </row>
    <row r="28" spans="1:9">
      <c r="A28" s="2">
        <v>6061029</v>
      </c>
      <c r="B28" s="2">
        <v>37000</v>
      </c>
      <c r="C28" s="2">
        <v>1713556007</v>
      </c>
      <c r="D28" s="2" t="s">
        <v>61</v>
      </c>
      <c r="E28" s="2" t="s">
        <v>10</v>
      </c>
      <c r="F28" s="2" t="s">
        <v>39</v>
      </c>
      <c r="G28" s="2" t="s">
        <v>51</v>
      </c>
      <c r="H28" s="2" t="s">
        <v>52</v>
      </c>
      <c r="I28" s="2" t="s">
        <v>60</v>
      </c>
    </row>
    <row r="29" spans="1:9">
      <c r="A29" s="2">
        <v>6057933</v>
      </c>
      <c r="B29" s="2">
        <v>37000</v>
      </c>
      <c r="C29" s="2">
        <v>1713595542</v>
      </c>
      <c r="D29" s="2" t="s">
        <v>62</v>
      </c>
      <c r="E29" s="2" t="s">
        <v>10</v>
      </c>
      <c r="F29" s="2" t="s">
        <v>39</v>
      </c>
      <c r="G29" s="2" t="s">
        <v>51</v>
      </c>
      <c r="H29" s="2" t="s">
        <v>52</v>
      </c>
      <c r="I29" s="2" t="s">
        <v>60</v>
      </c>
    </row>
    <row r="30" spans="1:9">
      <c r="A30" s="2">
        <v>6057875</v>
      </c>
      <c r="B30" s="2">
        <v>37000</v>
      </c>
      <c r="C30" s="2">
        <v>1002766853</v>
      </c>
      <c r="D30" s="2" t="s">
        <v>63</v>
      </c>
      <c r="E30" s="2" t="s">
        <v>20</v>
      </c>
      <c r="F30" s="2" t="s">
        <v>39</v>
      </c>
      <c r="G30" s="2" t="s">
        <v>51</v>
      </c>
      <c r="H30" s="2" t="s">
        <v>52</v>
      </c>
      <c r="I30" s="2" t="s">
        <v>60</v>
      </c>
    </row>
    <row r="31" spans="1:9">
      <c r="A31" s="2">
        <v>6057523</v>
      </c>
      <c r="B31" s="2">
        <v>37000</v>
      </c>
      <c r="C31" s="2">
        <v>1715375299</v>
      </c>
      <c r="D31" s="2" t="s">
        <v>64</v>
      </c>
      <c r="E31" s="2" t="s">
        <v>20</v>
      </c>
      <c r="F31" s="2" t="s">
        <v>39</v>
      </c>
      <c r="G31" s="2" t="s">
        <v>51</v>
      </c>
      <c r="H31" s="2" t="s">
        <v>52</v>
      </c>
      <c r="I31" s="2" t="s">
        <v>60</v>
      </c>
    </row>
    <row r="32" spans="1:9">
      <c r="A32" s="2">
        <v>6127932</v>
      </c>
      <c r="B32" s="2">
        <v>37000</v>
      </c>
      <c r="C32" s="2">
        <v>1713986659</v>
      </c>
      <c r="D32" s="2" t="s">
        <v>65</v>
      </c>
      <c r="E32" s="2" t="s">
        <v>10</v>
      </c>
      <c r="F32" s="2" t="s">
        <v>39</v>
      </c>
      <c r="G32" s="2" t="s">
        <v>51</v>
      </c>
      <c r="H32" s="2" t="s">
        <v>52</v>
      </c>
      <c r="I32" s="2" t="s">
        <v>60</v>
      </c>
    </row>
    <row r="33" spans="1:9">
      <c r="A33" s="2">
        <v>6127964</v>
      </c>
      <c r="B33" s="2">
        <v>37000</v>
      </c>
      <c r="C33" s="2">
        <v>1714289012</v>
      </c>
      <c r="D33" s="2" t="s">
        <v>66</v>
      </c>
      <c r="E33" s="2" t="s">
        <v>10</v>
      </c>
      <c r="F33" s="2" t="s">
        <v>39</v>
      </c>
      <c r="G33" s="2" t="s">
        <v>51</v>
      </c>
      <c r="H33" s="2" t="s">
        <v>52</v>
      </c>
      <c r="I33" s="2" t="s">
        <v>60</v>
      </c>
    </row>
    <row r="34" spans="1:9">
      <c r="A34" s="2">
        <v>6128997</v>
      </c>
      <c r="B34" s="2">
        <v>37000</v>
      </c>
      <c r="C34" s="2">
        <v>704498799</v>
      </c>
      <c r="D34" s="2" t="s">
        <v>67</v>
      </c>
      <c r="E34" s="2" t="s">
        <v>20</v>
      </c>
      <c r="F34" s="2" t="s">
        <v>39</v>
      </c>
      <c r="G34" s="2" t="s">
        <v>51</v>
      </c>
      <c r="H34" s="2" t="s">
        <v>52</v>
      </c>
      <c r="I34" s="2" t="s">
        <v>60</v>
      </c>
    </row>
    <row r="35" spans="1:9">
      <c r="A35" s="2">
        <v>6130053</v>
      </c>
      <c r="B35" s="2">
        <v>37000</v>
      </c>
      <c r="C35" s="2">
        <v>1715062715</v>
      </c>
      <c r="D35" s="2" t="s">
        <v>68</v>
      </c>
      <c r="E35" s="2" t="s">
        <v>10</v>
      </c>
      <c r="F35" s="2" t="s">
        <v>69</v>
      </c>
      <c r="G35" s="2" t="s">
        <v>70</v>
      </c>
      <c r="H35" s="2" t="s">
        <v>71</v>
      </c>
      <c r="I35" s="2" t="s">
        <v>60</v>
      </c>
    </row>
    <row r="36" spans="1:9">
      <c r="A36" s="2">
        <v>608</v>
      </c>
      <c r="B36" s="2">
        <v>37000</v>
      </c>
      <c r="C36" s="2">
        <v>1709265993</v>
      </c>
      <c r="D36" s="2" t="s">
        <v>72</v>
      </c>
      <c r="E36" s="2" t="s">
        <v>10</v>
      </c>
      <c r="F36" s="2" t="s">
        <v>43</v>
      </c>
      <c r="G36" s="2" t="s">
        <v>73</v>
      </c>
      <c r="H36" s="2" t="s">
        <v>74</v>
      </c>
      <c r="I36" s="2" t="s">
        <v>60</v>
      </c>
    </row>
    <row r="37" spans="1:9">
      <c r="A37" s="2">
        <v>6237096</v>
      </c>
      <c r="B37" s="2">
        <v>37000</v>
      </c>
      <c r="C37" s="2">
        <v>1713501524</v>
      </c>
      <c r="D37" s="2" t="s">
        <v>75</v>
      </c>
      <c r="E37" s="2" t="s">
        <v>10</v>
      </c>
      <c r="F37" s="2" t="s">
        <v>43</v>
      </c>
      <c r="G37" s="2" t="s">
        <v>73</v>
      </c>
      <c r="H37" s="2" t="s">
        <v>74</v>
      </c>
      <c r="I37" s="2" t="s">
        <v>60</v>
      </c>
    </row>
    <row r="38" spans="1:9">
      <c r="A38" s="2">
        <v>3600381</v>
      </c>
      <c r="B38" s="2">
        <v>37000</v>
      </c>
      <c r="C38" s="2">
        <v>1711616290</v>
      </c>
      <c r="D38" s="2" t="s">
        <v>76</v>
      </c>
      <c r="E38" s="2" t="s">
        <v>10</v>
      </c>
      <c r="F38" s="2" t="s">
        <v>43</v>
      </c>
      <c r="G38" s="2" t="s">
        <v>73</v>
      </c>
      <c r="H38" s="2" t="s">
        <v>74</v>
      </c>
      <c r="I38" s="2" t="s">
        <v>60</v>
      </c>
    </row>
    <row r="39" spans="1:9">
      <c r="A39" s="2">
        <v>6147980</v>
      </c>
      <c r="B39" s="2">
        <v>37000</v>
      </c>
      <c r="C39" s="2">
        <v>401401674</v>
      </c>
      <c r="D39" s="2" t="s">
        <v>77</v>
      </c>
      <c r="E39" s="2" t="s">
        <v>10</v>
      </c>
      <c r="F39" s="2" t="s">
        <v>43</v>
      </c>
      <c r="G39" s="2" t="s">
        <v>73</v>
      </c>
      <c r="H39" s="2" t="s">
        <v>74</v>
      </c>
      <c r="I39" s="2" t="s">
        <v>60</v>
      </c>
    </row>
    <row r="40" spans="1:9">
      <c r="A40" s="2">
        <v>6057519</v>
      </c>
      <c r="B40" s="2">
        <v>37000</v>
      </c>
      <c r="C40" s="2">
        <v>1710301779</v>
      </c>
      <c r="D40" s="2" t="s">
        <v>78</v>
      </c>
      <c r="E40" s="2" t="s">
        <v>10</v>
      </c>
      <c r="F40" s="2" t="s">
        <v>43</v>
      </c>
      <c r="G40" s="2" t="s">
        <v>73</v>
      </c>
      <c r="H40" s="2" t="s">
        <v>74</v>
      </c>
      <c r="I40" s="2" t="s">
        <v>60</v>
      </c>
    </row>
    <row r="41" spans="1:9">
      <c r="A41" s="2">
        <v>6147963</v>
      </c>
      <c r="B41" s="2">
        <v>37000</v>
      </c>
      <c r="C41" s="2">
        <v>1718451956</v>
      </c>
      <c r="D41" s="2" t="s">
        <v>79</v>
      </c>
      <c r="E41" s="2" t="s">
        <v>10</v>
      </c>
      <c r="F41" s="2" t="s">
        <v>39</v>
      </c>
      <c r="G41" s="2" t="s">
        <v>51</v>
      </c>
      <c r="H41" s="2" t="s">
        <v>52</v>
      </c>
      <c r="I41" s="2" t="s">
        <v>80</v>
      </c>
    </row>
    <row r="42" spans="1:9">
      <c r="A42" s="2">
        <v>6057809</v>
      </c>
      <c r="B42" s="2">
        <v>37000</v>
      </c>
      <c r="C42" s="2">
        <v>1713425211</v>
      </c>
      <c r="D42" s="2" t="s">
        <v>81</v>
      </c>
      <c r="E42" s="2" t="s">
        <v>10</v>
      </c>
      <c r="F42" s="2" t="s">
        <v>82</v>
      </c>
      <c r="G42" s="2" t="s">
        <v>83</v>
      </c>
      <c r="H42" s="2" t="s">
        <v>71</v>
      </c>
      <c r="I42" s="2" t="s">
        <v>84</v>
      </c>
    </row>
    <row r="43" spans="1:9">
      <c r="A43" s="2">
        <v>6147939</v>
      </c>
      <c r="B43" s="2">
        <v>37000</v>
      </c>
      <c r="C43" s="2">
        <v>1713916300</v>
      </c>
      <c r="D43" s="2" t="s">
        <v>85</v>
      </c>
      <c r="E43" s="2" t="s">
        <v>10</v>
      </c>
      <c r="F43" s="2" t="s">
        <v>82</v>
      </c>
      <c r="G43" s="2" t="s">
        <v>83</v>
      </c>
      <c r="H43" s="2" t="s">
        <v>71</v>
      </c>
      <c r="I43" s="2" t="s">
        <v>80</v>
      </c>
    </row>
    <row r="44" spans="1:9">
      <c r="A44" s="2">
        <v>6147959</v>
      </c>
      <c r="B44" s="2">
        <v>37000</v>
      </c>
      <c r="C44" s="2">
        <v>1721866471</v>
      </c>
      <c r="D44" s="2" t="s">
        <v>86</v>
      </c>
      <c r="E44" s="2" t="s">
        <v>10</v>
      </c>
      <c r="F44" s="2" t="s">
        <v>82</v>
      </c>
      <c r="G44" s="2" t="s">
        <v>83</v>
      </c>
      <c r="H44" s="2" t="s">
        <v>71</v>
      </c>
      <c r="I44" s="2" t="s">
        <v>80</v>
      </c>
    </row>
    <row r="45" spans="1:9">
      <c r="A45" s="2">
        <v>6245271</v>
      </c>
      <c r="B45" s="2">
        <v>37000</v>
      </c>
      <c r="C45" s="2">
        <v>1715925184</v>
      </c>
      <c r="D45" s="2" t="s">
        <v>87</v>
      </c>
      <c r="E45" s="2" t="s">
        <v>10</v>
      </c>
      <c r="F45" s="2" t="s">
        <v>82</v>
      </c>
      <c r="G45" s="2" t="s">
        <v>83</v>
      </c>
      <c r="H45" s="2" t="s">
        <v>71</v>
      </c>
      <c r="I45" s="2" t="s">
        <v>80</v>
      </c>
    </row>
    <row r="46" spans="1:9">
      <c r="A46" s="2">
        <v>6245221</v>
      </c>
      <c r="B46" s="2">
        <v>37000</v>
      </c>
      <c r="C46" s="2">
        <v>1714765672</v>
      </c>
      <c r="D46" s="2" t="s">
        <v>88</v>
      </c>
      <c r="E46" s="2" t="s">
        <v>10</v>
      </c>
      <c r="F46" s="2" t="s">
        <v>82</v>
      </c>
      <c r="G46" s="2" t="s">
        <v>83</v>
      </c>
      <c r="H46" s="2" t="s">
        <v>71</v>
      </c>
      <c r="I46" s="2" t="s">
        <v>80</v>
      </c>
    </row>
    <row r="47" spans="1:9">
      <c r="A47" s="2">
        <v>6242111</v>
      </c>
      <c r="B47" s="2">
        <v>37000</v>
      </c>
      <c r="C47" s="2">
        <v>1720786704</v>
      </c>
      <c r="D47" s="2" t="s">
        <v>89</v>
      </c>
      <c r="E47" s="2" t="s">
        <v>10</v>
      </c>
      <c r="F47" s="2" t="s">
        <v>82</v>
      </c>
      <c r="G47" s="2" t="s">
        <v>83</v>
      </c>
      <c r="H47" s="2" t="s">
        <v>71</v>
      </c>
      <c r="I47" s="2" t="s">
        <v>80</v>
      </c>
    </row>
    <row r="48" spans="1:9">
      <c r="A48" s="2">
        <v>6245673</v>
      </c>
      <c r="B48" s="2">
        <v>37000</v>
      </c>
      <c r="C48" s="2">
        <v>1720169083</v>
      </c>
      <c r="D48" s="2" t="s">
        <v>90</v>
      </c>
      <c r="E48" s="2" t="s">
        <v>10</v>
      </c>
      <c r="F48" s="2" t="s">
        <v>82</v>
      </c>
      <c r="G48" s="2" t="s">
        <v>83</v>
      </c>
      <c r="H48" s="2" t="s">
        <v>71</v>
      </c>
      <c r="I48" s="2" t="s">
        <v>80</v>
      </c>
    </row>
    <row r="49" spans="1:9">
      <c r="A49" s="2">
        <v>6057498</v>
      </c>
      <c r="B49" s="2">
        <v>37000</v>
      </c>
      <c r="C49" s="2">
        <v>1715895320</v>
      </c>
      <c r="D49" s="2" t="s">
        <v>91</v>
      </c>
      <c r="E49" s="2" t="s">
        <v>10</v>
      </c>
      <c r="F49" s="2" t="s">
        <v>92</v>
      </c>
      <c r="G49" s="2" t="s">
        <v>93</v>
      </c>
      <c r="H49" s="2" t="s">
        <v>71</v>
      </c>
      <c r="I49" s="2" t="s">
        <v>84</v>
      </c>
    </row>
    <row r="50" spans="1:9">
      <c r="A50" s="2">
        <v>6148095</v>
      </c>
      <c r="B50" s="2">
        <v>37000</v>
      </c>
      <c r="C50" s="2">
        <v>1715744486</v>
      </c>
      <c r="D50" s="2" t="s">
        <v>94</v>
      </c>
      <c r="E50" s="2" t="s">
        <v>10</v>
      </c>
      <c r="F50" s="2" t="s">
        <v>92</v>
      </c>
      <c r="G50" s="2" t="s">
        <v>93</v>
      </c>
      <c r="H50" s="2" t="s">
        <v>71</v>
      </c>
      <c r="I50" s="2" t="s">
        <v>80</v>
      </c>
    </row>
    <row r="51" spans="1:9">
      <c r="A51" s="2">
        <v>6148270</v>
      </c>
      <c r="B51" s="2">
        <v>37000</v>
      </c>
      <c r="C51" s="2">
        <v>1713942249</v>
      </c>
      <c r="D51" s="2" t="s">
        <v>95</v>
      </c>
      <c r="E51" s="2" t="s">
        <v>10</v>
      </c>
      <c r="F51" s="2" t="s">
        <v>92</v>
      </c>
      <c r="G51" s="2" t="s">
        <v>93</v>
      </c>
      <c r="H51" s="2" t="s">
        <v>71</v>
      </c>
      <c r="I51" s="2" t="s">
        <v>80</v>
      </c>
    </row>
    <row r="52" spans="1:9">
      <c r="A52" s="2">
        <v>6238247</v>
      </c>
      <c r="B52" s="2">
        <v>37000</v>
      </c>
      <c r="C52" s="2">
        <v>1712999646</v>
      </c>
      <c r="D52" s="2" t="s">
        <v>96</v>
      </c>
      <c r="E52" s="2" t="s">
        <v>10</v>
      </c>
      <c r="F52" s="2" t="s">
        <v>92</v>
      </c>
      <c r="G52" s="2" t="s">
        <v>93</v>
      </c>
      <c r="H52" s="2" t="s">
        <v>71</v>
      </c>
      <c r="I52" s="2" t="s">
        <v>80</v>
      </c>
    </row>
    <row r="53" spans="1:9">
      <c r="A53" s="2">
        <v>6148268</v>
      </c>
      <c r="B53" s="2">
        <v>37000</v>
      </c>
      <c r="C53" s="2">
        <v>1720308897</v>
      </c>
      <c r="D53" s="2" t="s">
        <v>97</v>
      </c>
      <c r="E53" s="2" t="s">
        <v>10</v>
      </c>
      <c r="F53" s="2" t="s">
        <v>92</v>
      </c>
      <c r="G53" s="2" t="s">
        <v>93</v>
      </c>
      <c r="H53" s="2" t="s">
        <v>71</v>
      </c>
      <c r="I53" s="2" t="s">
        <v>80</v>
      </c>
    </row>
    <row r="54" spans="1:9">
      <c r="A54" s="2">
        <v>6238234</v>
      </c>
      <c r="B54" s="2">
        <v>37000</v>
      </c>
      <c r="C54" s="2">
        <v>1714351531</v>
      </c>
      <c r="D54" s="2" t="s">
        <v>98</v>
      </c>
      <c r="E54" s="2" t="s">
        <v>10</v>
      </c>
      <c r="F54" s="2" t="s">
        <v>92</v>
      </c>
      <c r="G54" s="2" t="s">
        <v>93</v>
      </c>
      <c r="H54" s="2" t="s">
        <v>71</v>
      </c>
      <c r="I54" s="2" t="s">
        <v>80</v>
      </c>
    </row>
    <row r="55" spans="1:9">
      <c r="A55" s="2">
        <v>6127937</v>
      </c>
      <c r="B55" s="2">
        <v>37000</v>
      </c>
      <c r="C55" s="2">
        <v>1309426920</v>
      </c>
      <c r="D55" s="2" t="s">
        <v>99</v>
      </c>
      <c r="E55" s="2" t="s">
        <v>10</v>
      </c>
      <c r="F55" s="2" t="s">
        <v>92</v>
      </c>
      <c r="G55" s="2" t="s">
        <v>93</v>
      </c>
      <c r="H55" s="2" t="s">
        <v>71</v>
      </c>
      <c r="I55" s="2" t="s">
        <v>80</v>
      </c>
    </row>
    <row r="56" spans="1:9">
      <c r="A56" s="2">
        <v>6126756</v>
      </c>
      <c r="B56" s="2">
        <v>37000</v>
      </c>
      <c r="C56" s="2">
        <v>1717265985</v>
      </c>
      <c r="D56" s="2" t="s">
        <v>100</v>
      </c>
      <c r="E56" s="2" t="s">
        <v>20</v>
      </c>
      <c r="F56" s="2" t="s">
        <v>92</v>
      </c>
      <c r="G56" s="2" t="s">
        <v>101</v>
      </c>
      <c r="H56" s="2" t="s">
        <v>102</v>
      </c>
      <c r="I56" s="2" t="s">
        <v>84</v>
      </c>
    </row>
    <row r="57" spans="1:9">
      <c r="A57" s="2">
        <v>6245623</v>
      </c>
      <c r="B57" s="2">
        <v>37000</v>
      </c>
      <c r="C57" s="2">
        <v>1718413881</v>
      </c>
      <c r="D57" s="2" t="s">
        <v>103</v>
      </c>
      <c r="E57" s="2" t="s">
        <v>20</v>
      </c>
      <c r="F57" s="2" t="s">
        <v>92</v>
      </c>
      <c r="G57" s="2" t="s">
        <v>101</v>
      </c>
      <c r="H57" s="2" t="s">
        <v>102</v>
      </c>
      <c r="I57" s="2" t="s">
        <v>80</v>
      </c>
    </row>
    <row r="58" spans="1:9">
      <c r="A58" s="2">
        <v>6238241</v>
      </c>
      <c r="B58" s="2">
        <v>37000</v>
      </c>
      <c r="C58" s="2">
        <v>1715650329</v>
      </c>
      <c r="D58" s="2" t="s">
        <v>104</v>
      </c>
      <c r="E58" s="2" t="s">
        <v>20</v>
      </c>
      <c r="F58" s="2" t="s">
        <v>92</v>
      </c>
      <c r="G58" s="2" t="s">
        <v>101</v>
      </c>
      <c r="H58" s="2" t="s">
        <v>102</v>
      </c>
      <c r="I58" s="2" t="s">
        <v>80</v>
      </c>
    </row>
    <row r="59" spans="1:9">
      <c r="A59" s="2">
        <v>6149675</v>
      </c>
      <c r="B59" s="2">
        <v>37000</v>
      </c>
      <c r="C59" s="2">
        <v>1719675314</v>
      </c>
      <c r="D59" s="2" t="s">
        <v>105</v>
      </c>
      <c r="E59" s="2" t="s">
        <v>20</v>
      </c>
      <c r="F59" s="2" t="s">
        <v>92</v>
      </c>
      <c r="G59" s="2" t="s">
        <v>101</v>
      </c>
      <c r="H59" s="2" t="s">
        <v>102</v>
      </c>
      <c r="I59" s="2" t="s">
        <v>80</v>
      </c>
    </row>
    <row r="60" spans="1:9">
      <c r="A60" s="2">
        <v>6240967</v>
      </c>
      <c r="B60" s="2">
        <v>37000</v>
      </c>
      <c r="C60" s="2">
        <v>1717601676</v>
      </c>
      <c r="D60" s="2" t="s">
        <v>106</v>
      </c>
      <c r="E60" s="2" t="s">
        <v>20</v>
      </c>
      <c r="F60" s="2" t="s">
        <v>92</v>
      </c>
      <c r="G60" s="2" t="s">
        <v>101</v>
      </c>
      <c r="H60" s="2" t="s">
        <v>102</v>
      </c>
      <c r="I60" s="2" t="s">
        <v>80</v>
      </c>
    </row>
    <row r="61" spans="1:9">
      <c r="A61" s="2">
        <v>6147956</v>
      </c>
      <c r="B61" s="2">
        <v>37000</v>
      </c>
      <c r="C61" s="2">
        <v>1720292612</v>
      </c>
      <c r="D61" s="2" t="s">
        <v>107</v>
      </c>
      <c r="E61" s="2" t="s">
        <v>20</v>
      </c>
      <c r="F61" s="2" t="s">
        <v>92</v>
      </c>
      <c r="G61" s="2" t="s">
        <v>101</v>
      </c>
      <c r="H61" s="2" t="s">
        <v>102</v>
      </c>
      <c r="I61" s="2" t="s">
        <v>80</v>
      </c>
    </row>
    <row r="62" spans="1:9">
      <c r="A62" s="2">
        <v>6238185</v>
      </c>
      <c r="B62" s="2">
        <v>37000</v>
      </c>
      <c r="C62" s="2">
        <v>1719461301</v>
      </c>
      <c r="D62" s="2" t="s">
        <v>108</v>
      </c>
      <c r="E62" s="2" t="s">
        <v>20</v>
      </c>
      <c r="F62" s="2" t="s">
        <v>92</v>
      </c>
      <c r="G62" s="2" t="s">
        <v>101</v>
      </c>
      <c r="H62" s="2" t="s">
        <v>102</v>
      </c>
      <c r="I62" s="2" t="s">
        <v>80</v>
      </c>
    </row>
    <row r="63" spans="1:9">
      <c r="A63" s="2">
        <v>6148286</v>
      </c>
      <c r="B63" s="2">
        <v>37000</v>
      </c>
      <c r="C63" s="2">
        <v>1002645032</v>
      </c>
      <c r="D63" s="2" t="s">
        <v>109</v>
      </c>
      <c r="E63" s="2" t="s">
        <v>10</v>
      </c>
      <c r="F63" s="2" t="s">
        <v>110</v>
      </c>
      <c r="G63" s="2" t="s">
        <v>111</v>
      </c>
      <c r="H63" s="2" t="s">
        <v>112</v>
      </c>
      <c r="I63" s="2" t="s">
        <v>84</v>
      </c>
    </row>
    <row r="64" spans="1:9">
      <c r="A64" s="2">
        <v>6224962</v>
      </c>
      <c r="B64" s="2">
        <v>37000</v>
      </c>
      <c r="C64" s="2">
        <v>1712516218</v>
      </c>
      <c r="D64" s="2" t="s">
        <v>113</v>
      </c>
      <c r="E64" s="2" t="s">
        <v>10</v>
      </c>
      <c r="F64" s="2" t="s">
        <v>110</v>
      </c>
      <c r="G64" s="2" t="s">
        <v>111</v>
      </c>
      <c r="H64" s="2" t="s">
        <v>112</v>
      </c>
      <c r="I64" s="2" t="s">
        <v>80</v>
      </c>
    </row>
    <row r="65" spans="1:9">
      <c r="A65" s="2">
        <v>6148238</v>
      </c>
      <c r="B65" s="2">
        <v>37000</v>
      </c>
      <c r="C65" s="2">
        <v>1720190600</v>
      </c>
      <c r="D65" s="2" t="s">
        <v>114</v>
      </c>
      <c r="E65" s="2" t="s">
        <v>10</v>
      </c>
      <c r="F65" s="2" t="s">
        <v>110</v>
      </c>
      <c r="G65" s="2" t="s">
        <v>111</v>
      </c>
      <c r="H65" s="2" t="s">
        <v>112</v>
      </c>
      <c r="I65" s="2" t="s">
        <v>80</v>
      </c>
    </row>
    <row r="66" spans="1:9">
      <c r="A66" s="2">
        <v>6238306</v>
      </c>
      <c r="B66" s="2">
        <v>37000</v>
      </c>
      <c r="C66" s="2">
        <v>1705518015</v>
      </c>
      <c r="D66" s="2" t="s">
        <v>115</v>
      </c>
      <c r="E66" s="2" t="s">
        <v>10</v>
      </c>
      <c r="F66" s="2" t="s">
        <v>110</v>
      </c>
      <c r="G66" s="2" t="s">
        <v>111</v>
      </c>
      <c r="H66" s="2" t="s">
        <v>112</v>
      </c>
      <c r="I66" s="2" t="s">
        <v>80</v>
      </c>
    </row>
    <row r="67" spans="1:9">
      <c r="A67" s="2">
        <v>6245631</v>
      </c>
      <c r="B67" s="2">
        <v>37000</v>
      </c>
      <c r="C67" s="2">
        <v>1717319873</v>
      </c>
      <c r="D67" s="2" t="s">
        <v>116</v>
      </c>
      <c r="E67" s="2" t="s">
        <v>10</v>
      </c>
      <c r="F67" s="2" t="s">
        <v>110</v>
      </c>
      <c r="G67" s="2" t="s">
        <v>111</v>
      </c>
      <c r="H67" s="2" t="s">
        <v>112</v>
      </c>
      <c r="I67" s="2" t="s">
        <v>80</v>
      </c>
    </row>
    <row r="68" spans="1:9">
      <c r="A68" s="2">
        <v>3705957</v>
      </c>
      <c r="B68" s="2">
        <v>37000</v>
      </c>
      <c r="C68" s="2">
        <v>1714401849</v>
      </c>
      <c r="D68" s="2" t="s">
        <v>117</v>
      </c>
      <c r="E68" s="2" t="s">
        <v>10</v>
      </c>
      <c r="F68" s="2" t="s">
        <v>110</v>
      </c>
      <c r="G68" s="2" t="s">
        <v>111</v>
      </c>
      <c r="H68" s="2" t="s">
        <v>112</v>
      </c>
      <c r="I68" s="2" t="s">
        <v>80</v>
      </c>
    </row>
    <row r="69" spans="1:9">
      <c r="A69" s="2">
        <v>6125263</v>
      </c>
      <c r="B69" s="2">
        <v>37000</v>
      </c>
      <c r="C69" s="2">
        <v>1204282501</v>
      </c>
      <c r="D69" s="2" t="s">
        <v>118</v>
      </c>
      <c r="E69" s="2" t="s">
        <v>10</v>
      </c>
      <c r="F69" s="2" t="s">
        <v>119</v>
      </c>
      <c r="G69" s="2" t="s">
        <v>111</v>
      </c>
      <c r="H69" s="2" t="s">
        <v>112</v>
      </c>
      <c r="I69" s="2" t="s">
        <v>80</v>
      </c>
    </row>
    <row r="70" spans="1:9">
      <c r="A70" s="2">
        <v>6245617</v>
      </c>
      <c r="B70" s="2">
        <v>37000</v>
      </c>
      <c r="C70" s="2">
        <v>1719742445</v>
      </c>
      <c r="D70" s="2" t="s">
        <v>120</v>
      </c>
      <c r="E70" s="2" t="s">
        <v>10</v>
      </c>
      <c r="F70" s="2" t="s">
        <v>119</v>
      </c>
      <c r="G70" s="2" t="s">
        <v>111</v>
      </c>
      <c r="H70" s="2" t="s">
        <v>112</v>
      </c>
      <c r="I70" s="2" t="s">
        <v>80</v>
      </c>
    </row>
    <row r="71" spans="1:9">
      <c r="A71" s="2">
        <v>6253723</v>
      </c>
      <c r="B71" s="2">
        <v>37000</v>
      </c>
      <c r="C71" s="2">
        <v>1714848916</v>
      </c>
      <c r="D71" s="2" t="s">
        <v>121</v>
      </c>
      <c r="E71" s="2" t="s">
        <v>20</v>
      </c>
      <c r="F71" s="2" t="s">
        <v>110</v>
      </c>
      <c r="G71" s="2" t="s">
        <v>122</v>
      </c>
      <c r="H71" s="2" t="s">
        <v>123</v>
      </c>
      <c r="I71" s="2" t="s">
        <v>84</v>
      </c>
    </row>
    <row r="72" spans="1:9">
      <c r="A72" s="2">
        <v>6255122</v>
      </c>
      <c r="B72" s="2">
        <v>37000</v>
      </c>
      <c r="C72" s="2">
        <v>1719685065</v>
      </c>
      <c r="D72" s="2" t="s">
        <v>124</v>
      </c>
      <c r="E72" s="2" t="s">
        <v>20</v>
      </c>
      <c r="F72" s="2" t="s">
        <v>110</v>
      </c>
      <c r="G72" s="2" t="s">
        <v>122</v>
      </c>
      <c r="H72" s="2" t="s">
        <v>123</v>
      </c>
      <c r="I72" s="2" t="s">
        <v>80</v>
      </c>
    </row>
    <row r="73" spans="1:9">
      <c r="A73" s="2">
        <v>6267318</v>
      </c>
      <c r="B73" s="2">
        <v>37000</v>
      </c>
      <c r="C73" s="2">
        <v>1002432589</v>
      </c>
      <c r="D73" s="2" t="s">
        <v>125</v>
      </c>
      <c r="E73" s="2" t="s">
        <v>20</v>
      </c>
      <c r="F73" s="2" t="s">
        <v>110</v>
      </c>
      <c r="G73" s="2" t="s">
        <v>122</v>
      </c>
      <c r="H73" s="2" t="s">
        <v>123</v>
      </c>
      <c r="I73" s="2" t="s">
        <v>80</v>
      </c>
    </row>
    <row r="74" spans="1:9">
      <c r="A74" s="2">
        <v>6255114</v>
      </c>
      <c r="B74" s="2">
        <v>37000</v>
      </c>
      <c r="C74" s="2">
        <v>1500754781</v>
      </c>
      <c r="D74" s="2" t="s">
        <v>126</v>
      </c>
      <c r="E74" s="2" t="s">
        <v>20</v>
      </c>
      <c r="F74" s="2" t="s">
        <v>110</v>
      </c>
      <c r="G74" s="2" t="s">
        <v>122</v>
      </c>
      <c r="H74" s="2" t="s">
        <v>123</v>
      </c>
      <c r="I74" s="2" t="s">
        <v>80</v>
      </c>
    </row>
    <row r="75" spans="1:9">
      <c r="A75" s="2">
        <v>6249371</v>
      </c>
      <c r="B75" s="2">
        <v>37000</v>
      </c>
      <c r="C75" s="2">
        <v>1720437977</v>
      </c>
      <c r="D75" s="2" t="s">
        <v>127</v>
      </c>
      <c r="E75" s="2" t="s">
        <v>20</v>
      </c>
      <c r="F75" s="2" t="s">
        <v>119</v>
      </c>
      <c r="G75" s="2" t="s">
        <v>122</v>
      </c>
      <c r="H75" s="2" t="s">
        <v>123</v>
      </c>
      <c r="I75" s="2" t="s">
        <v>80</v>
      </c>
    </row>
    <row r="76" spans="1:9">
      <c r="A76" s="2">
        <v>6241299</v>
      </c>
      <c r="B76" s="2">
        <v>37000</v>
      </c>
      <c r="C76" s="2">
        <v>1720996865</v>
      </c>
      <c r="D76" s="2" t="s">
        <v>128</v>
      </c>
      <c r="E76" s="2" t="s">
        <v>20</v>
      </c>
      <c r="F76" s="2" t="s">
        <v>119</v>
      </c>
      <c r="G76" s="2" t="s">
        <v>122</v>
      </c>
      <c r="H76" s="2" t="s">
        <v>123</v>
      </c>
      <c r="I76" s="2" t="s">
        <v>80</v>
      </c>
    </row>
    <row r="77" spans="1:9">
      <c r="A77" s="2">
        <v>6057499</v>
      </c>
      <c r="B77" s="2">
        <v>37000</v>
      </c>
      <c r="C77" s="2">
        <v>1716603939</v>
      </c>
      <c r="D77" s="2" t="s">
        <v>129</v>
      </c>
      <c r="E77" s="2" t="s">
        <v>10</v>
      </c>
      <c r="F77" s="2" t="s">
        <v>130</v>
      </c>
      <c r="G77" s="2" t="s">
        <v>131</v>
      </c>
      <c r="H77" s="2" t="s">
        <v>71</v>
      </c>
      <c r="I77" s="2" t="s">
        <v>84</v>
      </c>
    </row>
    <row r="78" spans="1:9">
      <c r="A78" s="2">
        <v>6131466</v>
      </c>
      <c r="B78" s="2">
        <v>37000</v>
      </c>
      <c r="C78" s="2">
        <v>1714022298</v>
      </c>
      <c r="D78" s="2" t="s">
        <v>132</v>
      </c>
      <c r="E78" s="2" t="s">
        <v>10</v>
      </c>
      <c r="F78" s="2" t="s">
        <v>130</v>
      </c>
      <c r="G78" s="2" t="s">
        <v>131</v>
      </c>
      <c r="H78" s="2" t="s">
        <v>71</v>
      </c>
      <c r="I78" s="2" t="s">
        <v>80</v>
      </c>
    </row>
    <row r="79" spans="1:9">
      <c r="A79" s="2">
        <v>6128996</v>
      </c>
      <c r="B79" s="2">
        <v>37000</v>
      </c>
      <c r="C79" s="2">
        <v>1717623589</v>
      </c>
      <c r="D79" s="2" t="s">
        <v>133</v>
      </c>
      <c r="E79" s="2" t="s">
        <v>10</v>
      </c>
      <c r="F79" s="2" t="s">
        <v>130</v>
      </c>
      <c r="G79" s="2" t="s">
        <v>131</v>
      </c>
      <c r="H79" s="2" t="s">
        <v>71</v>
      </c>
      <c r="I79" s="2" t="s">
        <v>80</v>
      </c>
    </row>
    <row r="80" spans="1:9">
      <c r="A80" s="2">
        <v>6138543</v>
      </c>
      <c r="B80" s="2">
        <v>37000</v>
      </c>
      <c r="C80" s="2">
        <v>1712052537</v>
      </c>
      <c r="D80" s="2" t="s">
        <v>134</v>
      </c>
      <c r="E80" s="2" t="s">
        <v>10</v>
      </c>
      <c r="F80" s="2" t="s">
        <v>130</v>
      </c>
      <c r="G80" s="2" t="s">
        <v>131</v>
      </c>
      <c r="H80" s="2" t="s">
        <v>71</v>
      </c>
      <c r="I80" s="2" t="s">
        <v>80</v>
      </c>
    </row>
    <row r="81" spans="1:9">
      <c r="A81" s="2">
        <v>6147932</v>
      </c>
      <c r="B81" s="2">
        <v>37000</v>
      </c>
      <c r="C81" s="2">
        <v>1307936722</v>
      </c>
      <c r="D81" s="2" t="s">
        <v>135</v>
      </c>
      <c r="E81" s="2" t="s">
        <v>10</v>
      </c>
      <c r="F81" s="2" t="s">
        <v>130</v>
      </c>
      <c r="G81" s="2" t="s">
        <v>131</v>
      </c>
      <c r="H81" s="2" t="s">
        <v>71</v>
      </c>
      <c r="I81" s="2" t="s">
        <v>80</v>
      </c>
    </row>
    <row r="82" spans="1:9">
      <c r="A82" s="2">
        <v>6138540</v>
      </c>
      <c r="B82" s="2">
        <v>37000</v>
      </c>
      <c r="C82" s="2">
        <v>1714414586</v>
      </c>
      <c r="D82" s="2" t="s">
        <v>136</v>
      </c>
      <c r="E82" s="2" t="s">
        <v>10</v>
      </c>
      <c r="F82" s="2" t="s">
        <v>130</v>
      </c>
      <c r="G82" s="2" t="s">
        <v>131</v>
      </c>
      <c r="H82" s="2" t="s">
        <v>71</v>
      </c>
      <c r="I82" s="2" t="s">
        <v>80</v>
      </c>
    </row>
    <row r="83" spans="1:9">
      <c r="A83" s="2">
        <v>6240012</v>
      </c>
      <c r="B83" s="2">
        <v>37000</v>
      </c>
      <c r="C83" s="2">
        <v>1719066514</v>
      </c>
      <c r="D83" s="2" t="s">
        <v>137</v>
      </c>
      <c r="E83" s="2" t="s">
        <v>20</v>
      </c>
      <c r="F83" s="2" t="s">
        <v>130</v>
      </c>
      <c r="G83" s="2" t="s">
        <v>131</v>
      </c>
      <c r="H83" s="2" t="s">
        <v>71</v>
      </c>
      <c r="I83" s="2" t="s">
        <v>80</v>
      </c>
    </row>
    <row r="84" spans="1:9">
      <c r="A84" s="2">
        <v>6148162</v>
      </c>
      <c r="B84" s="2">
        <v>37000</v>
      </c>
      <c r="C84" s="2">
        <v>1719304717</v>
      </c>
      <c r="D84" s="2" t="s">
        <v>138</v>
      </c>
      <c r="E84" s="2" t="s">
        <v>20</v>
      </c>
      <c r="F84" s="2" t="s">
        <v>130</v>
      </c>
      <c r="G84" s="2" t="s">
        <v>139</v>
      </c>
      <c r="H84" s="2" t="s">
        <v>102</v>
      </c>
      <c r="I84" s="2" t="s">
        <v>84</v>
      </c>
    </row>
    <row r="85" spans="1:9">
      <c r="A85" s="2">
        <v>6247474</v>
      </c>
      <c r="B85" s="2">
        <v>37000</v>
      </c>
      <c r="C85" s="2">
        <v>1200641049</v>
      </c>
      <c r="D85" s="2" t="s">
        <v>140</v>
      </c>
      <c r="E85" s="2" t="s">
        <v>20</v>
      </c>
      <c r="F85" s="2" t="s">
        <v>130</v>
      </c>
      <c r="G85" s="2" t="s">
        <v>139</v>
      </c>
      <c r="H85" s="2" t="s">
        <v>102</v>
      </c>
      <c r="I85" s="2" t="s">
        <v>80</v>
      </c>
    </row>
    <row r="86" spans="1:9">
      <c r="A86" s="2">
        <v>6253726</v>
      </c>
      <c r="B86" s="2">
        <v>37000</v>
      </c>
      <c r="C86" s="2">
        <v>401735634</v>
      </c>
      <c r="D86" s="2" t="s">
        <v>141</v>
      </c>
      <c r="E86" s="2" t="s">
        <v>20</v>
      </c>
      <c r="F86" s="2" t="s">
        <v>130</v>
      </c>
      <c r="G86" s="2" t="s">
        <v>139</v>
      </c>
      <c r="H86" s="2" t="s">
        <v>102</v>
      </c>
      <c r="I86" s="2" t="s">
        <v>80</v>
      </c>
    </row>
    <row r="87" spans="1:9">
      <c r="A87" s="2">
        <v>6261920</v>
      </c>
      <c r="B87" s="2">
        <v>37000</v>
      </c>
      <c r="C87" s="2">
        <v>1716175680</v>
      </c>
      <c r="D87" s="2" t="s">
        <v>142</v>
      </c>
      <c r="E87" s="2" t="s">
        <v>20</v>
      </c>
      <c r="F87" s="2" t="s">
        <v>130</v>
      </c>
      <c r="G87" s="2" t="s">
        <v>139</v>
      </c>
      <c r="H87" s="2" t="s">
        <v>102</v>
      </c>
      <c r="I87" s="2" t="s">
        <v>80</v>
      </c>
    </row>
    <row r="88" spans="1:9">
      <c r="A88" s="2">
        <v>6266326</v>
      </c>
      <c r="B88" s="2">
        <v>37000</v>
      </c>
      <c r="C88" s="2">
        <v>1720904224</v>
      </c>
      <c r="D88" s="2" t="s">
        <v>143</v>
      </c>
      <c r="E88" s="2" t="s">
        <v>20</v>
      </c>
      <c r="F88" s="2" t="s">
        <v>130</v>
      </c>
      <c r="G88" s="2" t="s">
        <v>139</v>
      </c>
      <c r="H88" s="2" t="s">
        <v>102</v>
      </c>
      <c r="I88" s="2" t="s">
        <v>80</v>
      </c>
    </row>
    <row r="89" spans="1:9">
      <c r="A89" s="2">
        <v>6057539</v>
      </c>
      <c r="B89" s="2">
        <v>37000</v>
      </c>
      <c r="C89" s="2">
        <v>1715235550</v>
      </c>
      <c r="D89" s="2" t="s">
        <v>144</v>
      </c>
      <c r="E89" s="2" t="s">
        <v>10</v>
      </c>
      <c r="F89" s="2" t="s">
        <v>145</v>
      </c>
      <c r="G89" s="2" t="s">
        <v>146</v>
      </c>
      <c r="H89" s="2" t="s">
        <v>71</v>
      </c>
      <c r="I89" s="2" t="s">
        <v>84</v>
      </c>
    </row>
    <row r="90" spans="1:9">
      <c r="A90" s="2">
        <v>6242263</v>
      </c>
      <c r="B90" s="2">
        <v>37000</v>
      </c>
      <c r="C90" s="2">
        <v>1714369392</v>
      </c>
      <c r="D90" s="2" t="s">
        <v>147</v>
      </c>
      <c r="E90" s="2" t="s">
        <v>10</v>
      </c>
      <c r="F90" s="2" t="s">
        <v>145</v>
      </c>
      <c r="G90" s="2" t="s">
        <v>146</v>
      </c>
      <c r="H90" s="2" t="s">
        <v>71</v>
      </c>
      <c r="I90" s="2" t="s">
        <v>80</v>
      </c>
    </row>
    <row r="91" spans="1:9">
      <c r="A91" s="2">
        <v>6150392</v>
      </c>
      <c r="B91" s="2">
        <v>37000</v>
      </c>
      <c r="C91" s="2">
        <v>1709152456</v>
      </c>
      <c r="D91" s="2" t="s">
        <v>148</v>
      </c>
      <c r="E91" s="2" t="s">
        <v>10</v>
      </c>
      <c r="F91" s="2" t="s">
        <v>145</v>
      </c>
      <c r="G91" s="2" t="s">
        <v>146</v>
      </c>
      <c r="H91" s="2" t="s">
        <v>71</v>
      </c>
      <c r="I91" s="2" t="s">
        <v>80</v>
      </c>
    </row>
    <row r="92" spans="1:9">
      <c r="A92" s="2">
        <v>6246666</v>
      </c>
      <c r="B92" s="2">
        <v>37000</v>
      </c>
      <c r="C92" s="2">
        <v>1715990261</v>
      </c>
      <c r="D92" s="2" t="s">
        <v>149</v>
      </c>
      <c r="E92" s="2" t="s">
        <v>10</v>
      </c>
      <c r="F92" s="2" t="s">
        <v>145</v>
      </c>
      <c r="G92" s="2" t="s">
        <v>146</v>
      </c>
      <c r="H92" s="2" t="s">
        <v>71</v>
      </c>
      <c r="I92" s="2" t="s">
        <v>80</v>
      </c>
    </row>
    <row r="93" spans="1:9">
      <c r="A93" s="2">
        <v>6148173</v>
      </c>
      <c r="B93" s="2">
        <v>37000</v>
      </c>
      <c r="C93" s="2">
        <v>1720913506</v>
      </c>
      <c r="D93" s="2" t="s">
        <v>150</v>
      </c>
      <c r="E93" s="2" t="s">
        <v>10</v>
      </c>
      <c r="F93" s="2" t="s">
        <v>145</v>
      </c>
      <c r="G93" s="2" t="s">
        <v>146</v>
      </c>
      <c r="H93" s="2" t="s">
        <v>71</v>
      </c>
      <c r="I93" s="2" t="s">
        <v>80</v>
      </c>
    </row>
    <row r="94" spans="1:9">
      <c r="A94" s="2">
        <v>3600275</v>
      </c>
      <c r="B94" s="2">
        <v>37000</v>
      </c>
      <c r="C94" s="2">
        <v>1715206502</v>
      </c>
      <c r="D94" s="2" t="s">
        <v>151</v>
      </c>
      <c r="E94" s="2" t="s">
        <v>10</v>
      </c>
      <c r="F94" s="2" t="s">
        <v>152</v>
      </c>
      <c r="G94" s="2" t="s">
        <v>153</v>
      </c>
      <c r="H94" s="2" t="s">
        <v>71</v>
      </c>
      <c r="I94" s="2" t="s">
        <v>80</v>
      </c>
    </row>
    <row r="95" spans="1:9">
      <c r="A95" s="2">
        <v>6242244</v>
      </c>
      <c r="B95" s="2">
        <v>37000</v>
      </c>
      <c r="C95" s="2">
        <v>1715435085</v>
      </c>
      <c r="D95" s="2" t="s">
        <v>154</v>
      </c>
      <c r="E95" s="2" t="s">
        <v>10</v>
      </c>
      <c r="F95" s="2" t="s">
        <v>152</v>
      </c>
      <c r="G95" s="2" t="s">
        <v>153</v>
      </c>
      <c r="H95" s="2" t="s">
        <v>71</v>
      </c>
      <c r="I95" s="2" t="s">
        <v>80</v>
      </c>
    </row>
    <row r="96" spans="1:9">
      <c r="A96" s="2">
        <v>6245621</v>
      </c>
      <c r="B96" s="2">
        <v>37000</v>
      </c>
      <c r="C96" s="2">
        <v>1104324734</v>
      </c>
      <c r="D96" s="2" t="s">
        <v>155</v>
      </c>
      <c r="E96" s="2" t="s">
        <v>10</v>
      </c>
      <c r="F96" s="2" t="s">
        <v>152</v>
      </c>
      <c r="G96" s="2" t="s">
        <v>153</v>
      </c>
      <c r="H96" s="2" t="s">
        <v>71</v>
      </c>
      <c r="I96" s="2" t="s">
        <v>80</v>
      </c>
    </row>
    <row r="97" spans="1:9">
      <c r="A97" s="2">
        <v>6057807</v>
      </c>
      <c r="B97" s="2">
        <v>37000</v>
      </c>
      <c r="C97" s="2">
        <v>1203269467</v>
      </c>
      <c r="D97" s="2" t="s">
        <v>156</v>
      </c>
      <c r="E97" s="2" t="s">
        <v>10</v>
      </c>
      <c r="F97" s="2" t="s">
        <v>152</v>
      </c>
      <c r="G97" s="2" t="s">
        <v>153</v>
      </c>
      <c r="H97" s="2" t="s">
        <v>71</v>
      </c>
      <c r="I97" s="2" t="s">
        <v>80</v>
      </c>
    </row>
    <row r="98" spans="1:9">
      <c r="A98" s="2">
        <v>6248305</v>
      </c>
      <c r="B98" s="2">
        <v>37000</v>
      </c>
      <c r="C98" s="2">
        <v>1718861386</v>
      </c>
      <c r="D98" s="2" t="s">
        <v>157</v>
      </c>
      <c r="E98" s="2" t="s">
        <v>10</v>
      </c>
      <c r="F98" s="2" t="s">
        <v>152</v>
      </c>
      <c r="G98" s="2" t="s">
        <v>153</v>
      </c>
      <c r="H98" s="2" t="s">
        <v>71</v>
      </c>
      <c r="I98" s="2" t="s">
        <v>80</v>
      </c>
    </row>
    <row r="99" spans="1:9">
      <c r="A99" s="2">
        <v>6058230</v>
      </c>
      <c r="B99" s="2">
        <v>37000</v>
      </c>
      <c r="C99" s="2">
        <v>1716949720</v>
      </c>
      <c r="D99" s="2" t="s">
        <v>158</v>
      </c>
      <c r="E99" s="2" t="s">
        <v>10</v>
      </c>
      <c r="F99" s="2" t="s">
        <v>152</v>
      </c>
      <c r="G99" s="2" t="s">
        <v>153</v>
      </c>
      <c r="H99" s="2" t="s">
        <v>71</v>
      </c>
      <c r="I99" s="2" t="s">
        <v>80</v>
      </c>
    </row>
    <row r="100" spans="1:9">
      <c r="A100" s="2">
        <v>6242271</v>
      </c>
      <c r="B100" s="2">
        <v>37000</v>
      </c>
      <c r="C100" s="2">
        <v>1714561915</v>
      </c>
      <c r="D100" s="2" t="s">
        <v>159</v>
      </c>
      <c r="E100" s="2" t="s">
        <v>10</v>
      </c>
      <c r="F100" s="2" t="s">
        <v>152</v>
      </c>
      <c r="G100" s="2" t="s">
        <v>153</v>
      </c>
      <c r="H100" s="2" t="s">
        <v>71</v>
      </c>
      <c r="I100" s="2" t="s">
        <v>80</v>
      </c>
    </row>
    <row r="101" spans="1:9">
      <c r="A101" s="2">
        <v>6057518</v>
      </c>
      <c r="B101" s="2">
        <v>37000</v>
      </c>
      <c r="C101" s="2">
        <v>1715144786</v>
      </c>
      <c r="D101" s="2" t="s">
        <v>160</v>
      </c>
      <c r="E101" s="2" t="s">
        <v>10</v>
      </c>
      <c r="F101" s="2" t="s">
        <v>161</v>
      </c>
      <c r="G101" s="2" t="s">
        <v>70</v>
      </c>
      <c r="H101" s="2" t="s">
        <v>71</v>
      </c>
      <c r="I101" s="2" t="s">
        <v>80</v>
      </c>
    </row>
    <row r="102" spans="1:9">
      <c r="A102" s="2">
        <v>6148136</v>
      </c>
      <c r="B102" s="2">
        <v>37000</v>
      </c>
      <c r="C102" s="2">
        <v>1715840490</v>
      </c>
      <c r="D102" s="2" t="s">
        <v>162</v>
      </c>
      <c r="E102" s="2" t="s">
        <v>10</v>
      </c>
      <c r="F102" s="2" t="s">
        <v>161</v>
      </c>
      <c r="G102" s="2" t="s">
        <v>70</v>
      </c>
      <c r="H102" s="2" t="s">
        <v>71</v>
      </c>
      <c r="I102" s="2" t="s">
        <v>80</v>
      </c>
    </row>
    <row r="103" spans="1:9">
      <c r="A103" s="2">
        <v>6126815</v>
      </c>
      <c r="B103" s="2">
        <v>37000</v>
      </c>
      <c r="C103" s="2">
        <v>1712679321</v>
      </c>
      <c r="D103" s="2" t="s">
        <v>163</v>
      </c>
      <c r="E103" s="2" t="s">
        <v>10</v>
      </c>
      <c r="F103" s="2" t="s">
        <v>161</v>
      </c>
      <c r="G103" s="2" t="s">
        <v>70</v>
      </c>
      <c r="H103" s="2" t="s">
        <v>71</v>
      </c>
      <c r="I103" s="2" t="s">
        <v>80</v>
      </c>
    </row>
    <row r="104" spans="1:9">
      <c r="A104" s="2">
        <v>6147931</v>
      </c>
      <c r="B104" s="2">
        <v>37000</v>
      </c>
      <c r="C104" s="2">
        <v>1717074676</v>
      </c>
      <c r="D104" s="2" t="s">
        <v>164</v>
      </c>
      <c r="E104" s="2" t="s">
        <v>10</v>
      </c>
      <c r="F104" s="2" t="s">
        <v>161</v>
      </c>
      <c r="G104" s="2" t="s">
        <v>70</v>
      </c>
      <c r="H104" s="2" t="s">
        <v>71</v>
      </c>
      <c r="I104" s="2" t="s">
        <v>80</v>
      </c>
    </row>
    <row r="105" spans="1:9">
      <c r="A105" s="2">
        <v>6148054</v>
      </c>
      <c r="B105" s="2">
        <v>37000</v>
      </c>
      <c r="C105" s="2">
        <v>1713373841</v>
      </c>
      <c r="D105" s="2" t="s">
        <v>165</v>
      </c>
      <c r="E105" s="2" t="s">
        <v>10</v>
      </c>
      <c r="F105" s="2" t="s">
        <v>161</v>
      </c>
      <c r="G105" s="2" t="s">
        <v>70</v>
      </c>
      <c r="H105" s="2" t="s">
        <v>71</v>
      </c>
      <c r="I105" s="2" t="s">
        <v>80</v>
      </c>
    </row>
    <row r="106" spans="1:9">
      <c r="A106" s="2">
        <v>6148060</v>
      </c>
      <c r="B106" s="2">
        <v>37000</v>
      </c>
      <c r="C106" s="2">
        <v>1719766030</v>
      </c>
      <c r="D106" s="2" t="s">
        <v>166</v>
      </c>
      <c r="E106" s="2" t="s">
        <v>10</v>
      </c>
      <c r="F106" s="2" t="s">
        <v>161</v>
      </c>
      <c r="G106" s="2" t="s">
        <v>70</v>
      </c>
      <c r="H106" s="2" t="s">
        <v>71</v>
      </c>
      <c r="I106" s="2" t="s">
        <v>80</v>
      </c>
    </row>
    <row r="107" spans="1:9">
      <c r="A107" s="2">
        <v>6147969</v>
      </c>
      <c r="B107" s="2">
        <v>37000</v>
      </c>
      <c r="C107" s="2">
        <v>1719657155</v>
      </c>
      <c r="D107" s="2" t="s">
        <v>167</v>
      </c>
      <c r="E107" s="2" t="s">
        <v>10</v>
      </c>
      <c r="F107" s="2" t="s">
        <v>161</v>
      </c>
      <c r="G107" s="2" t="s">
        <v>70</v>
      </c>
      <c r="H107" s="2" t="s">
        <v>71</v>
      </c>
      <c r="I107" s="2" t="s">
        <v>80</v>
      </c>
    </row>
    <row r="108" spans="1:9">
      <c r="A108" s="2">
        <v>6148273</v>
      </c>
      <c r="B108" s="2">
        <v>37000</v>
      </c>
      <c r="C108" s="2">
        <v>1718687393</v>
      </c>
      <c r="D108" s="2" t="s">
        <v>168</v>
      </c>
      <c r="E108" s="2" t="s">
        <v>10</v>
      </c>
      <c r="F108" s="2" t="s">
        <v>161</v>
      </c>
      <c r="G108" s="2" t="s">
        <v>70</v>
      </c>
      <c r="H108" s="2" t="s">
        <v>71</v>
      </c>
      <c r="I108" s="2" t="s">
        <v>80</v>
      </c>
    </row>
    <row r="109" spans="1:9">
      <c r="A109" s="2">
        <v>6238244</v>
      </c>
      <c r="B109" s="2">
        <v>37000</v>
      </c>
      <c r="C109" s="2">
        <v>1717967283</v>
      </c>
      <c r="D109" s="2" t="s">
        <v>169</v>
      </c>
      <c r="E109" s="2" t="s">
        <v>10</v>
      </c>
      <c r="F109" s="2" t="s">
        <v>161</v>
      </c>
      <c r="G109" s="2" t="s">
        <v>70</v>
      </c>
      <c r="H109" s="2" t="s">
        <v>71</v>
      </c>
      <c r="I109" s="2" t="s">
        <v>80</v>
      </c>
    </row>
    <row r="110" spans="1:9">
      <c r="A110" s="2">
        <v>6148266</v>
      </c>
      <c r="B110" s="2">
        <v>37000</v>
      </c>
      <c r="C110" s="2">
        <v>1717064016</v>
      </c>
      <c r="D110" s="2" t="s">
        <v>170</v>
      </c>
      <c r="E110" s="2" t="s">
        <v>20</v>
      </c>
      <c r="F110" s="2" t="s">
        <v>161</v>
      </c>
      <c r="G110" s="2" t="s">
        <v>171</v>
      </c>
      <c r="H110" s="2" t="s">
        <v>102</v>
      </c>
      <c r="I110" s="2" t="s">
        <v>84</v>
      </c>
    </row>
    <row r="111" spans="1:9">
      <c r="A111" s="2">
        <v>6245277</v>
      </c>
      <c r="B111" s="2">
        <v>37000</v>
      </c>
      <c r="C111" s="2">
        <v>1721085098</v>
      </c>
      <c r="D111" s="2" t="s">
        <v>172</v>
      </c>
      <c r="E111" s="2" t="s">
        <v>20</v>
      </c>
      <c r="F111" s="2" t="s">
        <v>161</v>
      </c>
      <c r="G111" s="2" t="s">
        <v>171</v>
      </c>
      <c r="H111" s="2" t="s">
        <v>102</v>
      </c>
      <c r="I111" s="2" t="s">
        <v>80</v>
      </c>
    </row>
    <row r="112" spans="1:9">
      <c r="A112" s="2">
        <v>6238250</v>
      </c>
      <c r="B112" s="2">
        <v>37000</v>
      </c>
      <c r="C112" s="2">
        <v>1716565591</v>
      </c>
      <c r="D112" s="2" t="s">
        <v>173</v>
      </c>
      <c r="E112" s="2" t="s">
        <v>20</v>
      </c>
      <c r="F112" s="2" t="s">
        <v>161</v>
      </c>
      <c r="G112" s="2" t="s">
        <v>171</v>
      </c>
      <c r="H112" s="2" t="s">
        <v>102</v>
      </c>
      <c r="I112" s="2" t="s">
        <v>80</v>
      </c>
    </row>
    <row r="113" spans="1:9">
      <c r="A113" s="2">
        <v>6148246</v>
      </c>
      <c r="B113" s="2">
        <v>37000</v>
      </c>
      <c r="C113" s="2">
        <v>1718845124</v>
      </c>
      <c r="D113" s="2" t="s">
        <v>174</v>
      </c>
      <c r="E113" s="2" t="s">
        <v>20</v>
      </c>
      <c r="F113" s="2" t="s">
        <v>161</v>
      </c>
      <c r="G113" s="2" t="s">
        <v>171</v>
      </c>
      <c r="H113" s="2" t="s">
        <v>102</v>
      </c>
      <c r="I113" s="2" t="s">
        <v>80</v>
      </c>
    </row>
    <row r="114" spans="1:9">
      <c r="A114" s="2">
        <v>6249814</v>
      </c>
      <c r="B114" s="2">
        <v>37000</v>
      </c>
      <c r="C114" s="2">
        <v>1716325301</v>
      </c>
      <c r="D114" s="2" t="s">
        <v>175</v>
      </c>
      <c r="E114" s="2" t="s">
        <v>20</v>
      </c>
      <c r="F114" s="2" t="s">
        <v>161</v>
      </c>
      <c r="G114" s="2" t="s">
        <v>171</v>
      </c>
      <c r="H114" s="2" t="s">
        <v>102</v>
      </c>
      <c r="I114" s="2" t="s">
        <v>80</v>
      </c>
    </row>
    <row r="115" spans="1:9">
      <c r="A115" s="2">
        <v>6250354</v>
      </c>
      <c r="B115" s="2">
        <v>37000</v>
      </c>
      <c r="C115" s="2">
        <v>1714571120</v>
      </c>
      <c r="D115" s="2" t="s">
        <v>176</v>
      </c>
      <c r="E115" s="2" t="s">
        <v>20</v>
      </c>
      <c r="F115" s="2" t="s">
        <v>161</v>
      </c>
      <c r="G115" s="2" t="s">
        <v>171</v>
      </c>
      <c r="H115" s="2" t="s">
        <v>102</v>
      </c>
      <c r="I115" s="2" t="s">
        <v>80</v>
      </c>
    </row>
    <row r="116" spans="1:9">
      <c r="A116" s="2">
        <v>6253080</v>
      </c>
      <c r="B116" s="2">
        <v>37000</v>
      </c>
      <c r="C116" s="2">
        <v>1713898490</v>
      </c>
      <c r="D116" s="2" t="s">
        <v>177</v>
      </c>
      <c r="E116" s="2" t="s">
        <v>20</v>
      </c>
      <c r="F116" s="2" t="s">
        <v>161</v>
      </c>
      <c r="G116" s="2" t="s">
        <v>171</v>
      </c>
      <c r="H116" s="2" t="s">
        <v>102</v>
      </c>
      <c r="I116" s="2" t="s">
        <v>80</v>
      </c>
    </row>
    <row r="117" spans="1:9">
      <c r="A117" s="2">
        <v>6245274</v>
      </c>
      <c r="B117" s="2">
        <v>37000</v>
      </c>
      <c r="C117" s="2">
        <v>1720339868</v>
      </c>
      <c r="D117" s="2" t="s">
        <v>178</v>
      </c>
      <c r="E117" s="2" t="s">
        <v>20</v>
      </c>
      <c r="F117" s="2" t="s">
        <v>161</v>
      </c>
      <c r="G117" s="2" t="s">
        <v>171</v>
      </c>
      <c r="H117" s="2" t="s">
        <v>102</v>
      </c>
      <c r="I117" s="2" t="s">
        <v>80</v>
      </c>
    </row>
    <row r="118" spans="1:9">
      <c r="A118" s="2">
        <v>6238248</v>
      </c>
      <c r="B118" s="2">
        <v>37000</v>
      </c>
      <c r="C118" s="2">
        <v>1717635849</v>
      </c>
      <c r="D118" s="2" t="s">
        <v>179</v>
      </c>
      <c r="E118" s="2" t="s">
        <v>20</v>
      </c>
      <c r="F118" s="2" t="s">
        <v>161</v>
      </c>
      <c r="G118" s="2" t="s">
        <v>171</v>
      </c>
      <c r="H118" s="2" t="s">
        <v>102</v>
      </c>
      <c r="I118" s="2" t="s">
        <v>80</v>
      </c>
    </row>
    <row r="119" spans="1:9">
      <c r="A119" s="2">
        <v>6147935</v>
      </c>
      <c r="B119" s="2">
        <v>37000</v>
      </c>
      <c r="C119" s="2">
        <v>1716437189</v>
      </c>
      <c r="D119" s="2" t="s">
        <v>180</v>
      </c>
      <c r="E119" s="2" t="s">
        <v>10</v>
      </c>
      <c r="F119" s="2" t="s">
        <v>181</v>
      </c>
      <c r="G119" s="2" t="s">
        <v>182</v>
      </c>
      <c r="H119" s="2" t="s">
        <v>112</v>
      </c>
      <c r="I119" s="2" t="s">
        <v>84</v>
      </c>
    </row>
    <row r="120" spans="1:9">
      <c r="A120" s="2">
        <v>6147926</v>
      </c>
      <c r="B120" s="2">
        <v>37000</v>
      </c>
      <c r="C120" s="2">
        <v>1716821333</v>
      </c>
      <c r="D120" s="2" t="s">
        <v>183</v>
      </c>
      <c r="E120" s="2" t="s">
        <v>10</v>
      </c>
      <c r="F120" s="2" t="s">
        <v>181</v>
      </c>
      <c r="G120" s="2" t="s">
        <v>182</v>
      </c>
      <c r="H120" s="2" t="s">
        <v>112</v>
      </c>
      <c r="I120" s="2" t="s">
        <v>80</v>
      </c>
    </row>
    <row r="121" spans="1:9">
      <c r="A121" s="2">
        <v>6148153</v>
      </c>
      <c r="B121" s="2">
        <v>37000</v>
      </c>
      <c r="C121" s="2">
        <v>1718864554</v>
      </c>
      <c r="D121" s="2" t="s">
        <v>184</v>
      </c>
      <c r="E121" s="2" t="s">
        <v>10</v>
      </c>
      <c r="F121" s="2" t="s">
        <v>181</v>
      </c>
      <c r="G121" s="2" t="s">
        <v>182</v>
      </c>
      <c r="H121" s="2" t="s">
        <v>112</v>
      </c>
      <c r="I121" s="2" t="s">
        <v>80</v>
      </c>
    </row>
    <row r="122" spans="1:9">
      <c r="A122" s="2">
        <v>6130083</v>
      </c>
      <c r="B122" s="2">
        <v>37000</v>
      </c>
      <c r="C122" s="2">
        <v>1720821584</v>
      </c>
      <c r="D122" s="2" t="s">
        <v>185</v>
      </c>
      <c r="E122" s="2" t="s">
        <v>10</v>
      </c>
      <c r="F122" s="2" t="s">
        <v>181</v>
      </c>
      <c r="G122" s="2" t="s">
        <v>182</v>
      </c>
      <c r="H122" s="2" t="s">
        <v>112</v>
      </c>
      <c r="I122" s="2" t="s">
        <v>80</v>
      </c>
    </row>
    <row r="123" spans="1:9">
      <c r="A123" s="2">
        <v>6057923</v>
      </c>
      <c r="B123" s="2">
        <v>37000</v>
      </c>
      <c r="C123" s="2">
        <v>1714495320</v>
      </c>
      <c r="D123" s="2" t="s">
        <v>186</v>
      </c>
      <c r="E123" s="2" t="s">
        <v>10</v>
      </c>
      <c r="F123" s="2" t="s">
        <v>181</v>
      </c>
      <c r="G123" s="2" t="s">
        <v>182</v>
      </c>
      <c r="H123" s="2" t="s">
        <v>112</v>
      </c>
      <c r="I123" s="2" t="s">
        <v>80</v>
      </c>
    </row>
    <row r="124" spans="1:9">
      <c r="A124" s="2">
        <v>6148041</v>
      </c>
      <c r="B124" s="2">
        <v>37000</v>
      </c>
      <c r="C124" s="2">
        <v>1721253100</v>
      </c>
      <c r="D124" s="2" t="s">
        <v>187</v>
      </c>
      <c r="E124" s="2" t="s">
        <v>10</v>
      </c>
      <c r="F124" s="2" t="s">
        <v>188</v>
      </c>
      <c r="G124" s="2" t="s">
        <v>182</v>
      </c>
      <c r="H124" s="2" t="s">
        <v>112</v>
      </c>
      <c r="I124" s="2" t="s">
        <v>80</v>
      </c>
    </row>
    <row r="125" spans="1:9">
      <c r="A125" s="2">
        <v>6245620</v>
      </c>
      <c r="B125" s="2">
        <v>37000</v>
      </c>
      <c r="C125" s="2">
        <v>1718002783</v>
      </c>
      <c r="D125" s="2" t="s">
        <v>189</v>
      </c>
      <c r="E125" s="2" t="s">
        <v>20</v>
      </c>
      <c r="F125" s="2" t="s">
        <v>190</v>
      </c>
      <c r="G125" s="2" t="s">
        <v>191</v>
      </c>
      <c r="H125" s="2" t="s">
        <v>123</v>
      </c>
      <c r="I125" s="2" t="s">
        <v>84</v>
      </c>
    </row>
    <row r="126" spans="1:9">
      <c r="A126" s="2">
        <v>6248375</v>
      </c>
      <c r="B126" s="2">
        <v>37000</v>
      </c>
      <c r="C126" s="2">
        <v>1715616726</v>
      </c>
      <c r="D126" s="2" t="s">
        <v>192</v>
      </c>
      <c r="E126" s="2" t="s">
        <v>20</v>
      </c>
      <c r="F126" s="2" t="s">
        <v>190</v>
      </c>
      <c r="G126" s="2" t="s">
        <v>191</v>
      </c>
      <c r="H126" s="2" t="s">
        <v>123</v>
      </c>
      <c r="I126" s="2" t="s">
        <v>80</v>
      </c>
    </row>
    <row r="127" spans="1:9">
      <c r="A127" s="2">
        <v>6255120</v>
      </c>
      <c r="B127" s="2">
        <v>37000</v>
      </c>
      <c r="C127" s="2">
        <v>1719775718</v>
      </c>
      <c r="D127" s="2" t="s">
        <v>193</v>
      </c>
      <c r="E127" s="2" t="s">
        <v>20</v>
      </c>
      <c r="F127" s="2" t="s">
        <v>190</v>
      </c>
      <c r="G127" s="2" t="s">
        <v>191</v>
      </c>
      <c r="H127" s="2" t="s">
        <v>123</v>
      </c>
      <c r="I127" s="2" t="s">
        <v>80</v>
      </c>
    </row>
    <row r="128" spans="1:9">
      <c r="A128" s="2">
        <v>6266329</v>
      </c>
      <c r="B128" s="2">
        <v>37000</v>
      </c>
      <c r="C128" s="2">
        <v>1718957952</v>
      </c>
      <c r="D128" s="2" t="s">
        <v>194</v>
      </c>
      <c r="E128" s="2" t="s">
        <v>20</v>
      </c>
      <c r="F128" s="2" t="s">
        <v>188</v>
      </c>
      <c r="G128" s="2" t="s">
        <v>191</v>
      </c>
      <c r="H128" s="2" t="s">
        <v>123</v>
      </c>
      <c r="I128" s="2" t="s">
        <v>80</v>
      </c>
    </row>
    <row r="129" spans="1:9">
      <c r="A129" s="2">
        <v>6254987</v>
      </c>
      <c r="B129" s="2">
        <v>37000</v>
      </c>
      <c r="C129" s="2">
        <v>1711882496</v>
      </c>
      <c r="D129" s="2" t="s">
        <v>195</v>
      </c>
      <c r="E129" s="2" t="s">
        <v>20</v>
      </c>
      <c r="F129" s="2" t="s">
        <v>188</v>
      </c>
      <c r="G129" s="2" t="s">
        <v>191</v>
      </c>
      <c r="H129" s="2" t="s">
        <v>123</v>
      </c>
      <c r="I129" s="2" t="s">
        <v>80</v>
      </c>
    </row>
    <row r="130" spans="1:9">
      <c r="A130" s="2">
        <v>6255112</v>
      </c>
      <c r="B130" s="2">
        <v>37000</v>
      </c>
      <c r="C130" s="2">
        <v>1717097701</v>
      </c>
      <c r="D130" s="2" t="s">
        <v>196</v>
      </c>
      <c r="E130" s="2" t="s">
        <v>20</v>
      </c>
      <c r="F130" s="2" t="s">
        <v>188</v>
      </c>
      <c r="G130" s="2" t="s">
        <v>191</v>
      </c>
      <c r="H130" s="2" t="s">
        <v>123</v>
      </c>
      <c r="I130" s="2" t="s">
        <v>80</v>
      </c>
    </row>
    <row r="131" spans="1:9">
      <c r="A131" s="2">
        <v>6242266</v>
      </c>
      <c r="B131" s="2">
        <v>37000</v>
      </c>
      <c r="C131" s="2">
        <v>924480445</v>
      </c>
      <c r="D131" s="2" t="s">
        <v>197</v>
      </c>
      <c r="E131" s="2" t="s">
        <v>20</v>
      </c>
      <c r="F131" s="2" t="s">
        <v>188</v>
      </c>
      <c r="G131" s="2" t="s">
        <v>191</v>
      </c>
      <c r="H131" s="2" t="s">
        <v>123</v>
      </c>
      <c r="I131" s="2" t="s">
        <v>80</v>
      </c>
    </row>
    <row r="132" spans="1:9">
      <c r="A132" s="2">
        <v>6278049</v>
      </c>
      <c r="B132" s="2">
        <v>37000</v>
      </c>
      <c r="C132" s="2">
        <v>1723348247</v>
      </c>
      <c r="D132" s="2" t="s">
        <v>198</v>
      </c>
      <c r="E132" s="2" t="s">
        <v>20</v>
      </c>
      <c r="F132" s="2" t="s">
        <v>181</v>
      </c>
      <c r="G132" s="2" t="s">
        <v>191</v>
      </c>
      <c r="H132" s="2" t="s">
        <v>123</v>
      </c>
      <c r="I132" s="2" t="s">
        <v>80</v>
      </c>
    </row>
    <row r="133" spans="1:9">
      <c r="A133" s="2">
        <v>6057525</v>
      </c>
      <c r="B133" s="2">
        <v>37000</v>
      </c>
      <c r="C133" s="2">
        <v>1712934783</v>
      </c>
      <c r="D133" s="2" t="s">
        <v>199</v>
      </c>
      <c r="E133" s="2" t="s">
        <v>10</v>
      </c>
      <c r="F133" s="2" t="s">
        <v>200</v>
      </c>
      <c r="G133" s="2" t="s">
        <v>201</v>
      </c>
      <c r="H133" s="2" t="s">
        <v>202</v>
      </c>
      <c r="I133" s="2" t="s">
        <v>84</v>
      </c>
    </row>
    <row r="134" spans="1:9">
      <c r="A134" s="2">
        <v>3702478</v>
      </c>
      <c r="B134" s="2">
        <v>37000</v>
      </c>
      <c r="C134" s="2">
        <v>1713737292</v>
      </c>
      <c r="D134" s="2" t="s">
        <v>203</v>
      </c>
      <c r="E134" s="2" t="s">
        <v>10</v>
      </c>
      <c r="F134" s="2" t="s">
        <v>200</v>
      </c>
      <c r="G134" s="2" t="s">
        <v>201</v>
      </c>
      <c r="H134" s="2" t="s">
        <v>202</v>
      </c>
      <c r="I134" s="2" t="s">
        <v>80</v>
      </c>
    </row>
    <row r="135" spans="1:9">
      <c r="A135" s="2">
        <v>3600563</v>
      </c>
      <c r="B135" s="2">
        <v>37000</v>
      </c>
      <c r="C135" s="2">
        <v>1713957288</v>
      </c>
      <c r="D135" s="2" t="s">
        <v>204</v>
      </c>
      <c r="E135" s="2" t="s">
        <v>10</v>
      </c>
      <c r="F135" s="2" t="s">
        <v>200</v>
      </c>
      <c r="G135" s="2" t="s">
        <v>201</v>
      </c>
      <c r="H135" s="2" t="s">
        <v>202</v>
      </c>
      <c r="I135" s="2" t="s">
        <v>80</v>
      </c>
    </row>
    <row r="136" spans="1:9">
      <c r="A136" s="2">
        <v>6128421</v>
      </c>
      <c r="B136" s="2">
        <v>37000</v>
      </c>
      <c r="C136" s="2">
        <v>1712529260</v>
      </c>
      <c r="D136" s="2" t="s">
        <v>205</v>
      </c>
      <c r="E136" s="2" t="s">
        <v>10</v>
      </c>
      <c r="F136" s="2" t="s">
        <v>200</v>
      </c>
      <c r="G136" s="2" t="s">
        <v>201</v>
      </c>
      <c r="H136" s="2" t="s">
        <v>202</v>
      </c>
      <c r="I136" s="2" t="s">
        <v>80</v>
      </c>
    </row>
    <row r="137" spans="1:9">
      <c r="A137" s="2">
        <v>6255689</v>
      </c>
      <c r="B137" s="2">
        <v>37000</v>
      </c>
      <c r="C137" s="2">
        <v>1715689004</v>
      </c>
      <c r="D137" s="2" t="s">
        <v>206</v>
      </c>
      <c r="E137" s="2" t="s">
        <v>10</v>
      </c>
      <c r="F137" s="2" t="s">
        <v>200</v>
      </c>
      <c r="G137" s="2" t="s">
        <v>201</v>
      </c>
      <c r="H137" s="2" t="s">
        <v>202</v>
      </c>
      <c r="I137" s="2" t="s">
        <v>80</v>
      </c>
    </row>
    <row r="138" spans="1:9">
      <c r="A138" s="2">
        <v>6255134</v>
      </c>
      <c r="B138" s="2">
        <v>37000</v>
      </c>
      <c r="C138" s="2">
        <v>1716258320</v>
      </c>
      <c r="D138" s="2" t="s">
        <v>207</v>
      </c>
      <c r="E138" s="2" t="s">
        <v>10</v>
      </c>
      <c r="F138" s="2" t="s">
        <v>200</v>
      </c>
      <c r="G138" s="2" t="s">
        <v>201</v>
      </c>
      <c r="H138" s="2" t="s">
        <v>202</v>
      </c>
      <c r="I138" s="2" t="s">
        <v>80</v>
      </c>
    </row>
    <row r="139" spans="1:9">
      <c r="A139" s="2">
        <v>6128459</v>
      </c>
      <c r="B139" s="2">
        <v>37000</v>
      </c>
      <c r="C139" s="2">
        <v>1711443810</v>
      </c>
      <c r="D139" s="2" t="s">
        <v>208</v>
      </c>
      <c r="E139" s="2" t="s">
        <v>10</v>
      </c>
      <c r="F139" s="2" t="s">
        <v>200</v>
      </c>
      <c r="G139" s="2" t="s">
        <v>201</v>
      </c>
      <c r="H139" s="2" t="s">
        <v>202</v>
      </c>
      <c r="I139" s="2" t="s">
        <v>80</v>
      </c>
    </row>
    <row r="140" spans="1:9">
      <c r="A140" s="2">
        <v>3600253</v>
      </c>
      <c r="B140" s="2">
        <v>37000</v>
      </c>
      <c r="C140" s="2">
        <v>1715490593</v>
      </c>
      <c r="D140" s="2" t="s">
        <v>209</v>
      </c>
      <c r="E140" s="2" t="s">
        <v>10</v>
      </c>
      <c r="F140" s="2" t="s">
        <v>200</v>
      </c>
      <c r="G140" s="2" t="s">
        <v>201</v>
      </c>
      <c r="H140" s="2" t="s">
        <v>202</v>
      </c>
      <c r="I140" s="2" t="s">
        <v>80</v>
      </c>
    </row>
    <row r="141" spans="1:9">
      <c r="A141" s="2">
        <v>6126667</v>
      </c>
      <c r="B141" s="2">
        <v>37000</v>
      </c>
      <c r="C141" s="2">
        <v>1714772090</v>
      </c>
      <c r="D141" s="2" t="s">
        <v>210</v>
      </c>
      <c r="E141" s="2" t="s">
        <v>10</v>
      </c>
      <c r="F141" s="2" t="s">
        <v>200</v>
      </c>
      <c r="G141" s="2" t="s">
        <v>201</v>
      </c>
      <c r="H141" s="2" t="s">
        <v>202</v>
      </c>
      <c r="I141" s="2" t="s">
        <v>80</v>
      </c>
    </row>
    <row r="142" spans="1:9">
      <c r="A142" s="2">
        <v>6060366</v>
      </c>
      <c r="B142" s="2">
        <v>37000</v>
      </c>
      <c r="C142" s="2">
        <v>1715193684</v>
      </c>
      <c r="D142" s="2" t="s">
        <v>211</v>
      </c>
      <c r="E142" s="2" t="s">
        <v>10</v>
      </c>
      <c r="F142" s="2" t="s">
        <v>200</v>
      </c>
      <c r="G142" s="2" t="s">
        <v>201</v>
      </c>
      <c r="H142" s="2" t="s">
        <v>202</v>
      </c>
      <c r="I142" s="2" t="s">
        <v>80</v>
      </c>
    </row>
    <row r="143" spans="1:9">
      <c r="A143" s="2">
        <v>6126178</v>
      </c>
      <c r="B143" s="2">
        <v>37000</v>
      </c>
      <c r="C143" s="2">
        <v>1310434640</v>
      </c>
      <c r="D143" s="2" t="s">
        <v>212</v>
      </c>
      <c r="E143" s="2" t="s">
        <v>20</v>
      </c>
      <c r="F143" s="2" t="s">
        <v>200</v>
      </c>
      <c r="G143" s="2" t="s">
        <v>213</v>
      </c>
      <c r="H143" s="2" t="s">
        <v>214</v>
      </c>
      <c r="I143" s="2" t="s">
        <v>84</v>
      </c>
    </row>
    <row r="144" spans="1:9">
      <c r="A144" s="2">
        <v>6255119</v>
      </c>
      <c r="B144" s="2">
        <v>37000</v>
      </c>
      <c r="C144" s="2">
        <v>1003635883</v>
      </c>
      <c r="D144" s="2" t="s">
        <v>215</v>
      </c>
      <c r="E144" s="2" t="s">
        <v>20</v>
      </c>
      <c r="F144" s="2" t="s">
        <v>200</v>
      </c>
      <c r="G144" s="2" t="s">
        <v>213</v>
      </c>
      <c r="H144" s="2" t="s">
        <v>214</v>
      </c>
      <c r="I144" s="2" t="s">
        <v>80</v>
      </c>
    </row>
    <row r="145" spans="1:9">
      <c r="A145" s="2">
        <v>6126166</v>
      </c>
      <c r="B145" s="2">
        <v>37000</v>
      </c>
      <c r="C145" s="2">
        <v>1710727593</v>
      </c>
      <c r="D145" s="2" t="s">
        <v>216</v>
      </c>
      <c r="E145" s="2" t="s">
        <v>20</v>
      </c>
      <c r="F145" s="2" t="s">
        <v>200</v>
      </c>
      <c r="G145" s="2" t="s">
        <v>213</v>
      </c>
      <c r="H145" s="2" t="s">
        <v>214</v>
      </c>
      <c r="I145" s="2" t="s">
        <v>80</v>
      </c>
    </row>
    <row r="146" spans="1:9">
      <c r="A146" s="2">
        <v>6261181</v>
      </c>
      <c r="B146" s="2">
        <v>37000</v>
      </c>
      <c r="C146" s="2">
        <v>1716534597</v>
      </c>
      <c r="D146" s="2" t="s">
        <v>217</v>
      </c>
      <c r="E146" s="2" t="s">
        <v>20</v>
      </c>
      <c r="F146" s="2" t="s">
        <v>200</v>
      </c>
      <c r="G146" s="2" t="s">
        <v>213</v>
      </c>
      <c r="H146" s="2" t="s">
        <v>214</v>
      </c>
      <c r="I146" s="2" t="s">
        <v>80</v>
      </c>
    </row>
    <row r="147" spans="1:9">
      <c r="A147" s="2">
        <v>6245283</v>
      </c>
      <c r="B147" s="2">
        <v>37000</v>
      </c>
      <c r="C147" s="2">
        <v>1720166550</v>
      </c>
      <c r="D147" s="2" t="s">
        <v>218</v>
      </c>
      <c r="E147" s="2" t="s">
        <v>20</v>
      </c>
      <c r="F147" s="2" t="s">
        <v>200</v>
      </c>
      <c r="G147" s="2" t="s">
        <v>213</v>
      </c>
      <c r="H147" s="2" t="s">
        <v>214</v>
      </c>
      <c r="I147" s="2" t="s">
        <v>80</v>
      </c>
    </row>
    <row r="148" spans="1:9">
      <c r="A148" s="2">
        <v>6306711</v>
      </c>
      <c r="B148" s="2">
        <v>37000</v>
      </c>
      <c r="C148" s="2">
        <v>801697848</v>
      </c>
      <c r="D148" s="2" t="s">
        <v>219</v>
      </c>
      <c r="E148" s="2" t="s">
        <v>20</v>
      </c>
      <c r="F148" s="2" t="s">
        <v>200</v>
      </c>
      <c r="G148" s="2" t="s">
        <v>213</v>
      </c>
      <c r="H148" s="2" t="s">
        <v>214</v>
      </c>
      <c r="I148" s="2" t="s">
        <v>80</v>
      </c>
    </row>
    <row r="149" spans="1:9">
      <c r="A149" s="2">
        <v>6278068</v>
      </c>
      <c r="B149" s="2">
        <v>37000</v>
      </c>
      <c r="C149" s="2">
        <v>1713363958</v>
      </c>
      <c r="D149" s="2" t="s">
        <v>220</v>
      </c>
      <c r="E149" s="2" t="s">
        <v>20</v>
      </c>
      <c r="F149" s="2" t="s">
        <v>200</v>
      </c>
      <c r="G149" s="2" t="s">
        <v>213</v>
      </c>
      <c r="H149" s="2" t="s">
        <v>214</v>
      </c>
      <c r="I149" s="2" t="s">
        <v>80</v>
      </c>
    </row>
    <row r="150" spans="1:9">
      <c r="A150" s="2">
        <v>6256161</v>
      </c>
      <c r="B150" s="2">
        <v>37000</v>
      </c>
      <c r="C150" s="2">
        <v>1714544499</v>
      </c>
      <c r="D150" s="2" t="s">
        <v>221</v>
      </c>
      <c r="E150" s="2" t="s">
        <v>20</v>
      </c>
      <c r="F150" s="2" t="s">
        <v>200</v>
      </c>
      <c r="G150" s="2" t="s">
        <v>213</v>
      </c>
      <c r="H150" s="2" t="s">
        <v>214</v>
      </c>
      <c r="I150" s="2" t="s">
        <v>80</v>
      </c>
    </row>
    <row r="151" spans="1:9">
      <c r="A151" s="2">
        <v>6238172</v>
      </c>
      <c r="B151" s="2">
        <v>37000</v>
      </c>
      <c r="C151" s="2">
        <v>1713643391</v>
      </c>
      <c r="D151" s="2" t="s">
        <v>222</v>
      </c>
      <c r="E151" s="2" t="s">
        <v>20</v>
      </c>
      <c r="F151" s="2" t="s">
        <v>200</v>
      </c>
      <c r="G151" s="2" t="s">
        <v>213</v>
      </c>
      <c r="H151" s="2" t="s">
        <v>214</v>
      </c>
      <c r="I151" s="2" t="s">
        <v>80</v>
      </c>
    </row>
    <row r="152" spans="1:9">
      <c r="A152" s="2">
        <v>6242245</v>
      </c>
      <c r="B152" s="2">
        <v>37000</v>
      </c>
      <c r="C152" s="2">
        <v>1713851234</v>
      </c>
      <c r="D152" s="2" t="s">
        <v>223</v>
      </c>
      <c r="E152" s="2" t="s">
        <v>20</v>
      </c>
      <c r="F152" s="2" t="s">
        <v>200</v>
      </c>
      <c r="G152" s="2" t="s">
        <v>213</v>
      </c>
      <c r="H152" s="2" t="s">
        <v>214</v>
      </c>
      <c r="I152" s="2" t="s">
        <v>80</v>
      </c>
    </row>
    <row r="153" spans="1:9">
      <c r="A153" s="2">
        <v>6238249</v>
      </c>
      <c r="B153" s="2">
        <v>37000</v>
      </c>
      <c r="C153" s="2">
        <v>2100072244</v>
      </c>
      <c r="D153" s="2" t="s">
        <v>224</v>
      </c>
      <c r="E153" s="2" t="s">
        <v>20</v>
      </c>
      <c r="F153" s="2" t="s">
        <v>200</v>
      </c>
      <c r="G153" s="2" t="s">
        <v>213</v>
      </c>
      <c r="H153" s="2" t="s">
        <v>214</v>
      </c>
      <c r="I153" s="2" t="s">
        <v>80</v>
      </c>
    </row>
    <row r="154" spans="1:9">
      <c r="A154" s="2">
        <v>1433</v>
      </c>
      <c r="B154" s="2">
        <v>37000</v>
      </c>
      <c r="C154" s="2">
        <v>1711427938</v>
      </c>
      <c r="D154" s="2" t="s">
        <v>225</v>
      </c>
      <c r="E154" s="2" t="s">
        <v>20</v>
      </c>
      <c r="F154" s="2" t="s">
        <v>200</v>
      </c>
      <c r="G154" s="2" t="s">
        <v>213</v>
      </c>
      <c r="H154" s="2" t="s">
        <v>214</v>
      </c>
      <c r="I154" s="2" t="s">
        <v>80</v>
      </c>
    </row>
    <row r="155" spans="1:9">
      <c r="A155" s="2">
        <v>6124102</v>
      </c>
      <c r="B155" s="2">
        <v>37000</v>
      </c>
      <c r="C155" s="2">
        <v>1709404287</v>
      </c>
      <c r="D155" s="2" t="s">
        <v>226</v>
      </c>
      <c r="E155" s="2" t="s">
        <v>227</v>
      </c>
      <c r="F155" s="2" t="s">
        <v>200</v>
      </c>
      <c r="G155" s="2" t="s">
        <v>228</v>
      </c>
      <c r="H155" s="2" t="s">
        <v>214</v>
      </c>
      <c r="I155" s="2" t="s">
        <v>84</v>
      </c>
    </row>
    <row r="156" spans="1:9">
      <c r="A156" s="2">
        <v>6126173</v>
      </c>
      <c r="B156" s="2">
        <v>37000</v>
      </c>
      <c r="C156" s="2">
        <v>1716846629</v>
      </c>
      <c r="D156" s="2" t="s">
        <v>229</v>
      </c>
      <c r="E156" s="2" t="s">
        <v>227</v>
      </c>
      <c r="F156" s="2" t="s">
        <v>200</v>
      </c>
      <c r="G156" s="2" t="s">
        <v>228</v>
      </c>
      <c r="H156" s="2" t="s">
        <v>214</v>
      </c>
      <c r="I156" s="2" t="s">
        <v>80</v>
      </c>
    </row>
    <row r="157" spans="1:9">
      <c r="A157" s="2">
        <v>6305693</v>
      </c>
      <c r="B157" s="2">
        <v>37000</v>
      </c>
      <c r="C157" s="2">
        <v>802267989</v>
      </c>
      <c r="D157" s="2" t="s">
        <v>230</v>
      </c>
      <c r="E157" s="2" t="s">
        <v>227</v>
      </c>
      <c r="F157" s="2" t="s">
        <v>200</v>
      </c>
      <c r="G157" s="2" t="s">
        <v>228</v>
      </c>
      <c r="H157" s="2" t="s">
        <v>214</v>
      </c>
      <c r="I157" s="2" t="s">
        <v>80</v>
      </c>
    </row>
    <row r="158" spans="1:9">
      <c r="A158" s="2">
        <v>6255129</v>
      </c>
      <c r="B158" s="2">
        <v>37000</v>
      </c>
      <c r="C158" s="2">
        <v>502095813</v>
      </c>
      <c r="D158" s="2" t="s">
        <v>231</v>
      </c>
      <c r="E158" s="2" t="s">
        <v>227</v>
      </c>
      <c r="F158" s="2" t="s">
        <v>200</v>
      </c>
      <c r="G158" s="2" t="s">
        <v>228</v>
      </c>
      <c r="H158" s="2" t="s">
        <v>214</v>
      </c>
      <c r="I158" s="2" t="s">
        <v>80</v>
      </c>
    </row>
    <row r="159" spans="1:9">
      <c r="A159" s="2">
        <v>6126699</v>
      </c>
      <c r="B159" s="2">
        <v>37000</v>
      </c>
      <c r="C159" s="2">
        <v>1711763191</v>
      </c>
      <c r="D159" s="2" t="s">
        <v>232</v>
      </c>
      <c r="E159" s="2" t="s">
        <v>10</v>
      </c>
      <c r="F159" s="2" t="s">
        <v>200</v>
      </c>
      <c r="G159" s="2" t="s">
        <v>233</v>
      </c>
      <c r="H159" s="2" t="s">
        <v>202</v>
      </c>
      <c r="I159" s="2" t="s">
        <v>84</v>
      </c>
    </row>
    <row r="160" spans="1:9">
      <c r="A160" s="2">
        <v>3600258</v>
      </c>
      <c r="B160" s="2">
        <v>37000</v>
      </c>
      <c r="C160" s="2">
        <v>1712596111</v>
      </c>
      <c r="D160" s="2" t="s">
        <v>234</v>
      </c>
      <c r="E160" s="2" t="s">
        <v>10</v>
      </c>
      <c r="F160" s="2" t="s">
        <v>200</v>
      </c>
      <c r="G160" s="2" t="s">
        <v>233</v>
      </c>
      <c r="H160" s="2" t="s">
        <v>202</v>
      </c>
      <c r="I160" s="2" t="s">
        <v>80</v>
      </c>
    </row>
    <row r="161" spans="1:9">
      <c r="A161" s="2">
        <v>6126161</v>
      </c>
      <c r="B161" s="2">
        <v>37000</v>
      </c>
      <c r="C161" s="2">
        <v>1712779311</v>
      </c>
      <c r="D161" s="2" t="s">
        <v>235</v>
      </c>
      <c r="E161" s="2" t="s">
        <v>10</v>
      </c>
      <c r="F161" s="2" t="s">
        <v>200</v>
      </c>
      <c r="G161" s="2" t="s">
        <v>233</v>
      </c>
      <c r="H161" s="2" t="s">
        <v>202</v>
      </c>
      <c r="I161" s="2" t="s">
        <v>80</v>
      </c>
    </row>
    <row r="162" spans="1:9">
      <c r="A162" s="2">
        <v>6253086</v>
      </c>
      <c r="B162" s="2">
        <v>37000</v>
      </c>
      <c r="C162" s="2">
        <v>502154305</v>
      </c>
      <c r="D162" s="2" t="s">
        <v>236</v>
      </c>
      <c r="E162" s="2" t="s">
        <v>10</v>
      </c>
      <c r="F162" s="2" t="s">
        <v>200</v>
      </c>
      <c r="G162" s="2" t="s">
        <v>233</v>
      </c>
      <c r="H162" s="2" t="s">
        <v>202</v>
      </c>
      <c r="I162" s="2" t="s">
        <v>80</v>
      </c>
    </row>
    <row r="163" spans="1:9">
      <c r="A163" s="2">
        <v>6057816</v>
      </c>
      <c r="B163" s="2">
        <v>37000</v>
      </c>
      <c r="C163" s="2">
        <v>1714491329</v>
      </c>
      <c r="D163" s="2" t="s">
        <v>237</v>
      </c>
      <c r="E163" s="2" t="s">
        <v>10</v>
      </c>
      <c r="F163" s="2" t="s">
        <v>238</v>
      </c>
      <c r="G163" s="2" t="s">
        <v>239</v>
      </c>
      <c r="H163" s="2" t="s">
        <v>240</v>
      </c>
      <c r="I163" s="2" t="s">
        <v>84</v>
      </c>
    </row>
    <row r="164" spans="1:9">
      <c r="A164" s="2">
        <v>3600576</v>
      </c>
      <c r="B164" s="2">
        <v>37000</v>
      </c>
      <c r="C164" s="2">
        <v>1714290440</v>
      </c>
      <c r="D164" s="2" t="s">
        <v>241</v>
      </c>
      <c r="E164" s="2" t="s">
        <v>10</v>
      </c>
      <c r="F164" s="2" t="s">
        <v>238</v>
      </c>
      <c r="G164" s="2" t="s">
        <v>239</v>
      </c>
      <c r="H164" s="2" t="s">
        <v>240</v>
      </c>
      <c r="I164" s="2" t="s">
        <v>80</v>
      </c>
    </row>
    <row r="165" spans="1:9">
      <c r="A165" s="2">
        <v>6131475</v>
      </c>
      <c r="B165" s="2">
        <v>37000</v>
      </c>
      <c r="C165" s="2">
        <v>1716820038</v>
      </c>
      <c r="D165" s="2" t="s">
        <v>242</v>
      </c>
      <c r="E165" s="2" t="s">
        <v>10</v>
      </c>
      <c r="F165" s="2" t="s">
        <v>238</v>
      </c>
      <c r="G165" s="2" t="s">
        <v>239</v>
      </c>
      <c r="H165" s="2" t="s">
        <v>240</v>
      </c>
      <c r="I165" s="2" t="s">
        <v>80</v>
      </c>
    </row>
    <row r="166" spans="1:9">
      <c r="A166" s="2">
        <v>6131431</v>
      </c>
      <c r="B166" s="2">
        <v>37000</v>
      </c>
      <c r="C166" s="2">
        <v>603603408</v>
      </c>
      <c r="D166" s="2" t="s">
        <v>243</v>
      </c>
      <c r="E166" s="2" t="s">
        <v>10</v>
      </c>
      <c r="F166" s="2" t="s">
        <v>238</v>
      </c>
      <c r="G166" s="2" t="s">
        <v>239</v>
      </c>
      <c r="H166" s="2" t="s">
        <v>240</v>
      </c>
      <c r="I166" s="2" t="s">
        <v>80</v>
      </c>
    </row>
    <row r="167" spans="1:9">
      <c r="A167" s="2">
        <v>6127799</v>
      </c>
      <c r="B167" s="2">
        <v>37000</v>
      </c>
      <c r="C167" s="2">
        <v>1718377912</v>
      </c>
      <c r="D167" s="2" t="s">
        <v>244</v>
      </c>
      <c r="E167" s="2" t="s">
        <v>10</v>
      </c>
      <c r="F167" s="2" t="s">
        <v>238</v>
      </c>
      <c r="G167" s="2" t="s">
        <v>239</v>
      </c>
      <c r="H167" s="2" t="s">
        <v>240</v>
      </c>
      <c r="I167" s="2" t="s">
        <v>80</v>
      </c>
    </row>
    <row r="168" spans="1:9">
      <c r="A168" s="2">
        <v>6147965</v>
      </c>
      <c r="B168" s="2">
        <v>37000</v>
      </c>
      <c r="C168" s="2">
        <v>1717075525</v>
      </c>
      <c r="D168" s="2" t="s">
        <v>245</v>
      </c>
      <c r="E168" s="2" t="s">
        <v>10</v>
      </c>
      <c r="F168" s="2" t="s">
        <v>238</v>
      </c>
      <c r="G168" s="2" t="s">
        <v>239</v>
      </c>
      <c r="H168" s="2" t="s">
        <v>240</v>
      </c>
      <c r="I168" s="2" t="s">
        <v>80</v>
      </c>
    </row>
    <row r="169" spans="1:9">
      <c r="A169" s="2">
        <v>6148280</v>
      </c>
      <c r="B169" s="2">
        <v>37000</v>
      </c>
      <c r="C169" s="2">
        <v>1716760481</v>
      </c>
      <c r="D169" s="2" t="s">
        <v>246</v>
      </c>
      <c r="E169" s="2" t="s">
        <v>10</v>
      </c>
      <c r="F169" s="2" t="s">
        <v>238</v>
      </c>
      <c r="G169" s="2" t="s">
        <v>239</v>
      </c>
      <c r="H169" s="2" t="s">
        <v>240</v>
      </c>
      <c r="I169" s="2" t="s">
        <v>80</v>
      </c>
    </row>
    <row r="170" spans="1:9">
      <c r="A170" s="2">
        <v>6058222</v>
      </c>
      <c r="B170" s="2">
        <v>37000</v>
      </c>
      <c r="C170" s="2">
        <v>1715979330</v>
      </c>
      <c r="D170" s="2" t="s">
        <v>247</v>
      </c>
      <c r="E170" s="2" t="s">
        <v>10</v>
      </c>
      <c r="F170" s="2" t="s">
        <v>248</v>
      </c>
      <c r="G170" s="2" t="s">
        <v>249</v>
      </c>
      <c r="H170" s="2" t="s">
        <v>250</v>
      </c>
      <c r="I170" s="2" t="s">
        <v>84</v>
      </c>
    </row>
    <row r="171" spans="1:9">
      <c r="A171" s="2">
        <v>6253082</v>
      </c>
      <c r="B171" s="2">
        <v>37000</v>
      </c>
      <c r="C171" s="2">
        <v>1717716052</v>
      </c>
      <c r="D171" s="2" t="s">
        <v>251</v>
      </c>
      <c r="E171" s="2" t="s">
        <v>10</v>
      </c>
      <c r="F171" s="2" t="s">
        <v>248</v>
      </c>
      <c r="G171" s="2" t="s">
        <v>249</v>
      </c>
      <c r="H171" s="2" t="s">
        <v>250</v>
      </c>
      <c r="I171" s="2" t="s">
        <v>80</v>
      </c>
    </row>
    <row r="172" spans="1:9">
      <c r="A172" s="2">
        <v>6127201</v>
      </c>
      <c r="B172" s="2">
        <v>37000</v>
      </c>
      <c r="C172" s="2">
        <v>401516422</v>
      </c>
      <c r="D172" s="2" t="s">
        <v>252</v>
      </c>
      <c r="E172" s="2" t="s">
        <v>10</v>
      </c>
      <c r="F172" s="2" t="s">
        <v>248</v>
      </c>
      <c r="G172" s="2" t="s">
        <v>249</v>
      </c>
      <c r="H172" s="2" t="s">
        <v>250</v>
      </c>
      <c r="I172" s="2" t="s">
        <v>80</v>
      </c>
    </row>
    <row r="173" spans="1:9">
      <c r="A173" s="2">
        <v>6148066</v>
      </c>
      <c r="B173" s="2">
        <v>37000</v>
      </c>
      <c r="C173" s="2">
        <v>1714575303</v>
      </c>
      <c r="D173" s="2" t="s">
        <v>253</v>
      </c>
      <c r="E173" s="2" t="s">
        <v>10</v>
      </c>
      <c r="F173" s="2" t="s">
        <v>248</v>
      </c>
      <c r="G173" s="2" t="s">
        <v>249</v>
      </c>
      <c r="H173" s="2" t="s">
        <v>250</v>
      </c>
      <c r="I173" s="2" t="s">
        <v>80</v>
      </c>
    </row>
    <row r="174" spans="1:9">
      <c r="A174" s="2">
        <v>6061023</v>
      </c>
      <c r="B174" s="2">
        <v>37000</v>
      </c>
      <c r="C174" s="2">
        <v>1712206943</v>
      </c>
      <c r="D174" s="2" t="s">
        <v>254</v>
      </c>
      <c r="E174" s="2" t="s">
        <v>10</v>
      </c>
      <c r="F174" s="2" t="s">
        <v>255</v>
      </c>
      <c r="G174" s="2" t="s">
        <v>249</v>
      </c>
      <c r="H174" s="2" t="s">
        <v>250</v>
      </c>
      <c r="I174" s="2" t="s">
        <v>80</v>
      </c>
    </row>
    <row r="175" spans="1:9">
      <c r="A175" s="2">
        <v>6057947</v>
      </c>
      <c r="B175" s="2">
        <v>37000</v>
      </c>
      <c r="C175" s="2">
        <v>502392533</v>
      </c>
      <c r="D175" s="2" t="s">
        <v>256</v>
      </c>
      <c r="E175" s="2" t="s">
        <v>10</v>
      </c>
      <c r="F175" s="2" t="s">
        <v>255</v>
      </c>
      <c r="G175" s="2" t="s">
        <v>249</v>
      </c>
      <c r="H175" s="2" t="s">
        <v>250</v>
      </c>
      <c r="I175" s="2" t="s">
        <v>80</v>
      </c>
    </row>
    <row r="176" spans="1:9">
      <c r="A176" s="2">
        <v>6245615</v>
      </c>
      <c r="B176" s="2">
        <v>37000</v>
      </c>
      <c r="C176" s="2">
        <v>1718102229</v>
      </c>
      <c r="D176" s="2" t="s">
        <v>257</v>
      </c>
      <c r="E176" s="2" t="s">
        <v>10</v>
      </c>
      <c r="F176" s="2" t="s">
        <v>248</v>
      </c>
      <c r="G176" s="2" t="s">
        <v>249</v>
      </c>
      <c r="H176" s="2" t="s">
        <v>250</v>
      </c>
      <c r="I176" s="2" t="s">
        <v>80</v>
      </c>
    </row>
    <row r="177" spans="1:9">
      <c r="A177" s="2">
        <v>6245628</v>
      </c>
      <c r="B177" s="2">
        <v>37000</v>
      </c>
      <c r="C177" s="2">
        <v>1717300808</v>
      </c>
      <c r="D177" s="2" t="s">
        <v>258</v>
      </c>
      <c r="E177" s="2" t="s">
        <v>10</v>
      </c>
      <c r="F177" s="2" t="s">
        <v>248</v>
      </c>
      <c r="G177" s="2" t="s">
        <v>249</v>
      </c>
      <c r="H177" s="2" t="s">
        <v>250</v>
      </c>
      <c r="I177" s="2" t="s">
        <v>80</v>
      </c>
    </row>
    <row r="182" spans="1:9" ht="12.75" thickBot="1"/>
    <row r="183" spans="1:9">
      <c r="H183" s="3" t="s">
        <v>84</v>
      </c>
      <c r="I183" s="4">
        <f>COUNTIF(Tabla5[cargo],"let")</f>
        <v>17</v>
      </c>
    </row>
    <row r="184" spans="1:9">
      <c r="H184" s="5" t="s">
        <v>80</v>
      </c>
      <c r="I184" s="6">
        <f>COUNTIF(Tabla5[cargo],"MET")</f>
        <v>120</v>
      </c>
    </row>
    <row r="185" spans="1:9">
      <c r="H185" s="5" t="s">
        <v>60</v>
      </c>
      <c r="I185" s="6">
        <f>COUNTIF(Tabla5[cargo],"BODEGUERO")</f>
        <v>14</v>
      </c>
    </row>
    <row r="186" spans="1:9">
      <c r="H186" s="5" t="s">
        <v>26</v>
      </c>
      <c r="I186" s="6">
        <f>COUNTIF(Tabla5[cargo],"LG")</f>
        <v>6</v>
      </c>
    </row>
    <row r="187" spans="1:9">
      <c r="H187" s="5" t="s">
        <v>14</v>
      </c>
      <c r="I187" s="6">
        <f>COUNTIF(Tabla5[cargo],"SUPERINTENDENTE")</f>
        <v>1</v>
      </c>
    </row>
    <row r="188" spans="1:9">
      <c r="H188" s="5" t="s">
        <v>259</v>
      </c>
      <c r="I188" s="6">
        <f>COUNTIF(Tabla5[cargo],"ESPECIALISTA")</f>
        <v>0</v>
      </c>
    </row>
    <row r="189" spans="1:9">
      <c r="H189" s="5" t="s">
        <v>260</v>
      </c>
      <c r="I189" s="6">
        <f>COUNTIF(Tabla5[cargo],"COORDINADOR")</f>
        <v>5</v>
      </c>
    </row>
    <row r="190" spans="1:9">
      <c r="H190" s="5" t="s">
        <v>55</v>
      </c>
      <c r="I190" s="6">
        <f>COUNTIF(Tabla5[cargo],"CONTROLADOR")</f>
        <v>4</v>
      </c>
    </row>
    <row r="191" spans="1:9">
      <c r="H191" s="5" t="s">
        <v>46</v>
      </c>
      <c r="I191" s="6">
        <f>COUNTIF(Tabla5[cargo],"ASISTENTE")</f>
        <v>5</v>
      </c>
    </row>
    <row r="192" spans="1:9" ht="12.75" thickBot="1">
      <c r="H192" s="5" t="s">
        <v>37</v>
      </c>
      <c r="I192" s="6">
        <f>COUNTIF(Tabla5[cargo],"ANALISTA")</f>
        <v>4</v>
      </c>
    </row>
    <row r="193" spans="8:9" ht="12.75" thickBot="1">
      <c r="H193" s="7" t="s">
        <v>261</v>
      </c>
      <c r="I193" s="8">
        <f>SUM(I183:I192)</f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289"/>
  <sheetViews>
    <sheetView workbookViewId="0">
      <pane ySplit="1" topLeftCell="A240" activePane="bottomLeft" state="frozen"/>
      <selection activeCell="A38" sqref="A38"/>
      <selection pane="bottomLeft" activeCell="A2" sqref="A2:L278"/>
    </sheetView>
  </sheetViews>
  <sheetFormatPr defaultColWidth="11.42578125" defaultRowHeight="12"/>
  <cols>
    <col min="1" max="1" width="11.42578125" style="11"/>
    <col min="2" max="2" width="6" style="11" customWidth="1"/>
    <col min="3" max="3" width="11.42578125" style="11"/>
    <col min="4" max="4" width="37.7109375" style="11" customWidth="1"/>
    <col min="5" max="5" width="11.42578125" style="11"/>
    <col min="6" max="6" width="18.42578125" style="11" bestFit="1" customWidth="1"/>
    <col min="7" max="7" width="11.42578125" style="11"/>
    <col min="8" max="8" width="17.5703125" style="11" customWidth="1"/>
    <col min="9" max="16384" width="11.42578125" style="11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262</v>
      </c>
      <c r="H1" s="11" t="s">
        <v>26</v>
      </c>
      <c r="I1" s="11" t="s">
        <v>263</v>
      </c>
      <c r="J1" s="11" t="s">
        <v>264</v>
      </c>
      <c r="K1" s="11" t="s">
        <v>265</v>
      </c>
      <c r="L1" s="11" t="s">
        <v>266</v>
      </c>
    </row>
    <row r="2" spans="1:13">
      <c r="A2" s="11">
        <v>6087379</v>
      </c>
      <c r="B2" s="11">
        <v>35000</v>
      </c>
      <c r="C2" s="11">
        <v>1714630967</v>
      </c>
      <c r="D2" s="11" t="s">
        <v>267</v>
      </c>
      <c r="E2" s="11" t="s">
        <v>10</v>
      </c>
      <c r="F2" s="11" t="s">
        <v>268</v>
      </c>
      <c r="G2" s="11" t="s">
        <v>269</v>
      </c>
      <c r="H2" s="11" t="s">
        <v>270</v>
      </c>
      <c r="I2" s="11" t="s">
        <v>84</v>
      </c>
      <c r="J2" s="11">
        <v>5</v>
      </c>
      <c r="K2" s="11">
        <v>8</v>
      </c>
      <c r="L2" s="11">
        <v>1</v>
      </c>
      <c r="M2" s="11">
        <f>VLOOKUP(A2,[19]hc!$A$1:$T$1659,1,0)</f>
        <v>6087379</v>
      </c>
    </row>
    <row r="3" spans="1:13">
      <c r="A3" s="11">
        <v>6059284</v>
      </c>
      <c r="B3" s="11">
        <v>35000</v>
      </c>
      <c r="C3" s="11">
        <v>602947442</v>
      </c>
      <c r="D3" s="11" t="s">
        <v>271</v>
      </c>
      <c r="E3" s="11" t="s">
        <v>10</v>
      </c>
      <c r="F3" s="11" t="s">
        <v>268</v>
      </c>
      <c r="G3" s="11" t="s">
        <v>272</v>
      </c>
      <c r="H3" s="11" t="s">
        <v>270</v>
      </c>
      <c r="I3" s="11" t="s">
        <v>84</v>
      </c>
      <c r="J3" s="11">
        <v>3</v>
      </c>
      <c r="K3" s="11">
        <v>3</v>
      </c>
      <c r="L3" s="11">
        <v>24</v>
      </c>
      <c r="M3" s="11">
        <f>VLOOKUP(A3,[19]hc!$A$1:$T$1659,1,0)</f>
        <v>6059284</v>
      </c>
    </row>
    <row r="4" spans="1:13">
      <c r="A4" s="11">
        <v>3705982</v>
      </c>
      <c r="B4" s="11">
        <v>35000</v>
      </c>
      <c r="C4" s="11">
        <v>1709171407</v>
      </c>
      <c r="D4" s="11" t="s">
        <v>273</v>
      </c>
      <c r="E4" s="11" t="s">
        <v>10</v>
      </c>
      <c r="F4" s="11" t="s">
        <v>268</v>
      </c>
      <c r="G4" s="11" t="s">
        <v>274</v>
      </c>
      <c r="H4" s="11" t="s">
        <v>270</v>
      </c>
      <c r="I4" s="11" t="s">
        <v>84</v>
      </c>
      <c r="J4" s="11">
        <v>2</v>
      </c>
      <c r="K4" s="11">
        <v>7</v>
      </c>
      <c r="L4" s="11">
        <v>1</v>
      </c>
      <c r="M4" s="11">
        <f>VLOOKUP(A4,[19]hc!$A$1:$T$1659,1,0)</f>
        <v>3705982</v>
      </c>
    </row>
    <row r="5" spans="1:13">
      <c r="A5" s="11">
        <v>6126092</v>
      </c>
      <c r="B5" s="11">
        <v>35000</v>
      </c>
      <c r="C5" s="11">
        <v>1711617074</v>
      </c>
      <c r="D5" s="11" t="s">
        <v>275</v>
      </c>
      <c r="E5" s="11" t="s">
        <v>10</v>
      </c>
      <c r="F5" s="11" t="s">
        <v>268</v>
      </c>
      <c r="G5" s="11" t="s">
        <v>274</v>
      </c>
      <c r="H5" s="11" t="s">
        <v>270</v>
      </c>
      <c r="I5" s="11" t="s">
        <v>80</v>
      </c>
      <c r="J5" s="11">
        <v>9</v>
      </c>
      <c r="K5" s="11">
        <v>9</v>
      </c>
      <c r="L5" s="11">
        <v>7</v>
      </c>
      <c r="M5" s="11">
        <f>VLOOKUP(A5,[19]hc!$A$1:$T$1659,1,0)</f>
        <v>6126092</v>
      </c>
    </row>
    <row r="6" spans="1:13">
      <c r="A6" s="11">
        <v>3705944</v>
      </c>
      <c r="B6" s="11">
        <v>35000</v>
      </c>
      <c r="C6" s="11">
        <v>1714267828</v>
      </c>
      <c r="D6" s="11" t="s">
        <v>276</v>
      </c>
      <c r="E6" s="11" t="s">
        <v>10</v>
      </c>
      <c r="F6" s="11" t="s">
        <v>268</v>
      </c>
      <c r="G6" s="11" t="s">
        <v>269</v>
      </c>
      <c r="H6" s="11" t="s">
        <v>270</v>
      </c>
      <c r="I6" s="11" t="s">
        <v>80</v>
      </c>
      <c r="J6" s="11">
        <v>2</v>
      </c>
      <c r="K6" s="11">
        <v>7</v>
      </c>
      <c r="L6" s="11">
        <v>1</v>
      </c>
      <c r="M6" s="11">
        <f>VLOOKUP(A6,[19]hc!$A$1:$T$1659,1,0)</f>
        <v>3705944</v>
      </c>
    </row>
    <row r="7" spans="1:13">
      <c r="A7" s="11">
        <v>3705912</v>
      </c>
      <c r="B7" s="11">
        <v>35000</v>
      </c>
      <c r="C7" s="11">
        <v>1711969590</v>
      </c>
      <c r="D7" s="11" t="s">
        <v>277</v>
      </c>
      <c r="E7" s="11" t="s">
        <v>10</v>
      </c>
      <c r="F7" s="11" t="s">
        <v>268</v>
      </c>
      <c r="G7" s="11" t="s">
        <v>269</v>
      </c>
      <c r="H7" s="11" t="s">
        <v>270</v>
      </c>
      <c r="I7" s="11" t="s">
        <v>80</v>
      </c>
      <c r="J7" s="11">
        <v>9</v>
      </c>
      <c r="K7" s="11">
        <v>9</v>
      </c>
      <c r="L7" s="11">
        <v>7</v>
      </c>
      <c r="M7" s="11">
        <f>VLOOKUP(A7,[19]hc!$A$1:$T$1659,1,0)</f>
        <v>3705912</v>
      </c>
    </row>
    <row r="8" spans="1:13">
      <c r="A8" s="11">
        <v>6057516</v>
      </c>
      <c r="B8" s="11">
        <v>35000</v>
      </c>
      <c r="C8" s="11">
        <v>1713826566</v>
      </c>
      <c r="D8" s="11" t="s">
        <v>278</v>
      </c>
      <c r="E8" s="11" t="s">
        <v>10</v>
      </c>
      <c r="F8" s="11" t="s">
        <v>268</v>
      </c>
      <c r="G8" s="11" t="s">
        <v>269</v>
      </c>
      <c r="H8" s="11" t="s">
        <v>270</v>
      </c>
      <c r="I8" s="11" t="s">
        <v>80</v>
      </c>
      <c r="J8" s="11">
        <v>9</v>
      </c>
      <c r="K8" s="11">
        <v>9</v>
      </c>
      <c r="L8" s="11">
        <v>7</v>
      </c>
      <c r="M8" s="11">
        <f>VLOOKUP(A8,[19]hc!$A$1:$T$1659,1,0)</f>
        <v>6057516</v>
      </c>
    </row>
    <row r="9" spans="1:13">
      <c r="A9" s="11">
        <v>6057927</v>
      </c>
      <c r="B9" s="11">
        <v>35000</v>
      </c>
      <c r="C9" s="11">
        <v>703432625</v>
      </c>
      <c r="D9" s="11" t="s">
        <v>279</v>
      </c>
      <c r="E9" s="11" t="s">
        <v>10</v>
      </c>
      <c r="F9" s="11" t="s">
        <v>268</v>
      </c>
      <c r="G9" s="11" t="s">
        <v>269</v>
      </c>
      <c r="H9" s="11" t="s">
        <v>270</v>
      </c>
      <c r="I9" s="11" t="s">
        <v>80</v>
      </c>
      <c r="J9" s="11">
        <v>5</v>
      </c>
      <c r="K9" s="11">
        <v>8</v>
      </c>
      <c r="L9" s="11">
        <v>1</v>
      </c>
      <c r="M9" s="11">
        <f>VLOOKUP(A9,[19]hc!$A$1:$T$1659,1,0)</f>
        <v>6057927</v>
      </c>
    </row>
    <row r="10" spans="1:13">
      <c r="A10" s="11">
        <v>6077757</v>
      </c>
      <c r="B10" s="11">
        <v>35000</v>
      </c>
      <c r="C10" s="11">
        <v>1713797346</v>
      </c>
      <c r="D10" s="11" t="s">
        <v>280</v>
      </c>
      <c r="E10" s="11" t="s">
        <v>10</v>
      </c>
      <c r="F10" s="11" t="s">
        <v>268</v>
      </c>
      <c r="G10" s="11" t="s">
        <v>269</v>
      </c>
      <c r="H10" s="11" t="s">
        <v>270</v>
      </c>
      <c r="I10" s="11" t="s">
        <v>80</v>
      </c>
      <c r="J10" s="11">
        <v>4</v>
      </c>
      <c r="K10" s="11">
        <v>11</v>
      </c>
      <c r="L10" s="11">
        <v>4</v>
      </c>
      <c r="M10" s="11">
        <f>VLOOKUP(A10,[19]hc!$A$1:$T$1659,1,0)</f>
        <v>6077757</v>
      </c>
    </row>
    <row r="11" spans="1:13">
      <c r="A11" s="11">
        <v>340</v>
      </c>
      <c r="B11" s="11">
        <v>35000</v>
      </c>
      <c r="C11" s="11">
        <v>1707624589</v>
      </c>
      <c r="D11" s="11" t="s">
        <v>281</v>
      </c>
      <c r="E11" s="11" t="s">
        <v>10</v>
      </c>
      <c r="F11" s="11" t="s">
        <v>268</v>
      </c>
      <c r="G11" s="11" t="s">
        <v>272</v>
      </c>
      <c r="H11" s="11" t="s">
        <v>270</v>
      </c>
      <c r="I11" s="11" t="s">
        <v>80</v>
      </c>
      <c r="J11" s="11">
        <v>87</v>
      </c>
      <c r="K11" s="11">
        <v>6</v>
      </c>
      <c r="L11" s="11">
        <v>24</v>
      </c>
      <c r="M11" s="11">
        <f>VLOOKUP(A11,[19]hc!$A$1:$T$1659,1,0)</f>
        <v>340</v>
      </c>
    </row>
    <row r="12" spans="1:13">
      <c r="A12" s="11">
        <v>6128418</v>
      </c>
      <c r="B12" s="11">
        <v>35000</v>
      </c>
      <c r="C12" s="11">
        <v>1712150141</v>
      </c>
      <c r="D12" s="11" t="s">
        <v>282</v>
      </c>
      <c r="E12" s="11" t="s">
        <v>10</v>
      </c>
      <c r="F12" s="11" t="s">
        <v>268</v>
      </c>
      <c r="G12" s="11" t="s">
        <v>272</v>
      </c>
      <c r="H12" s="11" t="s">
        <v>270</v>
      </c>
      <c r="I12" s="11" t="s">
        <v>80</v>
      </c>
      <c r="J12" s="11">
        <v>7</v>
      </c>
      <c r="K12" s="11">
        <v>2</v>
      </c>
      <c r="L12" s="11">
        <v>1</v>
      </c>
      <c r="M12" s="11">
        <f>VLOOKUP(A12,[19]hc!$A$1:$T$1659,1,0)</f>
        <v>6128418</v>
      </c>
    </row>
    <row r="13" spans="1:13">
      <c r="A13" s="11">
        <v>6057963</v>
      </c>
      <c r="B13" s="11">
        <v>35000</v>
      </c>
      <c r="C13" s="11">
        <v>1802912954</v>
      </c>
      <c r="D13" s="11" t="s">
        <v>283</v>
      </c>
      <c r="E13" s="11" t="s">
        <v>10</v>
      </c>
      <c r="F13" s="11" t="s">
        <v>268</v>
      </c>
      <c r="G13" s="11" t="s">
        <v>272</v>
      </c>
      <c r="H13" s="11" t="s">
        <v>270</v>
      </c>
      <c r="I13" s="11" t="s">
        <v>80</v>
      </c>
      <c r="J13" s="11">
        <v>3</v>
      </c>
      <c r="K13" s="11">
        <v>2</v>
      </c>
      <c r="L13" s="11">
        <v>10</v>
      </c>
      <c r="M13" s="11">
        <f>VLOOKUP(A13,[19]hc!$A$1:$T$1659,1,0)</f>
        <v>6057963</v>
      </c>
    </row>
    <row r="14" spans="1:13">
      <c r="A14" s="11">
        <v>6148256</v>
      </c>
      <c r="B14" s="11">
        <v>35000</v>
      </c>
      <c r="C14" s="11">
        <v>1713705430</v>
      </c>
      <c r="D14" s="11" t="s">
        <v>284</v>
      </c>
      <c r="E14" s="11" t="s">
        <v>10</v>
      </c>
      <c r="F14" s="11" t="s">
        <v>268</v>
      </c>
      <c r="G14" s="11" t="s">
        <v>272</v>
      </c>
      <c r="H14" s="11" t="s">
        <v>270</v>
      </c>
      <c r="I14" s="11" t="s">
        <v>80</v>
      </c>
      <c r="J14" s="11">
        <v>8</v>
      </c>
      <c r="K14" s="11">
        <v>5</v>
      </c>
      <c r="L14" s="11">
        <v>1</v>
      </c>
      <c r="M14" s="11">
        <f>VLOOKUP(A14,[19]hc!$A$1:$T$1659,1,0)</f>
        <v>6148256</v>
      </c>
    </row>
    <row r="15" spans="1:13">
      <c r="A15" s="11">
        <v>3702460</v>
      </c>
      <c r="B15" s="11">
        <v>35000</v>
      </c>
      <c r="C15" s="11">
        <v>1714737325</v>
      </c>
      <c r="D15" s="11" t="s">
        <v>285</v>
      </c>
      <c r="E15" s="11" t="s">
        <v>10</v>
      </c>
      <c r="F15" s="11" t="s">
        <v>268</v>
      </c>
      <c r="G15" s="11" t="s">
        <v>272</v>
      </c>
      <c r="H15" s="11" t="s">
        <v>270</v>
      </c>
      <c r="I15" s="11" t="s">
        <v>80</v>
      </c>
      <c r="J15" s="11">
        <v>1</v>
      </c>
      <c r="K15" s="11">
        <v>5</v>
      </c>
      <c r="L15" s="11">
        <v>7</v>
      </c>
      <c r="M15" s="11">
        <f>VLOOKUP(A15,[19]hc!$A$1:$T$1659,1,0)</f>
        <v>3702460</v>
      </c>
    </row>
    <row r="16" spans="1:13">
      <c r="A16" s="11">
        <v>443</v>
      </c>
      <c r="B16" s="11">
        <v>35000</v>
      </c>
      <c r="C16" s="11">
        <v>1709893521</v>
      </c>
      <c r="D16" s="11" t="s">
        <v>286</v>
      </c>
      <c r="E16" s="11" t="s">
        <v>10</v>
      </c>
      <c r="F16" s="11" t="s">
        <v>268</v>
      </c>
      <c r="G16" s="11" t="s">
        <v>274</v>
      </c>
      <c r="H16" s="11" t="s">
        <v>270</v>
      </c>
      <c r="I16" s="11" t="s">
        <v>80</v>
      </c>
      <c r="J16" s="11">
        <v>89</v>
      </c>
      <c r="K16" s="11">
        <v>8</v>
      </c>
      <c r="L16" s="11">
        <v>28</v>
      </c>
      <c r="M16" s="11">
        <f>VLOOKUP(A16,[19]hc!$A$1:$T$1659,1,0)</f>
        <v>443</v>
      </c>
    </row>
    <row r="17" spans="1:13">
      <c r="A17" s="11">
        <v>6147783</v>
      </c>
      <c r="B17" s="11">
        <v>35000</v>
      </c>
      <c r="C17" s="11">
        <v>1720480878</v>
      </c>
      <c r="D17" s="11" t="s">
        <v>287</v>
      </c>
      <c r="E17" s="11" t="s">
        <v>10</v>
      </c>
      <c r="F17" s="11" t="s">
        <v>268</v>
      </c>
      <c r="G17" s="11" t="s">
        <v>272</v>
      </c>
      <c r="H17" s="11" t="s">
        <v>270</v>
      </c>
      <c r="I17" s="11" t="s">
        <v>80</v>
      </c>
      <c r="J17" s="11">
        <v>8</v>
      </c>
      <c r="K17" s="11">
        <v>5</v>
      </c>
      <c r="L17" s="11">
        <v>1</v>
      </c>
      <c r="M17" s="11">
        <f>VLOOKUP(A17,[19]hc!$A$1:$T$1659,1,0)</f>
        <v>6147783</v>
      </c>
    </row>
    <row r="18" spans="1:13">
      <c r="A18" s="11">
        <v>6157953</v>
      </c>
      <c r="B18" s="11">
        <v>35000</v>
      </c>
      <c r="C18" s="11">
        <v>1720078516</v>
      </c>
      <c r="D18" s="11" t="s">
        <v>288</v>
      </c>
      <c r="E18" s="11" t="s">
        <v>20</v>
      </c>
      <c r="F18" s="11" t="s">
        <v>289</v>
      </c>
      <c r="G18" s="11" t="s">
        <v>290</v>
      </c>
      <c r="H18" s="11" t="s">
        <v>270</v>
      </c>
      <c r="I18" s="11" t="s">
        <v>80</v>
      </c>
      <c r="J18" s="11">
        <v>8</v>
      </c>
      <c r="K18" s="11">
        <v>9</v>
      </c>
      <c r="L18" s="11">
        <v>29</v>
      </c>
      <c r="M18" s="11">
        <f>VLOOKUP(A18,[19]hc!$A$1:$T$1659,1,0)</f>
        <v>6157953</v>
      </c>
    </row>
    <row r="19" spans="1:13">
      <c r="A19" s="11">
        <v>6121293</v>
      </c>
      <c r="B19" s="11">
        <v>35000</v>
      </c>
      <c r="C19" s="11">
        <v>1712496411</v>
      </c>
      <c r="D19" s="11" t="s">
        <v>291</v>
      </c>
      <c r="E19" s="11" t="s">
        <v>10</v>
      </c>
      <c r="F19" s="11" t="s">
        <v>268</v>
      </c>
      <c r="G19" s="11" t="s">
        <v>272</v>
      </c>
      <c r="H19" s="11" t="s">
        <v>270</v>
      </c>
      <c r="I19" s="11" t="s">
        <v>80</v>
      </c>
      <c r="J19" s="11">
        <v>9</v>
      </c>
      <c r="K19" s="11">
        <v>9</v>
      </c>
      <c r="L19" s="11">
        <v>7</v>
      </c>
      <c r="M19" s="11">
        <f>VLOOKUP(A19,[19]hc!$A$1:$T$1659,1,0)</f>
        <v>6121293</v>
      </c>
    </row>
    <row r="20" spans="1:13">
      <c r="A20" s="11">
        <v>3700546</v>
      </c>
      <c r="B20" s="11">
        <v>35000</v>
      </c>
      <c r="C20" s="11">
        <v>1710374925</v>
      </c>
      <c r="D20" s="11" t="s">
        <v>292</v>
      </c>
      <c r="E20" s="11" t="s">
        <v>10</v>
      </c>
      <c r="F20" s="11" t="s">
        <v>268</v>
      </c>
      <c r="G20" s="11" t="s">
        <v>274</v>
      </c>
      <c r="H20" s="11" t="s">
        <v>270</v>
      </c>
      <c r="I20" s="11" t="s">
        <v>80</v>
      </c>
      <c r="J20" s="11">
        <v>1</v>
      </c>
      <c r="K20" s="11">
        <v>1</v>
      </c>
      <c r="L20" s="11">
        <v>8</v>
      </c>
      <c r="M20" s="11">
        <f>VLOOKUP(A20,[19]hc!$A$1:$T$1659,1,0)</f>
        <v>3700546</v>
      </c>
    </row>
    <row r="21" spans="1:13">
      <c r="A21" s="11">
        <v>6057492</v>
      </c>
      <c r="B21" s="11">
        <v>35000</v>
      </c>
      <c r="C21" s="11">
        <v>1708262207</v>
      </c>
      <c r="D21" s="11" t="s">
        <v>293</v>
      </c>
      <c r="E21" s="11" t="s">
        <v>10</v>
      </c>
      <c r="F21" s="11" t="s">
        <v>268</v>
      </c>
      <c r="G21" s="11" t="s">
        <v>274</v>
      </c>
      <c r="H21" s="11" t="s">
        <v>270</v>
      </c>
      <c r="I21" s="11" t="s">
        <v>80</v>
      </c>
      <c r="J21" s="11">
        <v>3</v>
      </c>
      <c r="K21" s="11">
        <v>1</v>
      </c>
      <c r="L21" s="11">
        <v>27</v>
      </c>
      <c r="M21" s="11">
        <f>VLOOKUP(A21,[19]hc!$A$1:$T$1659,1,0)</f>
        <v>6057492</v>
      </c>
    </row>
    <row r="22" spans="1:13">
      <c r="A22" s="11">
        <v>6129936</v>
      </c>
      <c r="B22" s="11">
        <v>35000</v>
      </c>
      <c r="C22" s="11">
        <v>1718577289</v>
      </c>
      <c r="D22" s="11" t="s">
        <v>294</v>
      </c>
      <c r="E22" s="11" t="s">
        <v>10</v>
      </c>
      <c r="F22" s="11" t="s">
        <v>268</v>
      </c>
      <c r="G22" s="11" t="s">
        <v>274</v>
      </c>
      <c r="H22" s="11" t="s">
        <v>270</v>
      </c>
      <c r="I22" s="11" t="s">
        <v>80</v>
      </c>
      <c r="J22" s="11">
        <v>7</v>
      </c>
      <c r="K22" s="11">
        <v>3</v>
      </c>
      <c r="L22" s="11">
        <v>16</v>
      </c>
      <c r="M22" s="11">
        <f>VLOOKUP(A22,[19]hc!$A$1:$T$1659,1,0)</f>
        <v>6129936</v>
      </c>
    </row>
    <row r="23" spans="1:13">
      <c r="A23" s="11">
        <v>6126090</v>
      </c>
      <c r="B23" s="11">
        <v>35000</v>
      </c>
      <c r="C23" s="11">
        <v>1710332998</v>
      </c>
      <c r="D23" s="11" t="s">
        <v>295</v>
      </c>
      <c r="E23" s="11" t="s">
        <v>10</v>
      </c>
      <c r="F23" s="11" t="s">
        <v>268</v>
      </c>
      <c r="G23" s="11" t="s">
        <v>274</v>
      </c>
      <c r="H23" s="11" t="s">
        <v>270</v>
      </c>
      <c r="I23" s="11" t="s">
        <v>80</v>
      </c>
      <c r="J23" s="11">
        <v>6</v>
      </c>
      <c r="K23" s="11">
        <v>12</v>
      </c>
      <c r="L23" s="11">
        <v>1</v>
      </c>
      <c r="M23" s="11">
        <f>VLOOKUP(A23,[19]hc!$A$1:$T$1659,1,0)</f>
        <v>6126090</v>
      </c>
    </row>
    <row r="24" spans="1:13">
      <c r="A24" s="11">
        <v>3704412</v>
      </c>
      <c r="B24" s="11">
        <v>35000</v>
      </c>
      <c r="C24" s="11">
        <v>1710318161</v>
      </c>
      <c r="D24" s="11" t="s">
        <v>296</v>
      </c>
      <c r="E24" s="11" t="s">
        <v>10</v>
      </c>
      <c r="F24" s="11" t="s">
        <v>268</v>
      </c>
      <c r="G24" s="11" t="s">
        <v>272</v>
      </c>
      <c r="H24" s="11" t="s">
        <v>270</v>
      </c>
      <c r="I24" s="11" t="s">
        <v>80</v>
      </c>
      <c r="J24" s="11">
        <v>1</v>
      </c>
      <c r="K24" s="11">
        <v>10</v>
      </c>
      <c r="L24" s="11">
        <v>22</v>
      </c>
      <c r="M24" s="11">
        <f>VLOOKUP(A24,[19]hc!$A$1:$T$1659,1,0)</f>
        <v>3704412</v>
      </c>
    </row>
    <row r="25" spans="1:13">
      <c r="A25" s="11">
        <v>6241285</v>
      </c>
      <c r="B25" s="11">
        <v>35000</v>
      </c>
      <c r="C25" s="11">
        <v>1721657425</v>
      </c>
      <c r="D25" s="11" t="s">
        <v>297</v>
      </c>
      <c r="E25" s="11" t="s">
        <v>10</v>
      </c>
      <c r="F25" s="11" t="s">
        <v>268</v>
      </c>
      <c r="G25" s="11" t="s">
        <v>269</v>
      </c>
      <c r="H25" s="11" t="s">
        <v>270</v>
      </c>
      <c r="I25" s="11" t="s">
        <v>80</v>
      </c>
      <c r="J25" s="11">
        <v>10</v>
      </c>
      <c r="K25" s="11">
        <v>2</v>
      </c>
      <c r="L25" s="11">
        <v>17</v>
      </c>
      <c r="M25" s="11">
        <f>VLOOKUP(A25,[19]hc!$A$1:$T$1659,1,0)</f>
        <v>6241285</v>
      </c>
    </row>
    <row r="26" spans="1:13">
      <c r="A26" s="11">
        <v>6247120</v>
      </c>
      <c r="B26" s="11">
        <v>35000</v>
      </c>
      <c r="C26" s="11">
        <v>1721059622</v>
      </c>
      <c r="D26" s="11" t="s">
        <v>298</v>
      </c>
      <c r="E26" s="11" t="s">
        <v>10</v>
      </c>
      <c r="F26" s="11" t="s">
        <v>268</v>
      </c>
      <c r="G26" s="11" t="s">
        <v>274</v>
      </c>
      <c r="H26" s="11" t="s">
        <v>270</v>
      </c>
      <c r="I26" s="11" t="s">
        <v>80</v>
      </c>
      <c r="J26" s="11">
        <v>10</v>
      </c>
      <c r="K26" s="11">
        <v>6</v>
      </c>
      <c r="L26" s="11">
        <v>23</v>
      </c>
      <c r="M26" s="11">
        <f>VLOOKUP(A26,[19]hc!$A$1:$T$1659,1,0)</f>
        <v>6247120</v>
      </c>
    </row>
    <row r="27" spans="1:13">
      <c r="A27" s="11">
        <v>6128872</v>
      </c>
      <c r="B27" s="11">
        <v>35000</v>
      </c>
      <c r="C27" s="11">
        <v>1718897042</v>
      </c>
      <c r="D27" s="11" t="s">
        <v>299</v>
      </c>
      <c r="E27" s="11" t="s">
        <v>20</v>
      </c>
      <c r="F27" s="11" t="s">
        <v>300</v>
      </c>
      <c r="G27" s="11" t="s">
        <v>301</v>
      </c>
      <c r="H27" s="11" t="s">
        <v>302</v>
      </c>
      <c r="I27" s="11" t="s">
        <v>84</v>
      </c>
      <c r="J27" s="11">
        <v>7</v>
      </c>
      <c r="K27" s="11">
        <v>2</v>
      </c>
      <c r="L27" s="11">
        <v>16</v>
      </c>
      <c r="M27" s="11">
        <f>VLOOKUP(A27,[19]hc!$A$1:$T$1659,1,0)</f>
        <v>6128872</v>
      </c>
    </row>
    <row r="28" spans="1:13">
      <c r="A28" s="11">
        <v>6238148</v>
      </c>
      <c r="B28" s="11">
        <v>35000</v>
      </c>
      <c r="C28" s="11">
        <v>1721161741</v>
      </c>
      <c r="D28" s="11" t="s">
        <v>303</v>
      </c>
      <c r="E28" s="11" t="s">
        <v>20</v>
      </c>
      <c r="F28" s="11" t="s">
        <v>300</v>
      </c>
      <c r="G28" s="11" t="s">
        <v>301</v>
      </c>
      <c r="H28" s="11" t="s">
        <v>302</v>
      </c>
      <c r="I28" s="11" t="s">
        <v>84</v>
      </c>
      <c r="J28" s="11">
        <v>9</v>
      </c>
      <c r="K28" s="11">
        <v>9</v>
      </c>
      <c r="L28" s="11">
        <v>7</v>
      </c>
      <c r="M28" s="11">
        <f>VLOOKUP(A28,[19]hc!$A$1:$T$1659,1,0)</f>
        <v>6238148</v>
      </c>
    </row>
    <row r="29" spans="1:13">
      <c r="A29" s="11">
        <v>6057870</v>
      </c>
      <c r="B29" s="11">
        <v>35000</v>
      </c>
      <c r="C29" s="11">
        <v>1715823918</v>
      </c>
      <c r="D29" s="11" t="s">
        <v>304</v>
      </c>
      <c r="E29" s="11" t="s">
        <v>20</v>
      </c>
      <c r="F29" s="11" t="s">
        <v>300</v>
      </c>
      <c r="G29" s="11" t="s">
        <v>305</v>
      </c>
      <c r="H29" s="11" t="s">
        <v>302</v>
      </c>
      <c r="I29" s="11" t="s">
        <v>84</v>
      </c>
      <c r="J29" s="11">
        <v>3</v>
      </c>
      <c r="K29" s="11">
        <v>2</v>
      </c>
      <c r="L29" s="11">
        <v>10</v>
      </c>
      <c r="M29" s="11">
        <f>VLOOKUP(A29,[19]hc!$A$1:$T$1659,1,0)</f>
        <v>6057870</v>
      </c>
    </row>
    <row r="30" spans="1:13">
      <c r="A30" s="11">
        <v>6147840</v>
      </c>
      <c r="B30" s="11">
        <v>35000</v>
      </c>
      <c r="C30" s="11">
        <v>1715076384</v>
      </c>
      <c r="D30" s="11" t="s">
        <v>306</v>
      </c>
      <c r="E30" s="11" t="s">
        <v>20</v>
      </c>
      <c r="F30" s="11" t="s">
        <v>300</v>
      </c>
      <c r="G30" s="11" t="s">
        <v>307</v>
      </c>
      <c r="H30" s="11" t="s">
        <v>302</v>
      </c>
      <c r="I30" s="11" t="s">
        <v>84</v>
      </c>
      <c r="J30" s="11">
        <v>8</v>
      </c>
      <c r="K30" s="11">
        <v>5</v>
      </c>
      <c r="L30" s="11">
        <v>1</v>
      </c>
      <c r="M30" s="11">
        <f>VLOOKUP(A30,[19]hc!$A$1:$T$1659,1,0)</f>
        <v>6147840</v>
      </c>
    </row>
    <row r="31" spans="1:13">
      <c r="A31" s="11">
        <v>6238208</v>
      </c>
      <c r="B31" s="11">
        <v>35000</v>
      </c>
      <c r="C31" s="11">
        <v>1719865337</v>
      </c>
      <c r="D31" s="11" t="s">
        <v>308</v>
      </c>
      <c r="E31" s="11" t="s">
        <v>20</v>
      </c>
      <c r="F31" s="11" t="s">
        <v>300</v>
      </c>
      <c r="G31" s="11" t="s">
        <v>309</v>
      </c>
      <c r="H31" s="11" t="s">
        <v>302</v>
      </c>
      <c r="I31" s="11" t="s">
        <v>84</v>
      </c>
      <c r="J31" s="11">
        <v>9</v>
      </c>
      <c r="K31" s="11">
        <v>9</v>
      </c>
      <c r="L31" s="11">
        <v>7</v>
      </c>
      <c r="M31" s="11">
        <f>VLOOKUP(A31,[19]hc!$A$1:$T$1659,1,0)</f>
        <v>6238208</v>
      </c>
    </row>
    <row r="32" spans="1:13">
      <c r="A32" s="11">
        <v>6148232</v>
      </c>
      <c r="B32" s="11">
        <v>35000</v>
      </c>
      <c r="C32" s="11">
        <v>1719146373</v>
      </c>
      <c r="D32" s="11" t="s">
        <v>310</v>
      </c>
      <c r="E32" s="11" t="s">
        <v>20</v>
      </c>
      <c r="F32" s="11" t="s">
        <v>300</v>
      </c>
      <c r="G32" s="11" t="s">
        <v>301</v>
      </c>
      <c r="H32" s="11" t="s">
        <v>302</v>
      </c>
      <c r="I32" s="11" t="s">
        <v>80</v>
      </c>
      <c r="J32" s="11">
        <v>8</v>
      </c>
      <c r="K32" s="11">
        <v>5</v>
      </c>
      <c r="L32" s="11">
        <v>1</v>
      </c>
      <c r="M32" s="11">
        <f>VLOOKUP(A32,[19]hc!$A$1:$T$1659,1,0)</f>
        <v>6148232</v>
      </c>
    </row>
    <row r="33" spans="1:13">
      <c r="A33" s="11">
        <v>6147710</v>
      </c>
      <c r="B33" s="11">
        <v>35000</v>
      </c>
      <c r="C33" s="11">
        <v>1715500151</v>
      </c>
      <c r="D33" s="11" t="s">
        <v>311</v>
      </c>
      <c r="E33" s="11" t="s">
        <v>20</v>
      </c>
      <c r="F33" s="11" t="s">
        <v>300</v>
      </c>
      <c r="G33" s="11" t="s">
        <v>301</v>
      </c>
      <c r="H33" s="11" t="s">
        <v>302</v>
      </c>
      <c r="I33" s="11" t="s">
        <v>80</v>
      </c>
      <c r="J33" s="11">
        <v>8</v>
      </c>
      <c r="K33" s="11">
        <v>5</v>
      </c>
      <c r="L33" s="11">
        <v>1</v>
      </c>
      <c r="M33" s="11">
        <f>VLOOKUP(A33,[19]hc!$A$1:$T$1659,1,0)</f>
        <v>6147710</v>
      </c>
    </row>
    <row r="34" spans="1:13">
      <c r="A34" s="11">
        <v>6147947</v>
      </c>
      <c r="B34" s="11">
        <v>35000</v>
      </c>
      <c r="C34" s="11">
        <v>1716982648</v>
      </c>
      <c r="D34" s="11" t="s">
        <v>312</v>
      </c>
      <c r="E34" s="11" t="s">
        <v>20</v>
      </c>
      <c r="F34" s="11" t="s">
        <v>300</v>
      </c>
      <c r="G34" s="11" t="s">
        <v>301</v>
      </c>
      <c r="H34" s="11" t="s">
        <v>302</v>
      </c>
      <c r="I34" s="11" t="s">
        <v>80</v>
      </c>
      <c r="J34" s="11">
        <v>8</v>
      </c>
      <c r="K34" s="11">
        <v>5</v>
      </c>
      <c r="L34" s="11">
        <v>1</v>
      </c>
      <c r="M34" s="11">
        <f>VLOOKUP(A34,[19]hc!$A$1:$T$1659,1,0)</f>
        <v>6147947</v>
      </c>
    </row>
    <row r="35" spans="1:13">
      <c r="A35" s="11">
        <v>6148284</v>
      </c>
      <c r="B35" s="11">
        <v>35000</v>
      </c>
      <c r="C35" s="11">
        <v>1715730931</v>
      </c>
      <c r="D35" s="11" t="s">
        <v>313</v>
      </c>
      <c r="E35" s="11" t="s">
        <v>20</v>
      </c>
      <c r="F35" s="11" t="s">
        <v>300</v>
      </c>
      <c r="G35" s="11" t="s">
        <v>309</v>
      </c>
      <c r="H35" s="11" t="s">
        <v>302</v>
      </c>
      <c r="I35" s="11" t="s">
        <v>80</v>
      </c>
      <c r="J35" s="11">
        <v>8</v>
      </c>
      <c r="K35" s="11">
        <v>5</v>
      </c>
      <c r="L35" s="11">
        <v>1</v>
      </c>
      <c r="M35" s="11">
        <f>VLOOKUP(A35,[19]hc!$A$1:$T$1659,1,0)</f>
        <v>6148284</v>
      </c>
    </row>
    <row r="36" spans="1:13">
      <c r="A36" s="11">
        <v>6129929</v>
      </c>
      <c r="B36" s="11">
        <v>35000</v>
      </c>
      <c r="C36" s="11">
        <v>1714549167</v>
      </c>
      <c r="D36" s="11" t="s">
        <v>314</v>
      </c>
      <c r="E36" s="11" t="s">
        <v>20</v>
      </c>
      <c r="F36" s="11" t="s">
        <v>300</v>
      </c>
      <c r="G36" s="11" t="s">
        <v>301</v>
      </c>
      <c r="H36" s="11" t="s">
        <v>302</v>
      </c>
      <c r="I36" s="11" t="s">
        <v>80</v>
      </c>
      <c r="J36" s="11">
        <v>7</v>
      </c>
      <c r="K36" s="11">
        <v>3</v>
      </c>
      <c r="L36" s="11">
        <v>16</v>
      </c>
      <c r="M36" s="11">
        <f>VLOOKUP(A36,[19]hc!$A$1:$T$1659,1,0)</f>
        <v>6129929</v>
      </c>
    </row>
    <row r="37" spans="1:13">
      <c r="A37" s="11">
        <v>6148132</v>
      </c>
      <c r="B37" s="11">
        <v>35000</v>
      </c>
      <c r="C37" s="11">
        <v>1715466221</v>
      </c>
      <c r="D37" s="11" t="s">
        <v>315</v>
      </c>
      <c r="E37" s="11" t="s">
        <v>20</v>
      </c>
      <c r="F37" s="11" t="s">
        <v>300</v>
      </c>
      <c r="G37" s="11" t="s">
        <v>301</v>
      </c>
      <c r="H37" s="11" t="s">
        <v>302</v>
      </c>
      <c r="I37" s="11" t="s">
        <v>80</v>
      </c>
      <c r="J37" s="11">
        <v>8</v>
      </c>
      <c r="K37" s="11">
        <v>5</v>
      </c>
      <c r="L37" s="11">
        <v>1</v>
      </c>
      <c r="M37" s="11">
        <f>VLOOKUP(A37,[19]hc!$A$1:$T$1659,1,0)</f>
        <v>6148132</v>
      </c>
    </row>
    <row r="38" spans="1:13">
      <c r="A38" s="11">
        <v>6148047</v>
      </c>
      <c r="B38" s="11">
        <v>35000</v>
      </c>
      <c r="C38" s="11">
        <v>1720816881</v>
      </c>
      <c r="D38" s="11" t="s">
        <v>316</v>
      </c>
      <c r="E38" s="11" t="s">
        <v>20</v>
      </c>
      <c r="F38" s="11" t="s">
        <v>300</v>
      </c>
      <c r="G38" s="11" t="s">
        <v>305</v>
      </c>
      <c r="H38" s="11" t="s">
        <v>302</v>
      </c>
      <c r="I38" s="11" t="s">
        <v>80</v>
      </c>
      <c r="J38" s="11">
        <v>8</v>
      </c>
      <c r="K38" s="11">
        <v>5</v>
      </c>
      <c r="L38" s="11">
        <v>1</v>
      </c>
      <c r="M38" s="11">
        <f>VLOOKUP(A38,[19]hc!$A$1:$T$1659,1,0)</f>
        <v>6148047</v>
      </c>
    </row>
    <row r="39" spans="1:13">
      <c r="A39" s="11">
        <v>6243501</v>
      </c>
      <c r="B39" s="11">
        <v>35000</v>
      </c>
      <c r="C39" s="11">
        <v>1719875674</v>
      </c>
      <c r="D39" s="11" t="s">
        <v>317</v>
      </c>
      <c r="E39" s="11" t="s">
        <v>20</v>
      </c>
      <c r="F39" s="11" t="s">
        <v>300</v>
      </c>
      <c r="G39" s="11" t="s">
        <v>305</v>
      </c>
      <c r="H39" s="11" t="s">
        <v>302</v>
      </c>
      <c r="I39" s="11" t="s">
        <v>80</v>
      </c>
      <c r="J39" s="11">
        <v>10</v>
      </c>
      <c r="K39" s="11">
        <v>4</v>
      </c>
      <c r="L39" s="11">
        <v>15</v>
      </c>
      <c r="M39" s="11">
        <f>VLOOKUP(A39,[19]hc!$A$1:$T$1659,1,0)</f>
        <v>6243501</v>
      </c>
    </row>
    <row r="40" spans="1:13">
      <c r="A40" s="11">
        <v>6147826</v>
      </c>
      <c r="B40" s="11">
        <v>35000</v>
      </c>
      <c r="C40" s="11">
        <v>802014175</v>
      </c>
      <c r="D40" s="11" t="s">
        <v>318</v>
      </c>
      <c r="E40" s="11" t="s">
        <v>20</v>
      </c>
      <c r="F40" s="11" t="s">
        <v>300</v>
      </c>
      <c r="G40" s="11" t="s">
        <v>305</v>
      </c>
      <c r="H40" s="11" t="s">
        <v>302</v>
      </c>
      <c r="I40" s="11" t="s">
        <v>80</v>
      </c>
      <c r="J40" s="11">
        <v>9</v>
      </c>
      <c r="K40" s="11">
        <v>9</v>
      </c>
      <c r="L40" s="11">
        <v>14</v>
      </c>
      <c r="M40" s="11">
        <f>VLOOKUP(A40,[19]hc!$A$1:$T$1659,1,0)</f>
        <v>6147826</v>
      </c>
    </row>
    <row r="41" spans="1:13">
      <c r="A41" s="11">
        <v>6148227</v>
      </c>
      <c r="B41" s="11">
        <v>35000</v>
      </c>
      <c r="C41" s="11">
        <v>1716790983</v>
      </c>
      <c r="D41" s="11" t="s">
        <v>319</v>
      </c>
      <c r="E41" s="11" t="s">
        <v>20</v>
      </c>
      <c r="F41" s="11" t="s">
        <v>300</v>
      </c>
      <c r="G41" s="11" t="s">
        <v>307</v>
      </c>
      <c r="H41" s="11" t="s">
        <v>302</v>
      </c>
      <c r="I41" s="11" t="s">
        <v>80</v>
      </c>
      <c r="J41" s="11">
        <v>8</v>
      </c>
      <c r="K41" s="11">
        <v>5</v>
      </c>
      <c r="L41" s="11">
        <v>1</v>
      </c>
      <c r="M41" s="11">
        <f>VLOOKUP(A41,[19]hc!$A$1:$T$1659,1,0)</f>
        <v>6148227</v>
      </c>
    </row>
    <row r="42" spans="1:13">
      <c r="A42" s="11">
        <v>6148261</v>
      </c>
      <c r="B42" s="11">
        <v>35000</v>
      </c>
      <c r="C42" s="11">
        <v>1714595913</v>
      </c>
      <c r="D42" s="11" t="s">
        <v>320</v>
      </c>
      <c r="E42" s="11" t="s">
        <v>20</v>
      </c>
      <c r="F42" s="11" t="s">
        <v>300</v>
      </c>
      <c r="G42" s="11" t="s">
        <v>307</v>
      </c>
      <c r="H42" s="11" t="s">
        <v>302</v>
      </c>
      <c r="I42" s="11" t="s">
        <v>80</v>
      </c>
      <c r="J42" s="11">
        <v>8</v>
      </c>
      <c r="K42" s="11">
        <v>5</v>
      </c>
      <c r="L42" s="11">
        <v>1</v>
      </c>
      <c r="M42" s="11">
        <f>VLOOKUP(A42,[19]hc!$A$1:$T$1659,1,0)</f>
        <v>6148261</v>
      </c>
    </row>
    <row r="43" spans="1:13">
      <c r="A43" s="11">
        <v>6238530</v>
      </c>
      <c r="B43" s="11">
        <v>35000</v>
      </c>
      <c r="C43" s="11">
        <v>1717120495</v>
      </c>
      <c r="D43" s="11" t="s">
        <v>321</v>
      </c>
      <c r="E43" s="11" t="s">
        <v>20</v>
      </c>
      <c r="F43" s="11" t="s">
        <v>300</v>
      </c>
      <c r="G43" s="11" t="s">
        <v>307</v>
      </c>
      <c r="H43" s="11" t="s">
        <v>302</v>
      </c>
      <c r="I43" s="11" t="s">
        <v>80</v>
      </c>
      <c r="J43" s="11">
        <v>9</v>
      </c>
      <c r="K43" s="11">
        <v>10</v>
      </c>
      <c r="L43" s="11">
        <v>5</v>
      </c>
      <c r="M43" s="11">
        <f>VLOOKUP(A43,[19]hc!$A$1:$T$1659,1,0)</f>
        <v>6238530</v>
      </c>
    </row>
    <row r="44" spans="1:13">
      <c r="A44" s="11">
        <v>3600669</v>
      </c>
      <c r="B44" s="11">
        <v>35000</v>
      </c>
      <c r="C44" s="11">
        <v>1708800253</v>
      </c>
      <c r="D44" s="11" t="s">
        <v>322</v>
      </c>
      <c r="E44" s="11" t="s">
        <v>20</v>
      </c>
      <c r="F44" s="11" t="s">
        <v>300</v>
      </c>
      <c r="G44" s="11" t="s">
        <v>307</v>
      </c>
      <c r="H44" s="11" t="s">
        <v>302</v>
      </c>
      <c r="I44" s="11" t="s">
        <v>80</v>
      </c>
      <c r="J44" s="11">
        <v>10</v>
      </c>
      <c r="K44" s="11">
        <v>4</v>
      </c>
      <c r="L44" s="11">
        <v>15</v>
      </c>
      <c r="M44" s="11">
        <f>VLOOKUP(A44,[19]hc!$A$1:$T$1659,1,0)</f>
        <v>3600669</v>
      </c>
    </row>
    <row r="45" spans="1:13">
      <c r="A45" s="11">
        <v>6240849</v>
      </c>
      <c r="B45" s="11">
        <v>35000</v>
      </c>
      <c r="C45" s="11">
        <v>1721200010</v>
      </c>
      <c r="D45" s="11" t="s">
        <v>323</v>
      </c>
      <c r="E45" s="11" t="s">
        <v>20</v>
      </c>
      <c r="F45" s="11" t="s">
        <v>300</v>
      </c>
      <c r="G45" s="11" t="s">
        <v>307</v>
      </c>
      <c r="H45" s="11" t="s">
        <v>302</v>
      </c>
      <c r="I45" s="11" t="s">
        <v>80</v>
      </c>
      <c r="J45" s="11">
        <v>10</v>
      </c>
      <c r="K45" s="11">
        <v>1</v>
      </c>
      <c r="L45" s="11">
        <v>25</v>
      </c>
      <c r="M45" s="11">
        <f>VLOOKUP(A45,[19]hc!$A$1:$T$1659,1,0)</f>
        <v>6240849</v>
      </c>
    </row>
    <row r="46" spans="1:13">
      <c r="A46" s="11">
        <v>6147930</v>
      </c>
      <c r="B46" s="11">
        <v>35000</v>
      </c>
      <c r="C46" s="11">
        <v>1719295808</v>
      </c>
      <c r="D46" s="11" t="s">
        <v>324</v>
      </c>
      <c r="E46" s="11" t="s">
        <v>20</v>
      </c>
      <c r="F46" s="11" t="s">
        <v>300</v>
      </c>
      <c r="G46" s="11" t="s">
        <v>307</v>
      </c>
      <c r="H46" s="11" t="s">
        <v>302</v>
      </c>
      <c r="I46" s="11" t="s">
        <v>80</v>
      </c>
      <c r="J46" s="11">
        <v>9</v>
      </c>
      <c r="K46" s="11">
        <v>9</v>
      </c>
      <c r="L46" s="11">
        <v>16</v>
      </c>
      <c r="M46" s="11">
        <f>VLOOKUP(A46,[19]hc!$A$1:$T$1659,1,0)</f>
        <v>6147930</v>
      </c>
    </row>
    <row r="47" spans="1:13">
      <c r="A47" s="11">
        <v>6239683</v>
      </c>
      <c r="B47" s="11">
        <v>35000</v>
      </c>
      <c r="C47" s="11">
        <v>1711616563</v>
      </c>
      <c r="D47" s="11" t="s">
        <v>325</v>
      </c>
      <c r="E47" s="11" t="s">
        <v>20</v>
      </c>
      <c r="F47" s="11" t="s">
        <v>300</v>
      </c>
      <c r="G47" s="11" t="s">
        <v>307</v>
      </c>
      <c r="H47" s="11" t="s">
        <v>302</v>
      </c>
      <c r="I47" s="11" t="s">
        <v>80</v>
      </c>
      <c r="J47" s="11">
        <v>9</v>
      </c>
      <c r="K47" s="11">
        <v>12</v>
      </c>
      <c r="L47" s="11">
        <v>2</v>
      </c>
      <c r="M47" s="11">
        <f>VLOOKUP(A47,[19]hc!$A$1:$T$1659,1,0)</f>
        <v>6239683</v>
      </c>
    </row>
    <row r="48" spans="1:13">
      <c r="A48" s="11">
        <v>6252573</v>
      </c>
      <c r="B48" s="11">
        <v>35000</v>
      </c>
      <c r="C48" s="11">
        <v>1719009811</v>
      </c>
      <c r="D48" s="11" t="s">
        <v>326</v>
      </c>
      <c r="E48" s="11" t="s">
        <v>20</v>
      </c>
      <c r="F48" s="11" t="s">
        <v>300</v>
      </c>
      <c r="G48" s="11" t="s">
        <v>309</v>
      </c>
      <c r="H48" s="11" t="s">
        <v>302</v>
      </c>
      <c r="I48" s="11" t="s">
        <v>80</v>
      </c>
      <c r="J48" s="11">
        <v>10</v>
      </c>
      <c r="K48" s="11">
        <v>11</v>
      </c>
      <c r="L48" s="11">
        <v>16</v>
      </c>
      <c r="M48" s="11">
        <f>VLOOKUP(A48,[19]hc!$A$1:$T$1659,1,0)</f>
        <v>6252573</v>
      </c>
    </row>
    <row r="49" spans="1:13">
      <c r="A49" s="11">
        <v>6148328</v>
      </c>
      <c r="B49" s="11">
        <v>35000</v>
      </c>
      <c r="C49" s="11">
        <v>401312715</v>
      </c>
      <c r="D49" s="11" t="s">
        <v>327</v>
      </c>
      <c r="E49" s="11" t="s">
        <v>20</v>
      </c>
      <c r="F49" s="11" t="s">
        <v>300</v>
      </c>
      <c r="G49" s="11" t="s">
        <v>309</v>
      </c>
      <c r="H49" s="11" t="s">
        <v>302</v>
      </c>
      <c r="I49" s="11" t="s">
        <v>80</v>
      </c>
      <c r="J49" s="11">
        <v>9</v>
      </c>
      <c r="K49" s="11">
        <v>9</v>
      </c>
      <c r="L49" s="11">
        <v>16</v>
      </c>
      <c r="M49" s="11">
        <f>VLOOKUP(A49,[19]hc!$A$1:$T$1659,1,0)</f>
        <v>6148328</v>
      </c>
    </row>
    <row r="50" spans="1:13">
      <c r="A50" s="11">
        <v>6058241</v>
      </c>
      <c r="B50" s="11">
        <v>35000</v>
      </c>
      <c r="C50" s="11">
        <v>1718491838</v>
      </c>
      <c r="D50" s="11" t="s">
        <v>328</v>
      </c>
      <c r="E50" s="11" t="s">
        <v>20</v>
      </c>
      <c r="F50" s="11" t="s">
        <v>300</v>
      </c>
      <c r="G50" s="11" t="s">
        <v>309</v>
      </c>
      <c r="H50" s="11" t="s">
        <v>302</v>
      </c>
      <c r="I50" s="11" t="s">
        <v>80</v>
      </c>
      <c r="J50" s="11">
        <v>11</v>
      </c>
      <c r="K50" s="11">
        <v>2</v>
      </c>
      <c r="L50" s="11">
        <v>3</v>
      </c>
      <c r="M50" s="11">
        <f>VLOOKUP(A50,[19]hc!$A$1:$T$1659,1,0)</f>
        <v>6058241</v>
      </c>
    </row>
    <row r="51" spans="1:13">
      <c r="A51" s="11">
        <v>6245347</v>
      </c>
      <c r="B51" s="11">
        <v>35000</v>
      </c>
      <c r="C51" s="11">
        <v>1717734709</v>
      </c>
      <c r="D51" s="11" t="s">
        <v>329</v>
      </c>
      <c r="E51" s="11" t="s">
        <v>20</v>
      </c>
      <c r="F51" s="11" t="s">
        <v>300</v>
      </c>
      <c r="G51" s="11" t="s">
        <v>309</v>
      </c>
      <c r="H51" s="11" t="s">
        <v>302</v>
      </c>
      <c r="I51" s="11" t="s">
        <v>80</v>
      </c>
      <c r="J51" s="11">
        <v>10</v>
      </c>
      <c r="K51" s="11">
        <v>5</v>
      </c>
      <c r="L51" s="11">
        <v>25</v>
      </c>
      <c r="M51" s="11">
        <f>VLOOKUP(A51,[19]hc!$A$1:$T$1659,1,0)</f>
        <v>6245347</v>
      </c>
    </row>
    <row r="52" spans="1:13">
      <c r="A52" s="11">
        <v>6241498</v>
      </c>
      <c r="B52" s="11">
        <v>35000</v>
      </c>
      <c r="C52" s="11">
        <v>1713301891</v>
      </c>
      <c r="D52" s="11" t="s">
        <v>330</v>
      </c>
      <c r="E52" s="11" t="s">
        <v>20</v>
      </c>
      <c r="F52" s="11" t="s">
        <v>300</v>
      </c>
      <c r="G52" s="11" t="s">
        <v>309</v>
      </c>
      <c r="H52" s="11" t="s">
        <v>302</v>
      </c>
      <c r="I52" s="11" t="s">
        <v>80</v>
      </c>
      <c r="J52" s="11">
        <v>10</v>
      </c>
      <c r="K52" s="11">
        <v>2</v>
      </c>
      <c r="L52" s="11">
        <v>24</v>
      </c>
      <c r="M52" s="11">
        <f>VLOOKUP(A52,[19]hc!$A$1:$T$1659,1,0)</f>
        <v>6241498</v>
      </c>
    </row>
    <row r="53" spans="1:13">
      <c r="A53" s="11">
        <v>6255111</v>
      </c>
      <c r="B53" s="11">
        <v>35000</v>
      </c>
      <c r="C53" s="11">
        <v>1721819272</v>
      </c>
      <c r="D53" s="11" t="s">
        <v>331</v>
      </c>
      <c r="E53" s="11" t="s">
        <v>20</v>
      </c>
      <c r="F53" s="11" t="s">
        <v>300</v>
      </c>
      <c r="G53" s="11" t="s">
        <v>309</v>
      </c>
      <c r="H53" s="11" t="s">
        <v>302</v>
      </c>
      <c r="I53" s="11" t="s">
        <v>80</v>
      </c>
      <c r="J53" s="11">
        <v>11</v>
      </c>
      <c r="K53" s="11">
        <v>2</v>
      </c>
      <c r="L53" s="11">
        <v>3</v>
      </c>
      <c r="M53" s="11">
        <f>VLOOKUP(A53,[19]hc!$A$1:$T$1659,1,0)</f>
        <v>6255111</v>
      </c>
    </row>
    <row r="54" spans="1:13">
      <c r="A54" s="11">
        <v>6129937</v>
      </c>
      <c r="B54" s="11">
        <v>35000</v>
      </c>
      <c r="C54" s="11">
        <v>1712914629</v>
      </c>
      <c r="D54" s="11" t="s">
        <v>332</v>
      </c>
      <c r="E54" s="11" t="s">
        <v>20</v>
      </c>
      <c r="F54" s="11" t="s">
        <v>300</v>
      </c>
      <c r="G54" s="11" t="s">
        <v>305</v>
      </c>
      <c r="H54" s="11" t="s">
        <v>302</v>
      </c>
      <c r="I54" s="11" t="s">
        <v>80</v>
      </c>
      <c r="J54" s="11">
        <v>9</v>
      </c>
      <c r="K54" s="11">
        <v>9</v>
      </c>
      <c r="L54" s="11">
        <v>14</v>
      </c>
      <c r="M54" s="11">
        <f>VLOOKUP(A54,[19]hc!$A$1:$T$1659,1,0)</f>
        <v>6129937</v>
      </c>
    </row>
    <row r="55" spans="1:13">
      <c r="A55" s="11">
        <v>6238200</v>
      </c>
      <c r="B55" s="11">
        <v>35000</v>
      </c>
      <c r="C55" s="11">
        <v>1715902894</v>
      </c>
      <c r="D55" s="11" t="s">
        <v>333</v>
      </c>
      <c r="E55" s="11" t="s">
        <v>20</v>
      </c>
      <c r="F55" s="11" t="s">
        <v>300</v>
      </c>
      <c r="G55" s="11" t="s">
        <v>305</v>
      </c>
      <c r="H55" s="11" t="s">
        <v>302</v>
      </c>
      <c r="I55" s="11" t="s">
        <v>80</v>
      </c>
      <c r="J55" s="11">
        <v>9</v>
      </c>
      <c r="K55" s="11">
        <v>9</v>
      </c>
      <c r="L55" s="11">
        <v>7</v>
      </c>
      <c r="M55" s="11">
        <f>VLOOKUP(A55,[19]hc!$A$1:$T$1659,1,0)</f>
        <v>6238200</v>
      </c>
    </row>
    <row r="56" spans="1:13">
      <c r="A56" s="11">
        <v>6148290</v>
      </c>
      <c r="B56" s="11">
        <v>35000</v>
      </c>
      <c r="C56" s="11">
        <v>1719852442</v>
      </c>
      <c r="D56" s="11" t="s">
        <v>334</v>
      </c>
      <c r="E56" s="11" t="s">
        <v>20</v>
      </c>
      <c r="F56" s="11" t="s">
        <v>300</v>
      </c>
      <c r="G56" s="11" t="s">
        <v>305</v>
      </c>
      <c r="H56" s="11" t="s">
        <v>302</v>
      </c>
      <c r="I56" s="11" t="s">
        <v>80</v>
      </c>
      <c r="J56" s="11">
        <v>9</v>
      </c>
      <c r="K56" s="11">
        <v>9</v>
      </c>
      <c r="L56" s="11">
        <v>14</v>
      </c>
      <c r="M56" s="11">
        <f>VLOOKUP(A56,[19]hc!$A$1:$T$1659,1,0)</f>
        <v>6148290</v>
      </c>
    </row>
    <row r="57" spans="1:13">
      <c r="A57" s="11">
        <v>6072154</v>
      </c>
      <c r="B57" s="11">
        <v>35000</v>
      </c>
      <c r="C57" s="11">
        <v>1716909716</v>
      </c>
      <c r="D57" s="11" t="s">
        <v>335</v>
      </c>
      <c r="E57" s="11" t="s">
        <v>10</v>
      </c>
      <c r="F57" s="11" t="s">
        <v>336</v>
      </c>
      <c r="G57" s="11" t="s">
        <v>337</v>
      </c>
      <c r="H57" s="11" t="s">
        <v>338</v>
      </c>
      <c r="I57" s="11" t="s">
        <v>84</v>
      </c>
      <c r="J57" s="11">
        <v>4</v>
      </c>
      <c r="K57" s="11">
        <v>6</v>
      </c>
      <c r="L57" s="11">
        <v>1</v>
      </c>
      <c r="M57" s="11">
        <f>VLOOKUP(A57,[19]hc!$A$1:$T$1659,1,0)</f>
        <v>6072154</v>
      </c>
    </row>
    <row r="58" spans="1:13">
      <c r="A58" s="11">
        <v>3702480</v>
      </c>
      <c r="B58" s="11">
        <v>35000</v>
      </c>
      <c r="C58" s="11">
        <v>1717254534</v>
      </c>
      <c r="D58" s="11" t="s">
        <v>339</v>
      </c>
      <c r="E58" s="11" t="s">
        <v>10</v>
      </c>
      <c r="F58" s="11" t="s">
        <v>336</v>
      </c>
      <c r="G58" s="11" t="s">
        <v>340</v>
      </c>
      <c r="H58" s="11" t="s">
        <v>338</v>
      </c>
      <c r="I58" s="11" t="s">
        <v>84</v>
      </c>
      <c r="J58" s="11">
        <v>1</v>
      </c>
      <c r="K58" s="11">
        <v>5</v>
      </c>
      <c r="L58" s="11">
        <v>7</v>
      </c>
      <c r="M58" s="11">
        <f>VLOOKUP(A58,[19]hc!$A$1:$T$1659,1,0)</f>
        <v>3702480</v>
      </c>
    </row>
    <row r="59" spans="1:13">
      <c r="A59" s="11">
        <v>3705961</v>
      </c>
      <c r="B59" s="11">
        <v>35000</v>
      </c>
      <c r="C59" s="11">
        <v>1713427274</v>
      </c>
      <c r="D59" s="11" t="s">
        <v>341</v>
      </c>
      <c r="E59" s="11" t="s">
        <v>10</v>
      </c>
      <c r="F59" s="11" t="s">
        <v>336</v>
      </c>
      <c r="G59" s="11" t="s">
        <v>342</v>
      </c>
      <c r="H59" s="11" t="s">
        <v>338</v>
      </c>
      <c r="I59" s="11" t="s">
        <v>84</v>
      </c>
      <c r="J59" s="11">
        <v>2</v>
      </c>
      <c r="K59" s="11">
        <v>7</v>
      </c>
      <c r="L59" s="11">
        <v>1</v>
      </c>
      <c r="M59" s="11">
        <f>VLOOKUP(A59,[19]hc!$A$1:$T$1659,1,0)</f>
        <v>3705961</v>
      </c>
    </row>
    <row r="60" spans="1:13">
      <c r="A60" s="11">
        <v>6128468</v>
      </c>
      <c r="B60" s="11">
        <v>35000</v>
      </c>
      <c r="C60" s="11">
        <v>1717745861</v>
      </c>
      <c r="D60" s="11" t="s">
        <v>343</v>
      </c>
      <c r="E60" s="11" t="s">
        <v>10</v>
      </c>
      <c r="F60" s="11" t="s">
        <v>336</v>
      </c>
      <c r="G60" s="11" t="s">
        <v>344</v>
      </c>
      <c r="H60" s="11" t="s">
        <v>338</v>
      </c>
      <c r="I60" s="11" t="s">
        <v>84</v>
      </c>
      <c r="J60" s="11">
        <v>7</v>
      </c>
      <c r="K60" s="11">
        <v>2</v>
      </c>
      <c r="L60" s="11">
        <v>1</v>
      </c>
      <c r="M60" s="11">
        <f>VLOOKUP(A60,[19]hc!$A$1:$T$1659,1,0)</f>
        <v>6128468</v>
      </c>
    </row>
    <row r="61" spans="1:13">
      <c r="A61" s="11">
        <v>6148263</v>
      </c>
      <c r="B61" s="11">
        <v>35000</v>
      </c>
      <c r="C61" s="11">
        <v>1717533846</v>
      </c>
      <c r="D61" s="11" t="s">
        <v>345</v>
      </c>
      <c r="E61" s="11" t="s">
        <v>10</v>
      </c>
      <c r="F61" s="11" t="s">
        <v>336</v>
      </c>
      <c r="G61" s="11" t="s">
        <v>337</v>
      </c>
      <c r="H61" s="11" t="s">
        <v>338</v>
      </c>
      <c r="I61" s="11" t="s">
        <v>80</v>
      </c>
      <c r="J61" s="11">
        <v>8</v>
      </c>
      <c r="K61" s="11">
        <v>5</v>
      </c>
      <c r="L61" s="11">
        <v>1</v>
      </c>
      <c r="M61" s="11">
        <f>VLOOKUP(A61,[19]hc!$A$1:$T$1659,1,0)</f>
        <v>6148263</v>
      </c>
    </row>
    <row r="62" spans="1:13">
      <c r="A62" s="11">
        <v>6129980</v>
      </c>
      <c r="B62" s="11">
        <v>35000</v>
      </c>
      <c r="C62" s="11">
        <v>1717359606</v>
      </c>
      <c r="D62" s="11" t="s">
        <v>346</v>
      </c>
      <c r="E62" s="11" t="s">
        <v>10</v>
      </c>
      <c r="F62" s="11" t="s">
        <v>336</v>
      </c>
      <c r="G62" s="11" t="s">
        <v>340</v>
      </c>
      <c r="H62" s="11" t="s">
        <v>338</v>
      </c>
      <c r="I62" s="11" t="s">
        <v>80</v>
      </c>
      <c r="J62" s="11">
        <v>7</v>
      </c>
      <c r="K62" s="11">
        <v>3</v>
      </c>
      <c r="L62" s="11">
        <v>16</v>
      </c>
      <c r="M62" s="11">
        <f>VLOOKUP(A62,[19]hc!$A$1:$T$1659,1,0)</f>
        <v>6129980</v>
      </c>
    </row>
    <row r="63" spans="1:13">
      <c r="A63" s="11">
        <v>6245339</v>
      </c>
      <c r="B63" s="11">
        <v>35000</v>
      </c>
      <c r="C63" s="11">
        <v>1715911499</v>
      </c>
      <c r="D63" s="11" t="s">
        <v>347</v>
      </c>
      <c r="E63" s="11" t="s">
        <v>10</v>
      </c>
      <c r="F63" s="11" t="s">
        <v>336</v>
      </c>
      <c r="G63" s="11" t="s">
        <v>344</v>
      </c>
      <c r="H63" s="11" t="s">
        <v>338</v>
      </c>
      <c r="I63" s="11" t="s">
        <v>80</v>
      </c>
      <c r="J63" s="11">
        <v>10</v>
      </c>
      <c r="K63" s="11">
        <v>5</v>
      </c>
      <c r="L63" s="11">
        <v>25</v>
      </c>
      <c r="M63" s="11">
        <f>VLOOKUP(A63,[19]hc!$A$1:$T$1659,1,0)</f>
        <v>6245339</v>
      </c>
    </row>
    <row r="64" spans="1:13">
      <c r="A64" s="11">
        <v>6072799</v>
      </c>
      <c r="B64" s="11">
        <v>35000</v>
      </c>
      <c r="C64" s="11">
        <v>401284237</v>
      </c>
      <c r="D64" s="11" t="s">
        <v>348</v>
      </c>
      <c r="E64" s="11" t="s">
        <v>10</v>
      </c>
      <c r="F64" s="11" t="s">
        <v>336</v>
      </c>
      <c r="G64" s="11" t="s">
        <v>337</v>
      </c>
      <c r="H64" s="11" t="s">
        <v>338</v>
      </c>
      <c r="I64" s="11" t="s">
        <v>80</v>
      </c>
      <c r="J64" s="11">
        <v>4</v>
      </c>
      <c r="K64" s="11">
        <v>6</v>
      </c>
      <c r="L64" s="11">
        <v>16</v>
      </c>
      <c r="M64" s="11">
        <f>VLOOKUP(A64,[19]hc!$A$1:$T$1659,1,0)</f>
        <v>6072799</v>
      </c>
    </row>
    <row r="65" spans="1:13">
      <c r="A65" s="11">
        <v>6128432</v>
      </c>
      <c r="B65" s="11">
        <v>35000</v>
      </c>
      <c r="C65" s="11">
        <v>1713194007</v>
      </c>
      <c r="D65" s="11" t="s">
        <v>349</v>
      </c>
      <c r="E65" s="11" t="s">
        <v>10</v>
      </c>
      <c r="F65" s="11" t="s">
        <v>336</v>
      </c>
      <c r="G65" s="11" t="s">
        <v>337</v>
      </c>
      <c r="H65" s="11" t="s">
        <v>338</v>
      </c>
      <c r="I65" s="11" t="s">
        <v>80</v>
      </c>
      <c r="J65" s="11">
        <v>7</v>
      </c>
      <c r="K65" s="11">
        <v>2</v>
      </c>
      <c r="L65" s="11">
        <v>1</v>
      </c>
      <c r="M65" s="11">
        <f>VLOOKUP(A65,[19]hc!$A$1:$T$1659,1,0)</f>
        <v>6128432</v>
      </c>
    </row>
    <row r="66" spans="1:13">
      <c r="A66" s="11">
        <v>6128446</v>
      </c>
      <c r="B66" s="11">
        <v>35000</v>
      </c>
      <c r="C66" s="11">
        <v>1713124467</v>
      </c>
      <c r="D66" s="11" t="s">
        <v>350</v>
      </c>
      <c r="E66" s="11" t="s">
        <v>10</v>
      </c>
      <c r="F66" s="11" t="s">
        <v>336</v>
      </c>
      <c r="G66" s="11" t="s">
        <v>337</v>
      </c>
      <c r="H66" s="11" t="s">
        <v>338</v>
      </c>
      <c r="I66" s="11" t="s">
        <v>80</v>
      </c>
      <c r="J66" s="11">
        <v>7</v>
      </c>
      <c r="K66" s="11">
        <v>2</v>
      </c>
      <c r="L66" s="11">
        <v>1</v>
      </c>
      <c r="M66" s="11">
        <f>VLOOKUP(A66,[19]hc!$A$1:$T$1659,1,0)</f>
        <v>6128446</v>
      </c>
    </row>
    <row r="67" spans="1:13">
      <c r="A67" s="11">
        <v>6116669</v>
      </c>
      <c r="B67" s="11">
        <v>35000</v>
      </c>
      <c r="C67" s="11">
        <v>1717641508</v>
      </c>
      <c r="D67" s="11" t="s">
        <v>351</v>
      </c>
      <c r="E67" s="11" t="s">
        <v>10</v>
      </c>
      <c r="F67" s="11" t="s">
        <v>336</v>
      </c>
      <c r="G67" s="11" t="s">
        <v>337</v>
      </c>
      <c r="H67" s="11" t="s">
        <v>338</v>
      </c>
      <c r="I67" s="11" t="s">
        <v>80</v>
      </c>
      <c r="J67" s="11">
        <v>6</v>
      </c>
      <c r="K67" s="11">
        <v>7</v>
      </c>
      <c r="L67" s="11">
        <v>3</v>
      </c>
      <c r="M67" s="11">
        <f>VLOOKUP(A67,[19]hc!$A$1:$T$1659,1,0)</f>
        <v>6116669</v>
      </c>
    </row>
    <row r="68" spans="1:13">
      <c r="A68" s="11">
        <v>6057891</v>
      </c>
      <c r="B68" s="11">
        <v>35000</v>
      </c>
      <c r="C68" s="11">
        <v>1710881838</v>
      </c>
      <c r="D68" s="11" t="s">
        <v>352</v>
      </c>
      <c r="E68" s="11" t="s">
        <v>10</v>
      </c>
      <c r="F68" s="11" t="s">
        <v>336</v>
      </c>
      <c r="G68" s="11" t="s">
        <v>340</v>
      </c>
      <c r="H68" s="11" t="s">
        <v>338</v>
      </c>
      <c r="I68" s="11" t="s">
        <v>80</v>
      </c>
      <c r="J68" s="11">
        <v>3</v>
      </c>
      <c r="K68" s="11">
        <v>2</v>
      </c>
      <c r="L68" s="11">
        <v>10</v>
      </c>
      <c r="M68" s="11">
        <f>VLOOKUP(A68,[19]hc!$A$1:$T$1659,1,0)</f>
        <v>6057891</v>
      </c>
    </row>
    <row r="69" spans="1:13">
      <c r="A69" s="11">
        <v>6077331</v>
      </c>
      <c r="B69" s="11">
        <v>35000</v>
      </c>
      <c r="C69" s="11">
        <v>1715337711</v>
      </c>
      <c r="D69" s="11" t="s">
        <v>353</v>
      </c>
      <c r="E69" s="11" t="s">
        <v>10</v>
      </c>
      <c r="F69" s="11" t="s">
        <v>336</v>
      </c>
      <c r="G69" s="11" t="s">
        <v>340</v>
      </c>
      <c r="H69" s="11" t="s">
        <v>338</v>
      </c>
      <c r="I69" s="11" t="s">
        <v>80</v>
      </c>
      <c r="J69" s="11">
        <v>4</v>
      </c>
      <c r="K69" s="11">
        <v>10</v>
      </c>
      <c r="L69" s="11">
        <v>18</v>
      </c>
      <c r="M69" s="11">
        <f>VLOOKUP(A69,[19]hc!$A$1:$T$1659,1,0)</f>
        <v>6077331</v>
      </c>
    </row>
    <row r="70" spans="1:13">
      <c r="A70" s="11">
        <v>6148293</v>
      </c>
      <c r="B70" s="11">
        <v>35000</v>
      </c>
      <c r="C70" s="11">
        <v>1714219357</v>
      </c>
      <c r="D70" s="11" t="s">
        <v>354</v>
      </c>
      <c r="E70" s="11" t="s">
        <v>10</v>
      </c>
      <c r="F70" s="11" t="s">
        <v>336</v>
      </c>
      <c r="G70" s="11" t="s">
        <v>340</v>
      </c>
      <c r="H70" s="11" t="s">
        <v>338</v>
      </c>
      <c r="I70" s="11" t="s">
        <v>80</v>
      </c>
      <c r="J70" s="11">
        <v>8</v>
      </c>
      <c r="K70" s="11">
        <v>5</v>
      </c>
      <c r="L70" s="11">
        <v>1</v>
      </c>
      <c r="M70" s="11">
        <f>VLOOKUP(A70,[19]hc!$A$1:$T$1659,1,0)</f>
        <v>6148293</v>
      </c>
    </row>
    <row r="71" spans="1:13">
      <c r="A71" s="11">
        <v>3705892</v>
      </c>
      <c r="B71" s="11">
        <v>35000</v>
      </c>
      <c r="C71" s="11">
        <v>1713078952</v>
      </c>
      <c r="D71" s="11" t="s">
        <v>355</v>
      </c>
      <c r="E71" s="11" t="s">
        <v>10</v>
      </c>
      <c r="F71" s="11" t="s">
        <v>336</v>
      </c>
      <c r="G71" s="11" t="s">
        <v>340</v>
      </c>
      <c r="H71" s="11" t="s">
        <v>338</v>
      </c>
      <c r="I71" s="11" t="s">
        <v>80</v>
      </c>
      <c r="J71" s="11">
        <v>2</v>
      </c>
      <c r="K71" s="11">
        <v>7</v>
      </c>
      <c r="L71" s="11">
        <v>1</v>
      </c>
      <c r="M71" s="11">
        <f>VLOOKUP(A71,[19]hc!$A$1:$T$1659,1,0)</f>
        <v>3705892</v>
      </c>
    </row>
    <row r="72" spans="1:13">
      <c r="A72" s="11">
        <v>6111138</v>
      </c>
      <c r="B72" s="11">
        <v>35000</v>
      </c>
      <c r="C72" s="11">
        <v>1716805963</v>
      </c>
      <c r="D72" s="11" t="s">
        <v>356</v>
      </c>
      <c r="E72" s="11" t="s">
        <v>10</v>
      </c>
      <c r="F72" s="11" t="s">
        <v>336</v>
      </c>
      <c r="G72" s="11" t="s">
        <v>340</v>
      </c>
      <c r="H72" s="11" t="s">
        <v>338</v>
      </c>
      <c r="I72" s="11" t="s">
        <v>80</v>
      </c>
      <c r="J72" s="11">
        <v>6</v>
      </c>
      <c r="K72" s="11">
        <v>5</v>
      </c>
      <c r="L72" s="11">
        <v>2</v>
      </c>
      <c r="M72" s="11">
        <f>VLOOKUP(A72,[19]hc!$A$1:$T$1659,1,0)</f>
        <v>6111138</v>
      </c>
    </row>
    <row r="73" spans="1:13">
      <c r="A73" s="11">
        <v>6057513</v>
      </c>
      <c r="B73" s="11">
        <v>35000</v>
      </c>
      <c r="C73" s="11">
        <v>1600406431</v>
      </c>
      <c r="D73" s="11" t="s">
        <v>357</v>
      </c>
      <c r="E73" s="11" t="s">
        <v>10</v>
      </c>
      <c r="F73" s="11" t="s">
        <v>336</v>
      </c>
      <c r="G73" s="11" t="s">
        <v>342</v>
      </c>
      <c r="H73" s="11" t="s">
        <v>338</v>
      </c>
      <c r="I73" s="11" t="s">
        <v>80</v>
      </c>
      <c r="J73" s="11">
        <v>4</v>
      </c>
      <c r="K73" s="11">
        <v>8</v>
      </c>
      <c r="L73" s="11">
        <v>2</v>
      </c>
      <c r="M73" s="11">
        <f>VLOOKUP(A73,[19]hc!$A$1:$T$1659,1,0)</f>
        <v>6057513</v>
      </c>
    </row>
    <row r="74" spans="1:13">
      <c r="A74" s="11">
        <v>3600273</v>
      </c>
      <c r="B74" s="11">
        <v>35000</v>
      </c>
      <c r="C74" s="11">
        <v>1714919246</v>
      </c>
      <c r="D74" s="11" t="s">
        <v>358</v>
      </c>
      <c r="E74" s="11" t="s">
        <v>10</v>
      </c>
      <c r="F74" s="11" t="s">
        <v>336</v>
      </c>
      <c r="G74" s="11" t="s">
        <v>342</v>
      </c>
      <c r="H74" s="11" t="s">
        <v>338</v>
      </c>
      <c r="I74" s="11" t="s">
        <v>80</v>
      </c>
      <c r="J74" s="11">
        <v>0</v>
      </c>
      <c r="K74" s="11">
        <v>7</v>
      </c>
      <c r="L74" s="11">
        <v>31</v>
      </c>
      <c r="M74" s="11">
        <f>VLOOKUP(A74,[19]hc!$A$1:$T$1659,1,0)</f>
        <v>3600273</v>
      </c>
    </row>
    <row r="75" spans="1:13">
      <c r="A75" s="11">
        <v>6058274</v>
      </c>
      <c r="B75" s="11">
        <v>35000</v>
      </c>
      <c r="C75" s="11">
        <v>1711846285</v>
      </c>
      <c r="D75" s="11" t="s">
        <v>359</v>
      </c>
      <c r="E75" s="11" t="s">
        <v>10</v>
      </c>
      <c r="F75" s="11" t="s">
        <v>336</v>
      </c>
      <c r="G75" s="11" t="s">
        <v>342</v>
      </c>
      <c r="H75" s="11" t="s">
        <v>338</v>
      </c>
      <c r="I75" s="11" t="s">
        <v>80</v>
      </c>
      <c r="J75" s="11">
        <v>3</v>
      </c>
      <c r="K75" s="11">
        <v>2</v>
      </c>
      <c r="L75" s="11">
        <v>17</v>
      </c>
      <c r="M75" s="11">
        <f>VLOOKUP(A75,[19]hc!$A$1:$T$1659,1,0)</f>
        <v>6058274</v>
      </c>
    </row>
    <row r="76" spans="1:13">
      <c r="A76" s="11">
        <v>6126711</v>
      </c>
      <c r="B76" s="11">
        <v>35000</v>
      </c>
      <c r="C76" s="11">
        <v>907520928</v>
      </c>
      <c r="D76" s="11" t="s">
        <v>360</v>
      </c>
      <c r="E76" s="11" t="s">
        <v>10</v>
      </c>
      <c r="F76" s="11" t="s">
        <v>336</v>
      </c>
      <c r="G76" s="11" t="s">
        <v>342</v>
      </c>
      <c r="H76" s="11" t="s">
        <v>338</v>
      </c>
      <c r="I76" s="11" t="s">
        <v>80</v>
      </c>
      <c r="J76" s="11">
        <v>6</v>
      </c>
      <c r="K76" s="11">
        <v>12</v>
      </c>
      <c r="L76" s="11">
        <v>18</v>
      </c>
      <c r="M76" s="11">
        <f>VLOOKUP(A76,[19]hc!$A$1:$T$1659,1,0)</f>
        <v>6126711</v>
      </c>
    </row>
    <row r="77" spans="1:13">
      <c r="A77" s="11">
        <v>3600671</v>
      </c>
      <c r="B77" s="11">
        <v>35000</v>
      </c>
      <c r="C77" s="11">
        <v>1712863685</v>
      </c>
      <c r="D77" s="11" t="s">
        <v>361</v>
      </c>
      <c r="E77" s="11" t="s">
        <v>10</v>
      </c>
      <c r="F77" s="11" t="s">
        <v>336</v>
      </c>
      <c r="G77" s="11" t="s">
        <v>342</v>
      </c>
      <c r="H77" s="11" t="s">
        <v>338</v>
      </c>
      <c r="I77" s="11" t="s">
        <v>80</v>
      </c>
      <c r="J77" s="11">
        <v>0</v>
      </c>
      <c r="K77" s="11">
        <v>10</v>
      </c>
      <c r="L77" s="11">
        <v>9</v>
      </c>
      <c r="M77" s="11">
        <f>VLOOKUP(A77,[19]hc!$A$1:$T$1659,1,0)</f>
        <v>3600671</v>
      </c>
    </row>
    <row r="78" spans="1:13">
      <c r="A78" s="11">
        <v>6130067</v>
      </c>
      <c r="B78" s="11">
        <v>35000</v>
      </c>
      <c r="C78" s="11">
        <v>1713797833</v>
      </c>
      <c r="D78" s="11" t="s">
        <v>362</v>
      </c>
      <c r="E78" s="11" t="s">
        <v>10</v>
      </c>
      <c r="F78" s="11" t="s">
        <v>336</v>
      </c>
      <c r="G78" s="11" t="s">
        <v>342</v>
      </c>
      <c r="H78" s="11" t="s">
        <v>338</v>
      </c>
      <c r="I78" s="11" t="s">
        <v>80</v>
      </c>
      <c r="J78" s="11">
        <v>7</v>
      </c>
      <c r="K78" s="11">
        <v>3</v>
      </c>
      <c r="L78" s="11">
        <v>16</v>
      </c>
      <c r="M78" s="11">
        <f>VLOOKUP(A78,[19]hc!$A$1:$T$1659,1,0)</f>
        <v>6130067</v>
      </c>
    </row>
    <row r="79" spans="1:13">
      <c r="A79" s="11">
        <v>6057903</v>
      </c>
      <c r="B79" s="11">
        <v>35000</v>
      </c>
      <c r="C79" s="11">
        <v>1714964341</v>
      </c>
      <c r="D79" s="11" t="s">
        <v>363</v>
      </c>
      <c r="E79" s="11" t="s">
        <v>10</v>
      </c>
      <c r="F79" s="11" t="s">
        <v>336</v>
      </c>
      <c r="G79" s="11" t="s">
        <v>344</v>
      </c>
      <c r="H79" s="11" t="s">
        <v>338</v>
      </c>
      <c r="I79" s="11" t="s">
        <v>80</v>
      </c>
      <c r="J79" s="11">
        <v>3</v>
      </c>
      <c r="K79" s="11">
        <v>2</v>
      </c>
      <c r="L79" s="11">
        <v>10</v>
      </c>
      <c r="M79" s="11">
        <f>VLOOKUP(A79,[19]hc!$A$1:$T$1659,1,0)</f>
        <v>6057903</v>
      </c>
    </row>
    <row r="80" spans="1:13">
      <c r="A80" s="11">
        <v>6255000</v>
      </c>
      <c r="B80" s="11">
        <v>35000</v>
      </c>
      <c r="C80" s="11">
        <v>1716079130</v>
      </c>
      <c r="D80" s="11" t="s">
        <v>364</v>
      </c>
      <c r="E80" s="11" t="s">
        <v>10</v>
      </c>
      <c r="F80" s="11" t="s">
        <v>336</v>
      </c>
      <c r="G80" s="11" t="s">
        <v>344</v>
      </c>
      <c r="H80" s="11" t="s">
        <v>338</v>
      </c>
      <c r="I80" s="11" t="s">
        <v>80</v>
      </c>
      <c r="J80" s="11">
        <v>11</v>
      </c>
      <c r="K80" s="11">
        <v>1</v>
      </c>
      <c r="L80" s="11">
        <v>27</v>
      </c>
      <c r="M80" s="11">
        <f>VLOOKUP(A80,[19]hc!$A$1:$T$1659,1,0)</f>
        <v>6255000</v>
      </c>
    </row>
    <row r="81" spans="1:13">
      <c r="A81" s="11">
        <v>6075022</v>
      </c>
      <c r="B81" s="11">
        <v>35000</v>
      </c>
      <c r="C81" s="11">
        <v>1307438562</v>
      </c>
      <c r="D81" s="11" t="s">
        <v>365</v>
      </c>
      <c r="E81" s="11" t="s">
        <v>10</v>
      </c>
      <c r="F81" s="11" t="s">
        <v>336</v>
      </c>
      <c r="G81" s="11" t="s">
        <v>344</v>
      </c>
      <c r="H81" s="11" t="s">
        <v>338</v>
      </c>
      <c r="I81" s="11" t="s">
        <v>80</v>
      </c>
      <c r="J81" s="11">
        <v>4</v>
      </c>
      <c r="K81" s="11">
        <v>8</v>
      </c>
      <c r="L81" s="11">
        <v>16</v>
      </c>
      <c r="M81" s="11">
        <f>VLOOKUP(A81,[19]hc!$A$1:$T$1659,1,0)</f>
        <v>6075022</v>
      </c>
    </row>
    <row r="82" spans="1:13">
      <c r="A82" s="11">
        <v>6148156</v>
      </c>
      <c r="B82" s="11">
        <v>35000</v>
      </c>
      <c r="C82" s="11">
        <v>1716167661</v>
      </c>
      <c r="D82" s="11" t="s">
        <v>366</v>
      </c>
      <c r="E82" s="11" t="s">
        <v>10</v>
      </c>
      <c r="F82" s="11" t="s">
        <v>336</v>
      </c>
      <c r="G82" s="11" t="s">
        <v>344</v>
      </c>
      <c r="H82" s="11" t="s">
        <v>338</v>
      </c>
      <c r="I82" s="11" t="s">
        <v>80</v>
      </c>
      <c r="J82" s="11">
        <v>8</v>
      </c>
      <c r="K82" s="11">
        <v>5</v>
      </c>
      <c r="L82" s="11">
        <v>1</v>
      </c>
      <c r="M82" s="11">
        <f>VLOOKUP(A82,[19]hc!$A$1:$T$1659,1,0)</f>
        <v>6148156</v>
      </c>
    </row>
    <row r="83" spans="1:13">
      <c r="A83" s="11">
        <v>6225099</v>
      </c>
      <c r="B83" s="11">
        <v>35000</v>
      </c>
      <c r="C83" s="11">
        <v>1717295644</v>
      </c>
      <c r="D83" s="11" t="s">
        <v>367</v>
      </c>
      <c r="E83" s="11" t="s">
        <v>10</v>
      </c>
      <c r="F83" s="11" t="s">
        <v>336</v>
      </c>
      <c r="G83" s="11" t="s">
        <v>344</v>
      </c>
      <c r="H83" s="11" t="s">
        <v>338</v>
      </c>
      <c r="I83" s="11" t="s">
        <v>80</v>
      </c>
      <c r="J83" s="11">
        <v>9</v>
      </c>
      <c r="K83" s="11">
        <v>1</v>
      </c>
      <c r="L83" s="11">
        <v>26</v>
      </c>
      <c r="M83" s="11">
        <f>VLOOKUP(A83,[19]hc!$A$1:$T$1659,1,0)</f>
        <v>6225099</v>
      </c>
    </row>
    <row r="84" spans="1:13">
      <c r="A84" s="11">
        <v>6121286</v>
      </c>
      <c r="B84" s="11">
        <v>35000</v>
      </c>
      <c r="C84" s="11">
        <v>1713194098</v>
      </c>
      <c r="D84" s="11" t="s">
        <v>368</v>
      </c>
      <c r="E84" s="11" t="s">
        <v>10</v>
      </c>
      <c r="F84" s="11" t="s">
        <v>336</v>
      </c>
      <c r="G84" s="11" t="s">
        <v>337</v>
      </c>
      <c r="H84" s="11" t="s">
        <v>338</v>
      </c>
      <c r="I84" s="11" t="s">
        <v>80</v>
      </c>
      <c r="J84" s="11">
        <v>6</v>
      </c>
      <c r="K84" s="11">
        <v>9</v>
      </c>
      <c r="L84" s="11">
        <v>1</v>
      </c>
      <c r="M84" s="11">
        <f>VLOOKUP(A84,[19]hc!$A$1:$T$1659,1,0)</f>
        <v>6121286</v>
      </c>
    </row>
    <row r="85" spans="1:13">
      <c r="A85" s="11">
        <v>6306701</v>
      </c>
      <c r="B85" s="11">
        <v>35000</v>
      </c>
      <c r="C85" s="11">
        <v>122180485</v>
      </c>
      <c r="D85" s="11" t="s">
        <v>369</v>
      </c>
      <c r="E85" s="11" t="s">
        <v>10</v>
      </c>
      <c r="F85" s="11" t="s">
        <v>336</v>
      </c>
      <c r="G85" s="11" t="s">
        <v>344</v>
      </c>
      <c r="H85" s="11" t="s">
        <v>338</v>
      </c>
      <c r="I85" s="11" t="s">
        <v>80</v>
      </c>
      <c r="J85" s="11">
        <v>12</v>
      </c>
      <c r="K85" s="11">
        <v>5</v>
      </c>
      <c r="L85" s="11">
        <v>21</v>
      </c>
      <c r="M85" s="11">
        <f>VLOOKUP(A85,[19]hc!$A$1:$T$1659,1,0)</f>
        <v>6306701</v>
      </c>
    </row>
    <row r="86" spans="1:13">
      <c r="A86" s="11">
        <v>6148052</v>
      </c>
      <c r="B86" s="11">
        <v>35000</v>
      </c>
      <c r="C86" s="11">
        <v>1718195702</v>
      </c>
      <c r="D86" s="11" t="s">
        <v>370</v>
      </c>
      <c r="E86" s="11" t="s">
        <v>20</v>
      </c>
      <c r="F86" s="11" t="s">
        <v>371</v>
      </c>
      <c r="G86" s="11" t="s">
        <v>372</v>
      </c>
      <c r="H86" s="11" t="s">
        <v>373</v>
      </c>
      <c r="I86" s="11" t="s">
        <v>80</v>
      </c>
      <c r="J86" s="11">
        <v>8</v>
      </c>
      <c r="K86" s="11">
        <v>5</v>
      </c>
      <c r="L86" s="11">
        <v>1</v>
      </c>
      <c r="M86" s="11">
        <f>VLOOKUP(A86,[19]hc!$A$1:$T$1659,1,0)</f>
        <v>6148052</v>
      </c>
    </row>
    <row r="87" spans="1:13">
      <c r="A87" s="11">
        <v>6279191</v>
      </c>
      <c r="B87" s="11">
        <v>35000</v>
      </c>
      <c r="C87" s="11">
        <v>1718494725</v>
      </c>
      <c r="D87" s="11" t="s">
        <v>374</v>
      </c>
      <c r="E87" s="11" t="s">
        <v>20</v>
      </c>
      <c r="F87" s="11" t="s">
        <v>371</v>
      </c>
      <c r="G87" s="11" t="s">
        <v>372</v>
      </c>
      <c r="H87" s="11" t="s">
        <v>373</v>
      </c>
      <c r="I87" s="11" t="s">
        <v>80</v>
      </c>
      <c r="J87" s="11">
        <v>12</v>
      </c>
      <c r="K87" s="11">
        <v>3</v>
      </c>
      <c r="L87" s="11">
        <v>1</v>
      </c>
      <c r="M87" s="11">
        <f>VLOOKUP(A87,[19]hc!$A$1:$T$1659,1,0)</f>
        <v>6279191</v>
      </c>
    </row>
    <row r="88" spans="1:13">
      <c r="A88" s="11">
        <v>3600299</v>
      </c>
      <c r="B88" s="11">
        <v>35000</v>
      </c>
      <c r="C88" s="11">
        <v>1713078440</v>
      </c>
      <c r="D88" s="11" t="s">
        <v>375</v>
      </c>
      <c r="E88" s="11" t="s">
        <v>20</v>
      </c>
      <c r="F88" s="11" t="s">
        <v>371</v>
      </c>
      <c r="G88" s="11" t="s">
        <v>372</v>
      </c>
      <c r="H88" s="11" t="s">
        <v>373</v>
      </c>
      <c r="I88" s="11" t="s">
        <v>80</v>
      </c>
      <c r="J88" s="11">
        <v>9</v>
      </c>
      <c r="K88" s="11">
        <v>9</v>
      </c>
      <c r="L88" s="11">
        <v>16</v>
      </c>
      <c r="M88" s="11">
        <f>VLOOKUP(A88,[19]hc!$A$1:$T$1659,1,0)</f>
        <v>3600299</v>
      </c>
    </row>
    <row r="89" spans="1:13">
      <c r="A89" s="11">
        <v>6153809</v>
      </c>
      <c r="B89" s="11">
        <v>35000</v>
      </c>
      <c r="C89" s="11">
        <v>1711271310</v>
      </c>
      <c r="D89" s="11" t="s">
        <v>376</v>
      </c>
      <c r="E89" s="11" t="s">
        <v>20</v>
      </c>
      <c r="F89" s="11" t="s">
        <v>371</v>
      </c>
      <c r="G89" s="11" t="s">
        <v>372</v>
      </c>
      <c r="H89" s="11" t="s">
        <v>373</v>
      </c>
      <c r="I89" s="11" t="s">
        <v>80</v>
      </c>
      <c r="J89" s="11">
        <v>8</v>
      </c>
      <c r="K89" s="11">
        <v>7</v>
      </c>
      <c r="L89" s="11">
        <v>14</v>
      </c>
      <c r="M89" s="11">
        <f>VLOOKUP(A89,[19]hc!$A$1:$T$1659,1,0)</f>
        <v>6153809</v>
      </c>
    </row>
    <row r="90" spans="1:13">
      <c r="A90" s="11">
        <v>6124120</v>
      </c>
      <c r="B90" s="11">
        <v>35000</v>
      </c>
      <c r="C90" s="11">
        <v>1802704872</v>
      </c>
      <c r="D90" s="11" t="s">
        <v>377</v>
      </c>
      <c r="E90" s="11" t="s">
        <v>20</v>
      </c>
      <c r="F90" s="11" t="s">
        <v>371</v>
      </c>
      <c r="G90" s="11" t="s">
        <v>372</v>
      </c>
      <c r="H90" s="11" t="s">
        <v>373</v>
      </c>
      <c r="I90" s="11" t="s">
        <v>80</v>
      </c>
      <c r="J90" s="11">
        <v>6</v>
      </c>
      <c r="K90" s="11">
        <v>10</v>
      </c>
      <c r="L90" s="11">
        <v>16</v>
      </c>
      <c r="M90" s="11">
        <f>VLOOKUP(A90,[19]hc!$A$1:$T$1659,1,0)</f>
        <v>6124120</v>
      </c>
    </row>
    <row r="91" spans="1:13">
      <c r="A91" s="11">
        <v>6281430</v>
      </c>
      <c r="B91" s="11">
        <v>35000</v>
      </c>
      <c r="C91" s="11" t="s">
        <v>378</v>
      </c>
      <c r="D91" s="11" t="s">
        <v>379</v>
      </c>
      <c r="E91" s="11" t="s">
        <v>20</v>
      </c>
      <c r="F91" s="11" t="s">
        <v>371</v>
      </c>
      <c r="G91" s="11" t="s">
        <v>372</v>
      </c>
      <c r="H91" s="11" t="s">
        <v>373</v>
      </c>
      <c r="I91" s="11" t="s">
        <v>80</v>
      </c>
      <c r="J91" s="11">
        <v>12</v>
      </c>
      <c r="K91" s="11">
        <v>4</v>
      </c>
      <c r="L91" s="11">
        <v>16</v>
      </c>
      <c r="M91" s="11">
        <f>VLOOKUP(A91,[19]hc!$A$1:$T$1659,1,0)</f>
        <v>6281430</v>
      </c>
    </row>
    <row r="92" spans="1:13">
      <c r="A92" s="11">
        <v>6147825</v>
      </c>
      <c r="B92" s="11">
        <v>35000</v>
      </c>
      <c r="C92" s="11">
        <v>1718631797</v>
      </c>
      <c r="D92" s="11" t="s">
        <v>380</v>
      </c>
      <c r="E92" s="11" t="s">
        <v>20</v>
      </c>
      <c r="F92" s="11" t="s">
        <v>289</v>
      </c>
      <c r="G92" s="11" t="s">
        <v>381</v>
      </c>
      <c r="H92" s="11" t="s">
        <v>382</v>
      </c>
      <c r="I92" s="11" t="s">
        <v>84</v>
      </c>
      <c r="J92" s="11">
        <v>8</v>
      </c>
      <c r="K92" s="11">
        <v>5</v>
      </c>
      <c r="L92" s="11">
        <v>1</v>
      </c>
      <c r="M92" s="11">
        <f>VLOOKUP(A92,[19]hc!$A$1:$T$1659,1,0)</f>
        <v>6147825</v>
      </c>
    </row>
    <row r="93" spans="1:13">
      <c r="A93" s="11">
        <v>6243495</v>
      </c>
      <c r="B93" s="11">
        <v>35000</v>
      </c>
      <c r="D93" s="11" t="s">
        <v>383</v>
      </c>
      <c r="E93" s="11" t="s">
        <v>20</v>
      </c>
      <c r="F93" s="11" t="s">
        <v>289</v>
      </c>
      <c r="G93" s="11" t="s">
        <v>381</v>
      </c>
      <c r="H93" s="11" t="s">
        <v>382</v>
      </c>
      <c r="I93" s="11" t="s">
        <v>84</v>
      </c>
      <c r="M93" s="11">
        <f>VLOOKUP(A93,[19]hc!$A$1:$T$1659,1,0)</f>
        <v>6243495</v>
      </c>
    </row>
    <row r="94" spans="1:13">
      <c r="A94" s="11">
        <v>6148259</v>
      </c>
      <c r="B94" s="11">
        <v>35000</v>
      </c>
      <c r="C94" s="11">
        <v>1717572653</v>
      </c>
      <c r="D94" s="11" t="s">
        <v>384</v>
      </c>
      <c r="E94" s="11" t="s">
        <v>20</v>
      </c>
      <c r="F94" s="11" t="s">
        <v>289</v>
      </c>
      <c r="G94" s="11" t="s">
        <v>385</v>
      </c>
      <c r="H94" s="11" t="s">
        <v>382</v>
      </c>
      <c r="I94" s="11" t="s">
        <v>84</v>
      </c>
      <c r="J94" s="11">
        <v>9</v>
      </c>
      <c r="K94" s="11">
        <v>9</v>
      </c>
      <c r="L94" s="11">
        <v>16</v>
      </c>
      <c r="M94" s="11">
        <f>VLOOKUP(A94,[19]hc!$A$1:$T$1659,1,0)</f>
        <v>6148259</v>
      </c>
    </row>
    <row r="95" spans="1:13">
      <c r="A95" s="11">
        <v>6255637</v>
      </c>
      <c r="B95" s="11">
        <v>35000</v>
      </c>
      <c r="C95" s="11">
        <v>1722878376</v>
      </c>
      <c r="D95" s="11" t="s">
        <v>386</v>
      </c>
      <c r="E95" s="11" t="s">
        <v>20</v>
      </c>
      <c r="F95" s="11" t="s">
        <v>289</v>
      </c>
      <c r="G95" s="11" t="s">
        <v>387</v>
      </c>
      <c r="H95" s="11" t="s">
        <v>382</v>
      </c>
      <c r="I95" s="11" t="s">
        <v>84</v>
      </c>
      <c r="J95" s="11">
        <v>11</v>
      </c>
      <c r="K95" s="11">
        <v>2</v>
      </c>
      <c r="L95" s="11">
        <v>16</v>
      </c>
      <c r="M95" s="11">
        <f>VLOOKUP(A95,[19]hc!$A$1:$T$1659,1,0)</f>
        <v>6255637</v>
      </c>
    </row>
    <row r="96" spans="1:13">
      <c r="A96" s="11">
        <v>6126664</v>
      </c>
      <c r="B96" s="11">
        <v>35000</v>
      </c>
      <c r="C96" s="11">
        <v>1712981404</v>
      </c>
      <c r="D96" s="11" t="s">
        <v>388</v>
      </c>
      <c r="E96" s="11" t="s">
        <v>20</v>
      </c>
      <c r="F96" s="11" t="s">
        <v>289</v>
      </c>
      <c r="G96" s="11" t="s">
        <v>290</v>
      </c>
      <c r="H96" s="11" t="s">
        <v>382</v>
      </c>
      <c r="I96" s="11" t="s">
        <v>84</v>
      </c>
      <c r="J96" s="11">
        <v>6</v>
      </c>
      <c r="K96" s="11">
        <v>12</v>
      </c>
      <c r="L96" s="11">
        <v>18</v>
      </c>
      <c r="M96" s="11">
        <f>VLOOKUP(A96,[19]hc!$A$1:$T$1659,1,0)</f>
        <v>6126664</v>
      </c>
    </row>
    <row r="97" spans="1:13">
      <c r="A97" s="11">
        <v>6255155</v>
      </c>
      <c r="B97" s="11">
        <v>35000</v>
      </c>
      <c r="C97" s="11">
        <v>1717273716</v>
      </c>
      <c r="D97" s="11" t="s">
        <v>389</v>
      </c>
      <c r="E97" s="11" t="s">
        <v>20</v>
      </c>
      <c r="F97" s="11" t="s">
        <v>289</v>
      </c>
      <c r="G97" s="11" t="s">
        <v>381</v>
      </c>
      <c r="H97" s="11" t="s">
        <v>382</v>
      </c>
      <c r="I97" s="11" t="s">
        <v>80</v>
      </c>
      <c r="J97" s="11">
        <v>11</v>
      </c>
      <c r="K97" s="11">
        <v>2</v>
      </c>
      <c r="L97" s="11">
        <v>3</v>
      </c>
      <c r="M97" s="11">
        <f>VLOOKUP(A97,[19]hc!$A$1:$T$1659,1,0)</f>
        <v>6255155</v>
      </c>
    </row>
    <row r="98" spans="1:13">
      <c r="A98" s="11">
        <v>6147797</v>
      </c>
      <c r="B98" s="11">
        <v>35000</v>
      </c>
      <c r="C98" s="11">
        <v>1716463714</v>
      </c>
      <c r="D98" s="11" t="s">
        <v>390</v>
      </c>
      <c r="E98" s="11" t="s">
        <v>20</v>
      </c>
      <c r="F98" s="11" t="s">
        <v>289</v>
      </c>
      <c r="G98" s="11" t="s">
        <v>381</v>
      </c>
      <c r="H98" s="11" t="s">
        <v>382</v>
      </c>
      <c r="I98" s="11" t="s">
        <v>80</v>
      </c>
      <c r="J98" s="11">
        <v>8</v>
      </c>
      <c r="K98" s="11">
        <v>5</v>
      </c>
      <c r="L98" s="11">
        <v>1</v>
      </c>
      <c r="M98" s="11">
        <f>VLOOKUP(A98,[19]hc!$A$1:$T$1659,1,0)</f>
        <v>6147797</v>
      </c>
    </row>
    <row r="99" spans="1:13">
      <c r="A99" s="11">
        <v>6226179</v>
      </c>
      <c r="B99" s="11">
        <v>35000</v>
      </c>
      <c r="C99" s="11">
        <v>1712052867</v>
      </c>
      <c r="D99" s="11" t="s">
        <v>391</v>
      </c>
      <c r="E99" s="11" t="s">
        <v>20</v>
      </c>
      <c r="F99" s="11" t="s">
        <v>289</v>
      </c>
      <c r="G99" s="11" t="s">
        <v>381</v>
      </c>
      <c r="H99" s="11" t="s">
        <v>382</v>
      </c>
      <c r="I99" s="11" t="s">
        <v>80</v>
      </c>
      <c r="J99" s="11">
        <v>9</v>
      </c>
      <c r="K99" s="11">
        <v>7</v>
      </c>
      <c r="L99" s="11">
        <v>1</v>
      </c>
      <c r="M99" s="11">
        <f>VLOOKUP(A99,[19]hc!$A$1:$T$1659,1,0)</f>
        <v>6226179</v>
      </c>
    </row>
    <row r="100" spans="1:13">
      <c r="A100" s="11">
        <v>6148311</v>
      </c>
      <c r="B100" s="11">
        <v>35000</v>
      </c>
      <c r="C100" s="11">
        <v>1720083409</v>
      </c>
      <c r="D100" s="11" t="s">
        <v>392</v>
      </c>
      <c r="E100" s="11" t="s">
        <v>20</v>
      </c>
      <c r="F100" s="11" t="s">
        <v>289</v>
      </c>
      <c r="G100" s="11" t="s">
        <v>381</v>
      </c>
      <c r="H100" s="11" t="s">
        <v>382</v>
      </c>
      <c r="I100" s="11" t="s">
        <v>80</v>
      </c>
      <c r="J100" s="11">
        <v>8</v>
      </c>
      <c r="K100" s="11">
        <v>5</v>
      </c>
      <c r="L100" s="11">
        <v>1</v>
      </c>
      <c r="M100" s="11">
        <f>VLOOKUP(A100,[19]hc!$A$1:$T$1659,1,0)</f>
        <v>6148311</v>
      </c>
    </row>
    <row r="101" spans="1:13">
      <c r="A101" s="11">
        <v>6147757</v>
      </c>
      <c r="B101" s="11">
        <v>35000</v>
      </c>
      <c r="C101" s="11">
        <v>1722375159</v>
      </c>
      <c r="D101" s="11" t="s">
        <v>393</v>
      </c>
      <c r="E101" s="11" t="s">
        <v>20</v>
      </c>
      <c r="F101" s="11" t="s">
        <v>289</v>
      </c>
      <c r="G101" s="11" t="s">
        <v>381</v>
      </c>
      <c r="H101" s="11" t="s">
        <v>382</v>
      </c>
      <c r="I101" s="11" t="s">
        <v>80</v>
      </c>
      <c r="J101" s="11">
        <v>8</v>
      </c>
      <c r="K101" s="11">
        <v>5</v>
      </c>
      <c r="L101" s="11">
        <v>1</v>
      </c>
      <c r="M101" s="11">
        <f>VLOOKUP(A101,[19]hc!$A$1:$T$1659,1,0)</f>
        <v>6147757</v>
      </c>
    </row>
    <row r="102" spans="1:13">
      <c r="A102" s="11">
        <v>6148105</v>
      </c>
      <c r="B102" s="11">
        <v>35000</v>
      </c>
      <c r="C102" s="11">
        <v>1714970728</v>
      </c>
      <c r="D102" s="11" t="s">
        <v>394</v>
      </c>
      <c r="E102" s="11" t="s">
        <v>20</v>
      </c>
      <c r="F102" s="11" t="s">
        <v>289</v>
      </c>
      <c r="G102" s="11" t="s">
        <v>381</v>
      </c>
      <c r="H102" s="11" t="s">
        <v>382</v>
      </c>
      <c r="I102" s="11" t="s">
        <v>80</v>
      </c>
      <c r="J102" s="11">
        <v>8</v>
      </c>
      <c r="K102" s="11">
        <v>5</v>
      </c>
      <c r="L102" s="11">
        <v>1</v>
      </c>
      <c r="M102" s="11">
        <f>VLOOKUP(A102,[19]hc!$A$1:$T$1659,1,0)</f>
        <v>6148105</v>
      </c>
    </row>
    <row r="103" spans="1:13">
      <c r="A103" s="11">
        <v>6255113</v>
      </c>
      <c r="B103" s="11">
        <v>35000</v>
      </c>
      <c r="D103" s="11" t="s">
        <v>395</v>
      </c>
      <c r="E103" s="11" t="s">
        <v>20</v>
      </c>
      <c r="F103" s="11" t="s">
        <v>289</v>
      </c>
      <c r="G103" s="11" t="s">
        <v>381</v>
      </c>
      <c r="H103" s="11" t="s">
        <v>382</v>
      </c>
      <c r="I103" s="11" t="s">
        <v>80</v>
      </c>
      <c r="M103" s="11">
        <f>VLOOKUP(A103,[19]hc!$A$1:$T$1659,1,0)</f>
        <v>6255113</v>
      </c>
    </row>
    <row r="104" spans="1:13">
      <c r="A104" s="11">
        <v>6244593</v>
      </c>
      <c r="B104" s="11">
        <v>35000</v>
      </c>
      <c r="C104" s="11">
        <v>1721356101</v>
      </c>
      <c r="D104" s="11" t="s">
        <v>396</v>
      </c>
      <c r="E104" s="11" t="s">
        <v>20</v>
      </c>
      <c r="F104" s="11" t="s">
        <v>289</v>
      </c>
      <c r="G104" s="11" t="s">
        <v>381</v>
      </c>
      <c r="H104" s="11" t="s">
        <v>382</v>
      </c>
      <c r="I104" s="11" t="s">
        <v>80</v>
      </c>
      <c r="J104" s="11">
        <v>10</v>
      </c>
      <c r="K104" s="11">
        <v>4</v>
      </c>
      <c r="L104" s="11">
        <v>26</v>
      </c>
      <c r="M104" s="11">
        <f>VLOOKUP(A104,[19]hc!$A$1:$T$1659,1,0)</f>
        <v>6244593</v>
      </c>
    </row>
    <row r="105" spans="1:13">
      <c r="A105" s="11">
        <v>6238216</v>
      </c>
      <c r="B105" s="11">
        <v>35000</v>
      </c>
      <c r="C105" s="11">
        <v>1720761665</v>
      </c>
      <c r="D105" s="11" t="s">
        <v>397</v>
      </c>
      <c r="E105" s="11" t="s">
        <v>20</v>
      </c>
      <c r="F105" s="11" t="s">
        <v>289</v>
      </c>
      <c r="G105" s="11" t="s">
        <v>385</v>
      </c>
      <c r="H105" s="11" t="s">
        <v>382</v>
      </c>
      <c r="I105" s="11" t="s">
        <v>80</v>
      </c>
      <c r="J105" s="11">
        <v>9</v>
      </c>
      <c r="K105" s="11">
        <v>9</v>
      </c>
      <c r="L105" s="11">
        <v>7</v>
      </c>
      <c r="M105" s="11">
        <f>VLOOKUP(A105,[19]hc!$A$1:$T$1659,1,0)</f>
        <v>6238216</v>
      </c>
    </row>
    <row r="106" spans="1:13">
      <c r="A106" s="11">
        <v>6147770</v>
      </c>
      <c r="B106" s="11">
        <v>35000</v>
      </c>
      <c r="C106" s="11">
        <v>1713424727</v>
      </c>
      <c r="D106" s="11" t="s">
        <v>398</v>
      </c>
      <c r="E106" s="11" t="s">
        <v>20</v>
      </c>
      <c r="F106" s="11" t="s">
        <v>289</v>
      </c>
      <c r="G106" s="11" t="s">
        <v>385</v>
      </c>
      <c r="H106" s="11" t="s">
        <v>382</v>
      </c>
      <c r="I106" s="11" t="s">
        <v>80</v>
      </c>
      <c r="J106" s="11">
        <v>8</v>
      </c>
      <c r="K106" s="11">
        <v>5</v>
      </c>
      <c r="L106" s="11">
        <v>1</v>
      </c>
      <c r="M106" s="11">
        <f>VLOOKUP(A106,[19]hc!$A$1:$T$1659,1,0)</f>
        <v>6147770</v>
      </c>
    </row>
    <row r="107" spans="1:13">
      <c r="A107" s="11">
        <v>6240006</v>
      </c>
      <c r="B107" s="11">
        <v>35000</v>
      </c>
      <c r="C107" s="11">
        <v>1721926598</v>
      </c>
      <c r="D107" s="11" t="s">
        <v>399</v>
      </c>
      <c r="E107" s="11" t="s">
        <v>20</v>
      </c>
      <c r="F107" s="11" t="s">
        <v>289</v>
      </c>
      <c r="G107" s="11" t="s">
        <v>385</v>
      </c>
      <c r="H107" s="11" t="s">
        <v>382</v>
      </c>
      <c r="I107" s="11" t="s">
        <v>80</v>
      </c>
      <c r="J107" s="11">
        <v>9</v>
      </c>
      <c r="K107" s="11">
        <v>12</v>
      </c>
      <c r="L107" s="11">
        <v>14</v>
      </c>
      <c r="M107" s="11">
        <f>VLOOKUP(A107,[19]hc!$A$1:$T$1659,1,0)</f>
        <v>6240006</v>
      </c>
    </row>
    <row r="108" spans="1:13">
      <c r="A108" s="11">
        <v>6262745</v>
      </c>
      <c r="B108" s="11">
        <v>35000</v>
      </c>
      <c r="C108" s="11">
        <v>1712383353</v>
      </c>
      <c r="D108" s="11" t="s">
        <v>400</v>
      </c>
      <c r="E108" s="11" t="s">
        <v>20</v>
      </c>
      <c r="F108" s="11" t="s">
        <v>289</v>
      </c>
      <c r="G108" s="11" t="s">
        <v>385</v>
      </c>
      <c r="H108" s="11" t="s">
        <v>382</v>
      </c>
      <c r="I108" s="11" t="s">
        <v>80</v>
      </c>
      <c r="J108" s="11">
        <v>11</v>
      </c>
      <c r="K108" s="11">
        <v>6</v>
      </c>
      <c r="L108" s="11">
        <v>1</v>
      </c>
      <c r="M108" s="11">
        <f>VLOOKUP(A108,[19]hc!$A$1:$T$1659,1,0)</f>
        <v>6262745</v>
      </c>
    </row>
    <row r="109" spans="1:13">
      <c r="A109" s="11">
        <v>6254018</v>
      </c>
      <c r="B109" s="11">
        <v>35000</v>
      </c>
      <c r="C109" s="11">
        <v>1723713564</v>
      </c>
      <c r="D109" s="11" t="s">
        <v>401</v>
      </c>
      <c r="E109" s="11" t="s">
        <v>20</v>
      </c>
      <c r="F109" s="11" t="s">
        <v>289</v>
      </c>
      <c r="G109" s="11" t="s">
        <v>385</v>
      </c>
      <c r="H109" s="11" t="s">
        <v>382</v>
      </c>
      <c r="I109" s="11" t="s">
        <v>80</v>
      </c>
      <c r="J109" s="11">
        <v>11</v>
      </c>
      <c r="K109" s="11">
        <v>1</v>
      </c>
      <c r="L109" s="11">
        <v>3</v>
      </c>
      <c r="M109" s="11">
        <f>VLOOKUP(A109,[19]hc!$A$1:$T$1659,1,0)</f>
        <v>6254018</v>
      </c>
    </row>
    <row r="110" spans="1:13">
      <c r="A110" s="11">
        <v>6274762</v>
      </c>
      <c r="B110" s="11">
        <v>35000</v>
      </c>
      <c r="C110" s="11">
        <v>1718937483</v>
      </c>
      <c r="D110" s="11" t="s">
        <v>402</v>
      </c>
      <c r="E110" s="11" t="s">
        <v>20</v>
      </c>
      <c r="F110" s="11" t="s">
        <v>289</v>
      </c>
      <c r="G110" s="11" t="s">
        <v>385</v>
      </c>
      <c r="H110" s="11" t="s">
        <v>382</v>
      </c>
      <c r="I110" s="11" t="s">
        <v>80</v>
      </c>
      <c r="J110" s="11">
        <v>11</v>
      </c>
      <c r="K110" s="11">
        <v>11</v>
      </c>
      <c r="L110" s="11">
        <v>18</v>
      </c>
      <c r="M110" s="11">
        <f>VLOOKUP(A110,[19]hc!$A$1:$T$1659,1,0)</f>
        <v>6274762</v>
      </c>
    </row>
    <row r="111" spans="1:13">
      <c r="A111" s="11">
        <v>6279233</v>
      </c>
      <c r="B111" s="11">
        <v>35000</v>
      </c>
      <c r="C111" s="11">
        <v>1718898974</v>
      </c>
      <c r="D111" s="11" t="s">
        <v>403</v>
      </c>
      <c r="E111" s="11" t="s">
        <v>20</v>
      </c>
      <c r="F111" s="11" t="s">
        <v>289</v>
      </c>
      <c r="G111" s="11" t="s">
        <v>385</v>
      </c>
      <c r="H111" s="11" t="s">
        <v>382</v>
      </c>
      <c r="I111" s="11" t="s">
        <v>80</v>
      </c>
      <c r="J111" s="11">
        <v>12</v>
      </c>
      <c r="K111" s="11">
        <v>3</v>
      </c>
      <c r="L111" s="11">
        <v>1</v>
      </c>
      <c r="M111" s="11">
        <f>VLOOKUP(A111,[19]hc!$A$1:$T$1659,1,0)</f>
        <v>6279233</v>
      </c>
    </row>
    <row r="112" spans="1:13">
      <c r="A112" s="11">
        <v>6244554</v>
      </c>
      <c r="B112" s="11">
        <v>35000</v>
      </c>
      <c r="D112" s="11" t="s">
        <v>404</v>
      </c>
      <c r="E112" s="11" t="s">
        <v>20</v>
      </c>
      <c r="F112" s="11" t="s">
        <v>289</v>
      </c>
      <c r="G112" s="11" t="s">
        <v>385</v>
      </c>
      <c r="H112" s="11" t="s">
        <v>382</v>
      </c>
      <c r="I112" s="11" t="s">
        <v>80</v>
      </c>
      <c r="M112" s="11">
        <f>VLOOKUP(A112,[19]hc!$A$1:$T$1659,1,0)</f>
        <v>6244554</v>
      </c>
    </row>
    <row r="113" spans="1:13">
      <c r="A113" s="11">
        <v>6241300</v>
      </c>
      <c r="B113" s="11">
        <v>35000</v>
      </c>
      <c r="D113" s="11" t="s">
        <v>405</v>
      </c>
      <c r="E113" s="11" t="s">
        <v>20</v>
      </c>
      <c r="F113" s="11" t="s">
        <v>289</v>
      </c>
      <c r="G113" s="11" t="s">
        <v>385</v>
      </c>
      <c r="H113" s="11" t="s">
        <v>382</v>
      </c>
      <c r="I113" s="11" t="s">
        <v>80</v>
      </c>
      <c r="M113" s="11">
        <f>VLOOKUP(A113,[19]hc!$A$1:$T$1659,1,0)</f>
        <v>6241300</v>
      </c>
    </row>
    <row r="114" spans="1:13">
      <c r="A114" s="11">
        <v>6125984</v>
      </c>
      <c r="B114" s="11">
        <v>35000</v>
      </c>
      <c r="D114" s="11" t="s">
        <v>406</v>
      </c>
      <c r="E114" s="11" t="s">
        <v>20</v>
      </c>
      <c r="F114" s="11" t="s">
        <v>289</v>
      </c>
      <c r="G114" s="11" t="s">
        <v>385</v>
      </c>
      <c r="H114" s="11" t="s">
        <v>382</v>
      </c>
      <c r="I114" s="11" t="s">
        <v>80</v>
      </c>
      <c r="M114" s="11">
        <f>VLOOKUP(A114,[19]hc!$A$1:$T$1659,1,0)</f>
        <v>6125984</v>
      </c>
    </row>
    <row r="115" spans="1:13">
      <c r="A115" s="11">
        <v>6148248</v>
      </c>
      <c r="B115" s="11">
        <v>35000</v>
      </c>
      <c r="D115" s="11" t="s">
        <v>407</v>
      </c>
      <c r="E115" s="11" t="s">
        <v>20</v>
      </c>
      <c r="F115" s="11" t="s">
        <v>289</v>
      </c>
      <c r="G115" s="11" t="s">
        <v>385</v>
      </c>
      <c r="H115" s="11" t="s">
        <v>382</v>
      </c>
      <c r="I115" s="11" t="s">
        <v>80</v>
      </c>
      <c r="M115" s="11">
        <f>VLOOKUP(A115,[19]hc!$A$1:$T$1659,1,0)</f>
        <v>6148248</v>
      </c>
    </row>
    <row r="116" spans="1:13">
      <c r="A116" s="11">
        <v>6265011</v>
      </c>
      <c r="B116" s="11">
        <v>35000</v>
      </c>
      <c r="D116" s="11" t="s">
        <v>408</v>
      </c>
      <c r="E116" s="11" t="s">
        <v>20</v>
      </c>
      <c r="F116" s="11" t="s">
        <v>289</v>
      </c>
      <c r="G116" s="11" t="s">
        <v>385</v>
      </c>
      <c r="H116" s="11" t="s">
        <v>382</v>
      </c>
      <c r="I116" s="11" t="s">
        <v>80</v>
      </c>
      <c r="M116" s="11">
        <f>VLOOKUP(A116,[19]hc!$A$1:$T$1659,1,0)</f>
        <v>6265011</v>
      </c>
    </row>
    <row r="117" spans="1:13">
      <c r="A117" s="11">
        <v>6236852</v>
      </c>
      <c r="B117" s="11">
        <v>35000</v>
      </c>
      <c r="C117" s="11">
        <v>1712052420</v>
      </c>
      <c r="D117" s="11" t="s">
        <v>409</v>
      </c>
      <c r="E117" s="11" t="s">
        <v>20</v>
      </c>
      <c r="F117" s="11" t="s">
        <v>289</v>
      </c>
      <c r="G117" s="11" t="s">
        <v>387</v>
      </c>
      <c r="H117" s="11" t="s">
        <v>382</v>
      </c>
      <c r="I117" s="11" t="s">
        <v>80</v>
      </c>
      <c r="J117" s="11">
        <v>9</v>
      </c>
      <c r="K117" s="11">
        <v>8</v>
      </c>
      <c r="L117" s="11">
        <v>3</v>
      </c>
      <c r="M117" s="11">
        <f>VLOOKUP(A117,[19]hc!$A$1:$T$1659,1,0)</f>
        <v>6236852</v>
      </c>
    </row>
    <row r="118" spans="1:13">
      <c r="A118" s="11">
        <v>6238178</v>
      </c>
      <c r="B118" s="11">
        <v>35000</v>
      </c>
      <c r="C118" s="11">
        <v>1722526827</v>
      </c>
      <c r="D118" s="11" t="s">
        <v>410</v>
      </c>
      <c r="E118" s="11" t="s">
        <v>20</v>
      </c>
      <c r="F118" s="11" t="s">
        <v>289</v>
      </c>
      <c r="G118" s="11" t="s">
        <v>387</v>
      </c>
      <c r="H118" s="11" t="s">
        <v>382</v>
      </c>
      <c r="I118" s="11" t="s">
        <v>80</v>
      </c>
      <c r="J118" s="11">
        <v>9</v>
      </c>
      <c r="K118" s="11">
        <v>9</v>
      </c>
      <c r="L118" s="11">
        <v>7</v>
      </c>
      <c r="M118" s="11">
        <f>VLOOKUP(A118,[19]hc!$A$1:$T$1659,1,0)</f>
        <v>6238178</v>
      </c>
    </row>
    <row r="119" spans="1:13">
      <c r="A119" s="11">
        <v>6148341</v>
      </c>
      <c r="B119" s="11">
        <v>35000</v>
      </c>
      <c r="C119" s="11">
        <v>1713712279</v>
      </c>
      <c r="D119" s="11" t="s">
        <v>411</v>
      </c>
      <c r="E119" s="11" t="s">
        <v>20</v>
      </c>
      <c r="F119" s="11" t="s">
        <v>289</v>
      </c>
      <c r="G119" s="11" t="s">
        <v>387</v>
      </c>
      <c r="H119" s="11" t="s">
        <v>382</v>
      </c>
      <c r="I119" s="11" t="s">
        <v>80</v>
      </c>
      <c r="J119" s="11">
        <v>8</v>
      </c>
      <c r="K119" s="11">
        <v>5</v>
      </c>
      <c r="L119" s="11">
        <v>1</v>
      </c>
      <c r="M119" s="11">
        <f>VLOOKUP(A119,[19]hc!$A$1:$T$1659,1,0)</f>
        <v>6148341</v>
      </c>
    </row>
    <row r="120" spans="1:13">
      <c r="A120" s="11">
        <v>651</v>
      </c>
      <c r="B120" s="11">
        <v>35000</v>
      </c>
      <c r="C120" s="11">
        <v>1716047236</v>
      </c>
      <c r="D120" s="11" t="s">
        <v>412</v>
      </c>
      <c r="E120" s="11" t="s">
        <v>20</v>
      </c>
      <c r="F120" s="11" t="s">
        <v>289</v>
      </c>
      <c r="G120" s="11" t="s">
        <v>387</v>
      </c>
      <c r="H120" s="11" t="s">
        <v>382</v>
      </c>
      <c r="I120" s="11" t="s">
        <v>80</v>
      </c>
      <c r="J120" s="11">
        <v>10</v>
      </c>
      <c r="K120" s="11">
        <v>4</v>
      </c>
      <c r="L120" s="11">
        <v>26</v>
      </c>
      <c r="M120" s="11">
        <f>VLOOKUP(A120,[19]hc!$A$1:$T$1659,1,0)</f>
        <v>651</v>
      </c>
    </row>
    <row r="121" spans="1:13">
      <c r="A121" s="11">
        <v>6159256</v>
      </c>
      <c r="B121" s="11">
        <v>35000</v>
      </c>
      <c r="C121" s="11">
        <v>1717701294</v>
      </c>
      <c r="D121" s="11" t="s">
        <v>413</v>
      </c>
      <c r="E121" s="11" t="s">
        <v>20</v>
      </c>
      <c r="F121" s="11" t="s">
        <v>289</v>
      </c>
      <c r="G121" s="11" t="s">
        <v>387</v>
      </c>
      <c r="H121" s="11" t="s">
        <v>382</v>
      </c>
      <c r="I121" s="11" t="s">
        <v>80</v>
      </c>
      <c r="J121" s="11">
        <v>9</v>
      </c>
      <c r="K121" s="11">
        <v>9</v>
      </c>
      <c r="L121" s="11">
        <v>1</v>
      </c>
      <c r="M121" s="11">
        <f>VLOOKUP(A121,[19]hc!$A$1:$T$1659,1,0)</f>
        <v>6159256</v>
      </c>
    </row>
    <row r="122" spans="1:13">
      <c r="A122" s="11">
        <v>6244590</v>
      </c>
      <c r="B122" s="11">
        <v>35000</v>
      </c>
      <c r="D122" s="11" t="s">
        <v>414</v>
      </c>
      <c r="E122" s="11" t="s">
        <v>20</v>
      </c>
      <c r="F122" s="11" t="s">
        <v>289</v>
      </c>
      <c r="G122" s="11" t="s">
        <v>387</v>
      </c>
      <c r="H122" s="11" t="s">
        <v>382</v>
      </c>
      <c r="I122" s="11" t="s">
        <v>80</v>
      </c>
      <c r="M122" s="11">
        <f>VLOOKUP(A122,[19]hc!$A$1:$T$1659,1,0)</f>
        <v>6244590</v>
      </c>
    </row>
    <row r="123" spans="1:13">
      <c r="A123" s="11">
        <v>6148325</v>
      </c>
      <c r="B123" s="11">
        <v>35000</v>
      </c>
      <c r="C123" s="11">
        <v>802444695</v>
      </c>
      <c r="D123" s="11" t="s">
        <v>415</v>
      </c>
      <c r="E123" s="11" t="s">
        <v>20</v>
      </c>
      <c r="F123" s="11" t="s">
        <v>289</v>
      </c>
      <c r="G123" s="11" t="s">
        <v>290</v>
      </c>
      <c r="H123" s="11" t="s">
        <v>382</v>
      </c>
      <c r="I123" s="11" t="s">
        <v>80</v>
      </c>
      <c r="J123" s="11">
        <v>9</v>
      </c>
      <c r="K123" s="11">
        <v>9</v>
      </c>
      <c r="L123" s="11">
        <v>16</v>
      </c>
      <c r="M123" s="11">
        <f>VLOOKUP(A123,[19]hc!$A$1:$T$1659,1,0)</f>
        <v>6148325</v>
      </c>
    </row>
    <row r="124" spans="1:13">
      <c r="A124" s="11">
        <v>6148053</v>
      </c>
      <c r="B124" s="11">
        <v>35000</v>
      </c>
      <c r="C124" s="11">
        <v>1716968951</v>
      </c>
      <c r="D124" s="11" t="s">
        <v>416</v>
      </c>
      <c r="E124" s="11" t="s">
        <v>20</v>
      </c>
      <c r="F124" s="11" t="s">
        <v>289</v>
      </c>
      <c r="G124" s="11" t="s">
        <v>290</v>
      </c>
      <c r="H124" s="11" t="s">
        <v>382</v>
      </c>
      <c r="I124" s="11" t="s">
        <v>80</v>
      </c>
      <c r="J124" s="11">
        <v>8</v>
      </c>
      <c r="K124" s="11">
        <v>5</v>
      </c>
      <c r="L124" s="11">
        <v>1</v>
      </c>
      <c r="M124" s="11">
        <f>VLOOKUP(A124,[19]hc!$A$1:$T$1659,1,0)</f>
        <v>6148053</v>
      </c>
    </row>
    <row r="125" spans="1:13">
      <c r="A125" s="11">
        <v>6157953</v>
      </c>
      <c r="B125" s="11">
        <v>35000</v>
      </c>
      <c r="C125" s="11">
        <v>1720078516</v>
      </c>
      <c r="D125" s="11" t="s">
        <v>288</v>
      </c>
      <c r="E125" s="11" t="s">
        <v>20</v>
      </c>
      <c r="F125" s="11" t="s">
        <v>289</v>
      </c>
      <c r="G125" s="11" t="s">
        <v>290</v>
      </c>
      <c r="H125" s="11" t="s">
        <v>382</v>
      </c>
      <c r="I125" s="11" t="s">
        <v>80</v>
      </c>
      <c r="J125" s="11">
        <v>8</v>
      </c>
      <c r="K125" s="11">
        <v>9</v>
      </c>
      <c r="L125" s="11">
        <v>29</v>
      </c>
      <c r="M125" s="11">
        <f>VLOOKUP(A125,[19]hc!$A$1:$T$1659,1,0)</f>
        <v>6157953</v>
      </c>
    </row>
    <row r="126" spans="1:13">
      <c r="A126" s="11">
        <v>6148938</v>
      </c>
      <c r="B126" s="11">
        <v>35000</v>
      </c>
      <c r="C126" s="11">
        <v>1720525003</v>
      </c>
      <c r="D126" s="11" t="s">
        <v>417</v>
      </c>
      <c r="E126" s="11" t="s">
        <v>20</v>
      </c>
      <c r="F126" s="11" t="s">
        <v>289</v>
      </c>
      <c r="G126" s="11" t="s">
        <v>290</v>
      </c>
      <c r="H126" s="11" t="s">
        <v>382</v>
      </c>
      <c r="I126" s="11" t="s">
        <v>80</v>
      </c>
      <c r="J126" s="11">
        <v>9</v>
      </c>
      <c r="K126" s="11">
        <v>8</v>
      </c>
      <c r="L126" s="11">
        <v>11</v>
      </c>
      <c r="M126" s="11">
        <f>VLOOKUP(A126,[19]hc!$A$1:$T$1659,1,0)</f>
        <v>6148938</v>
      </c>
    </row>
    <row r="127" spans="1:13">
      <c r="A127" s="11">
        <v>6130082</v>
      </c>
      <c r="B127" s="11">
        <v>35000</v>
      </c>
      <c r="C127" s="11">
        <v>1719554337</v>
      </c>
      <c r="D127" s="11" t="s">
        <v>418</v>
      </c>
      <c r="E127" s="11" t="s">
        <v>20</v>
      </c>
      <c r="F127" s="11" t="s">
        <v>289</v>
      </c>
      <c r="G127" s="11" t="s">
        <v>290</v>
      </c>
      <c r="H127" s="11" t="s">
        <v>382</v>
      </c>
      <c r="I127" s="11" t="s">
        <v>80</v>
      </c>
      <c r="J127" s="11">
        <v>9</v>
      </c>
      <c r="K127" s="11">
        <v>9</v>
      </c>
      <c r="L127" s="11">
        <v>1</v>
      </c>
      <c r="M127" s="11">
        <f>VLOOKUP(A127,[19]hc!$A$1:$T$1659,1,0)</f>
        <v>6130082</v>
      </c>
    </row>
    <row r="128" spans="1:13">
      <c r="A128" s="11">
        <v>6148164</v>
      </c>
      <c r="B128" s="11">
        <v>35000</v>
      </c>
      <c r="C128" s="11">
        <v>1715290761</v>
      </c>
      <c r="D128" s="11" t="s">
        <v>419</v>
      </c>
      <c r="E128" s="11" t="s">
        <v>20</v>
      </c>
      <c r="F128" s="11" t="s">
        <v>289</v>
      </c>
      <c r="G128" s="11" t="s">
        <v>290</v>
      </c>
      <c r="H128" s="11" t="s">
        <v>382</v>
      </c>
      <c r="I128" s="11" t="s">
        <v>80</v>
      </c>
      <c r="J128" s="11">
        <v>9</v>
      </c>
      <c r="K128" s="11">
        <v>9</v>
      </c>
      <c r="L128" s="11">
        <v>16</v>
      </c>
      <c r="M128" s="11">
        <f>VLOOKUP(A128,[19]hc!$A$1:$T$1659,1,0)</f>
        <v>6148164</v>
      </c>
    </row>
    <row r="129" spans="1:13">
      <c r="A129" s="11">
        <v>6238154</v>
      </c>
      <c r="B129" s="11">
        <v>35000</v>
      </c>
      <c r="C129" s="11">
        <v>1720620176</v>
      </c>
      <c r="D129" s="11" t="s">
        <v>420</v>
      </c>
      <c r="E129" s="11" t="s">
        <v>20</v>
      </c>
      <c r="F129" s="11" t="s">
        <v>421</v>
      </c>
      <c r="G129" s="11" t="s">
        <v>290</v>
      </c>
      <c r="H129" s="11" t="s">
        <v>382</v>
      </c>
      <c r="I129" s="11" t="s">
        <v>80</v>
      </c>
      <c r="J129" s="11">
        <v>9</v>
      </c>
      <c r="K129" s="11">
        <v>9</v>
      </c>
      <c r="L129" s="11">
        <v>7</v>
      </c>
      <c r="M129" s="11">
        <f>VLOOKUP(A129,[19]hc!$A$1:$T$1659,1,0)</f>
        <v>6238154</v>
      </c>
    </row>
    <row r="130" spans="1:13">
      <c r="A130" s="11">
        <v>6147736</v>
      </c>
      <c r="B130" s="11">
        <v>35000</v>
      </c>
      <c r="C130" s="11">
        <v>503040545</v>
      </c>
      <c r="D130" s="11" t="s">
        <v>422</v>
      </c>
      <c r="E130" s="11" t="s">
        <v>10</v>
      </c>
      <c r="F130" s="11" t="s">
        <v>423</v>
      </c>
      <c r="G130" s="11" t="s">
        <v>424</v>
      </c>
      <c r="H130" s="11" t="s">
        <v>425</v>
      </c>
      <c r="I130" s="11" t="s">
        <v>84</v>
      </c>
      <c r="J130" s="11">
        <v>8</v>
      </c>
      <c r="K130" s="11">
        <v>5</v>
      </c>
      <c r="L130" s="11">
        <v>1</v>
      </c>
      <c r="M130" s="11">
        <f>VLOOKUP(A130,[19]hc!$A$1:$T$1659,1,0)</f>
        <v>6147736</v>
      </c>
    </row>
    <row r="131" spans="1:13">
      <c r="A131" s="11">
        <v>6057489</v>
      </c>
      <c r="B131" s="11">
        <v>35000</v>
      </c>
      <c r="C131" s="11">
        <v>1715987382</v>
      </c>
      <c r="D131" s="11" t="s">
        <v>426</v>
      </c>
      <c r="E131" s="11" t="s">
        <v>10</v>
      </c>
      <c r="F131" s="11" t="s">
        <v>423</v>
      </c>
      <c r="G131" s="11" t="s">
        <v>427</v>
      </c>
      <c r="H131" s="11" t="s">
        <v>425</v>
      </c>
      <c r="I131" s="11" t="s">
        <v>84</v>
      </c>
      <c r="J131" s="11">
        <v>3</v>
      </c>
      <c r="K131" s="11">
        <v>1</v>
      </c>
      <c r="L131" s="11">
        <v>27</v>
      </c>
      <c r="M131" s="11">
        <f>VLOOKUP(A131,[19]hc!$A$1:$T$1659,1,0)</f>
        <v>6057489</v>
      </c>
    </row>
    <row r="132" spans="1:13">
      <c r="A132" s="11">
        <v>3702481</v>
      </c>
      <c r="B132" s="11">
        <v>35000</v>
      </c>
      <c r="C132" s="11">
        <v>1712466612</v>
      </c>
      <c r="D132" s="11" t="s">
        <v>428</v>
      </c>
      <c r="E132" s="11" t="s">
        <v>10</v>
      </c>
      <c r="F132" s="11" t="s">
        <v>423</v>
      </c>
      <c r="G132" s="11" t="s">
        <v>429</v>
      </c>
      <c r="H132" s="11" t="s">
        <v>425</v>
      </c>
      <c r="I132" s="11" t="s">
        <v>84</v>
      </c>
      <c r="J132" s="11">
        <v>1</v>
      </c>
      <c r="K132" s="11">
        <v>5</v>
      </c>
      <c r="L132" s="11">
        <v>7</v>
      </c>
      <c r="M132" s="11">
        <f>VLOOKUP(A132,[19]hc!$A$1:$T$1659,1,0)</f>
        <v>3702481</v>
      </c>
    </row>
    <row r="133" spans="1:13">
      <c r="A133" s="11">
        <v>6128927</v>
      </c>
      <c r="B133" s="11">
        <v>35000</v>
      </c>
      <c r="C133" s="11">
        <v>1718510389</v>
      </c>
      <c r="D133" s="11" t="s">
        <v>430</v>
      </c>
      <c r="E133" s="11" t="s">
        <v>10</v>
      </c>
      <c r="F133" s="11" t="s">
        <v>423</v>
      </c>
      <c r="G133" s="11" t="s">
        <v>431</v>
      </c>
      <c r="H133" s="11" t="s">
        <v>425</v>
      </c>
      <c r="I133" s="11" t="s">
        <v>84</v>
      </c>
      <c r="J133" s="11">
        <v>7</v>
      </c>
      <c r="K133" s="11">
        <v>2</v>
      </c>
      <c r="L133" s="11">
        <v>16</v>
      </c>
      <c r="M133" s="11">
        <f>VLOOKUP(A133,[19]hc!$A$1:$T$1659,1,0)</f>
        <v>6128927</v>
      </c>
    </row>
    <row r="134" spans="1:13">
      <c r="A134" s="11">
        <v>6266055</v>
      </c>
      <c r="B134" s="11">
        <v>35000</v>
      </c>
      <c r="C134" s="11">
        <v>1715040984</v>
      </c>
      <c r="D134" s="11" t="s">
        <v>432</v>
      </c>
      <c r="E134" s="11" t="s">
        <v>10</v>
      </c>
      <c r="F134" s="11" t="s">
        <v>423</v>
      </c>
      <c r="G134" s="11" t="s">
        <v>431</v>
      </c>
      <c r="H134" s="11" t="s">
        <v>425</v>
      </c>
      <c r="I134" s="11" t="s">
        <v>80</v>
      </c>
      <c r="J134" s="11">
        <v>11</v>
      </c>
      <c r="K134" s="11">
        <v>8</v>
      </c>
      <c r="L134" s="11">
        <v>2</v>
      </c>
      <c r="M134" s="11">
        <f>VLOOKUP(A134,[19]hc!$A$1:$T$1659,1,0)</f>
        <v>6266055</v>
      </c>
    </row>
    <row r="135" spans="1:13">
      <c r="A135" s="11">
        <v>6148097</v>
      </c>
      <c r="B135" s="11">
        <v>35000</v>
      </c>
      <c r="C135" s="11">
        <v>1718488735</v>
      </c>
      <c r="D135" s="11" t="s">
        <v>433</v>
      </c>
      <c r="E135" s="11" t="s">
        <v>10</v>
      </c>
      <c r="F135" s="11" t="s">
        <v>423</v>
      </c>
      <c r="G135" s="11" t="s">
        <v>431</v>
      </c>
      <c r="H135" s="11" t="s">
        <v>425</v>
      </c>
      <c r="I135" s="11" t="s">
        <v>80</v>
      </c>
      <c r="J135" s="11">
        <v>8</v>
      </c>
      <c r="K135" s="11">
        <v>5</v>
      </c>
      <c r="L135" s="11">
        <v>1</v>
      </c>
      <c r="M135" s="11">
        <f>VLOOKUP(A135,[19]hc!$A$1:$T$1659,1,0)</f>
        <v>6148097</v>
      </c>
    </row>
    <row r="136" spans="1:13">
      <c r="A136" s="11">
        <v>6147787</v>
      </c>
      <c r="B136" s="11">
        <v>35000</v>
      </c>
      <c r="C136" s="11">
        <v>1718189283</v>
      </c>
      <c r="D136" s="11" t="s">
        <v>434</v>
      </c>
      <c r="E136" s="11" t="s">
        <v>10</v>
      </c>
      <c r="F136" s="11" t="s">
        <v>289</v>
      </c>
      <c r="G136" s="11" t="s">
        <v>424</v>
      </c>
      <c r="H136" s="11" t="s">
        <v>425</v>
      </c>
      <c r="I136" s="11" t="s">
        <v>80</v>
      </c>
      <c r="J136" s="11">
        <v>8</v>
      </c>
      <c r="K136" s="11">
        <v>5</v>
      </c>
      <c r="L136" s="11">
        <v>1</v>
      </c>
      <c r="M136" s="11">
        <f>VLOOKUP(A136,[19]hc!$A$1:$T$1659,1,0)</f>
        <v>6147787</v>
      </c>
    </row>
    <row r="137" spans="1:13">
      <c r="A137" s="11">
        <v>6148094</v>
      </c>
      <c r="B137" s="11">
        <v>35000</v>
      </c>
      <c r="C137" s="11">
        <v>1718943127</v>
      </c>
      <c r="D137" s="11" t="s">
        <v>435</v>
      </c>
      <c r="E137" s="11" t="s">
        <v>10</v>
      </c>
      <c r="F137" s="11" t="s">
        <v>289</v>
      </c>
      <c r="G137" s="11" t="s">
        <v>424</v>
      </c>
      <c r="H137" s="11" t="s">
        <v>425</v>
      </c>
      <c r="I137" s="11" t="s">
        <v>80</v>
      </c>
      <c r="J137" s="11">
        <v>8</v>
      </c>
      <c r="K137" s="11">
        <v>5</v>
      </c>
      <c r="L137" s="11">
        <v>1</v>
      </c>
      <c r="M137" s="11">
        <f>VLOOKUP(A137,[19]hc!$A$1:$T$1659,1,0)</f>
        <v>6148094</v>
      </c>
    </row>
    <row r="138" spans="1:13">
      <c r="A138" s="11">
        <v>6128424</v>
      </c>
      <c r="B138" s="11">
        <v>35000</v>
      </c>
      <c r="C138" s="11">
        <v>1713431987</v>
      </c>
      <c r="D138" s="11" t="s">
        <v>436</v>
      </c>
      <c r="E138" s="11" t="s">
        <v>10</v>
      </c>
      <c r="F138" s="11" t="s">
        <v>423</v>
      </c>
      <c r="G138" s="11" t="s">
        <v>429</v>
      </c>
      <c r="H138" s="11" t="s">
        <v>425</v>
      </c>
      <c r="I138" s="11" t="s">
        <v>80</v>
      </c>
      <c r="J138" s="11">
        <v>7</v>
      </c>
      <c r="K138" s="11">
        <v>2</v>
      </c>
      <c r="L138" s="11">
        <v>1</v>
      </c>
      <c r="M138" s="11">
        <f>VLOOKUP(A138,[19]hc!$A$1:$T$1659,1,0)</f>
        <v>6128424</v>
      </c>
    </row>
    <row r="139" spans="1:13">
      <c r="A139" s="11">
        <v>6148094</v>
      </c>
      <c r="B139" s="11">
        <v>35000</v>
      </c>
      <c r="C139" s="11">
        <v>1718943127</v>
      </c>
      <c r="D139" s="11" t="s">
        <v>435</v>
      </c>
      <c r="E139" s="11" t="s">
        <v>10</v>
      </c>
      <c r="F139" s="11" t="s">
        <v>289</v>
      </c>
      <c r="G139" s="11" t="s">
        <v>424</v>
      </c>
      <c r="H139" s="11" t="s">
        <v>425</v>
      </c>
      <c r="I139" s="11" t="s">
        <v>80</v>
      </c>
      <c r="J139" s="11">
        <v>8</v>
      </c>
      <c r="K139" s="11">
        <v>5</v>
      </c>
      <c r="L139" s="11">
        <v>1</v>
      </c>
      <c r="M139" s="11">
        <f>VLOOKUP(A139,[19]hc!$A$1:$T$1659,1,0)</f>
        <v>6148094</v>
      </c>
    </row>
    <row r="140" spans="1:13">
      <c r="A140" s="11">
        <v>3705983</v>
      </c>
      <c r="B140" s="11">
        <v>35000</v>
      </c>
      <c r="C140" s="11">
        <v>1714534599</v>
      </c>
      <c r="D140" s="11" t="s">
        <v>437</v>
      </c>
      <c r="E140" s="11" t="s">
        <v>10</v>
      </c>
      <c r="F140" s="11" t="s">
        <v>438</v>
      </c>
      <c r="G140" s="11" t="s">
        <v>424</v>
      </c>
      <c r="H140" s="11" t="s">
        <v>425</v>
      </c>
      <c r="I140" s="11" t="s">
        <v>80</v>
      </c>
      <c r="J140" s="11">
        <v>2</v>
      </c>
      <c r="K140" s="11">
        <v>7</v>
      </c>
      <c r="L140" s="11">
        <v>1</v>
      </c>
      <c r="M140" s="11">
        <f>VLOOKUP(A140,[19]hc!$A$1:$T$1659,1,0)</f>
        <v>3705983</v>
      </c>
    </row>
    <row r="141" spans="1:13">
      <c r="A141" s="11">
        <v>6148244</v>
      </c>
      <c r="B141" s="11">
        <v>35000</v>
      </c>
      <c r="C141" s="11">
        <v>1717776437</v>
      </c>
      <c r="D141" s="11" t="s">
        <v>439</v>
      </c>
      <c r="E141" s="11" t="s">
        <v>10</v>
      </c>
      <c r="F141" s="11" t="s">
        <v>423</v>
      </c>
      <c r="G141" s="11" t="s">
        <v>429</v>
      </c>
      <c r="H141" s="11" t="s">
        <v>425</v>
      </c>
      <c r="I141" s="11" t="s">
        <v>80</v>
      </c>
      <c r="J141" s="11">
        <v>8</v>
      </c>
      <c r="K141" s="11">
        <v>5</v>
      </c>
      <c r="L141" s="11">
        <v>1</v>
      </c>
      <c r="M141" s="11">
        <f>VLOOKUP(A141,[19]hc!$A$1:$T$1659,1,0)</f>
        <v>6148244</v>
      </c>
    </row>
    <row r="142" spans="1:13">
      <c r="A142" s="11">
        <v>6116666</v>
      </c>
      <c r="B142" s="11">
        <v>35000</v>
      </c>
      <c r="C142" s="11">
        <v>1715753487</v>
      </c>
      <c r="D142" s="11" t="s">
        <v>440</v>
      </c>
      <c r="E142" s="11" t="s">
        <v>10</v>
      </c>
      <c r="F142" s="11" t="s">
        <v>423</v>
      </c>
      <c r="G142" s="11" t="s">
        <v>424</v>
      </c>
      <c r="H142" s="11" t="s">
        <v>425</v>
      </c>
      <c r="I142" s="11" t="s">
        <v>80</v>
      </c>
      <c r="J142" s="11">
        <v>6</v>
      </c>
      <c r="K142" s="11">
        <v>7</v>
      </c>
      <c r="L142" s="11">
        <v>3</v>
      </c>
      <c r="M142" s="11">
        <f>VLOOKUP(A142,[19]hc!$A$1:$T$1659,1,0)</f>
        <v>6116666</v>
      </c>
    </row>
    <row r="143" spans="1:13">
      <c r="A143" s="11">
        <v>6127193</v>
      </c>
      <c r="B143" s="11">
        <v>35000</v>
      </c>
      <c r="C143" s="11">
        <v>1714501986</v>
      </c>
      <c r="D143" s="11" t="s">
        <v>441</v>
      </c>
      <c r="E143" s="11" t="s">
        <v>10</v>
      </c>
      <c r="F143" s="11" t="s">
        <v>423</v>
      </c>
      <c r="G143" s="11" t="s">
        <v>424</v>
      </c>
      <c r="H143" s="11" t="s">
        <v>425</v>
      </c>
      <c r="I143" s="11" t="s">
        <v>80</v>
      </c>
      <c r="J143" s="11">
        <v>7</v>
      </c>
      <c r="K143" s="11">
        <v>1</v>
      </c>
      <c r="L143" s="11">
        <v>2</v>
      </c>
      <c r="M143" s="11">
        <f>VLOOKUP(A143,[19]hc!$A$1:$T$1659,1,0)</f>
        <v>6127193</v>
      </c>
    </row>
    <row r="144" spans="1:13">
      <c r="A144" s="11">
        <v>6125896</v>
      </c>
      <c r="B144" s="11">
        <v>35000</v>
      </c>
      <c r="C144" s="11">
        <v>1721058376</v>
      </c>
      <c r="D144" s="11" t="s">
        <v>442</v>
      </c>
      <c r="E144" s="11" t="s">
        <v>10</v>
      </c>
      <c r="F144" s="11" t="s">
        <v>423</v>
      </c>
      <c r="G144" s="11" t="s">
        <v>424</v>
      </c>
      <c r="H144" s="11" t="s">
        <v>425</v>
      </c>
      <c r="I144" s="11" t="s">
        <v>80</v>
      </c>
      <c r="J144" s="11">
        <v>6</v>
      </c>
      <c r="K144" s="11">
        <v>12</v>
      </c>
      <c r="L144" s="11">
        <v>1</v>
      </c>
      <c r="M144" s="11">
        <f>VLOOKUP(A144,[19]hc!$A$1:$T$1659,1,0)</f>
        <v>6125896</v>
      </c>
    </row>
    <row r="145" spans="1:13">
      <c r="A145" s="11">
        <v>6148088</v>
      </c>
      <c r="B145" s="11">
        <v>35000</v>
      </c>
      <c r="C145" s="11">
        <v>1715711766</v>
      </c>
      <c r="D145" s="11" t="s">
        <v>443</v>
      </c>
      <c r="E145" s="11" t="s">
        <v>10</v>
      </c>
      <c r="F145" s="11" t="s">
        <v>423</v>
      </c>
      <c r="G145" s="11" t="s">
        <v>427</v>
      </c>
      <c r="H145" s="11" t="s">
        <v>425</v>
      </c>
      <c r="I145" s="11" t="s">
        <v>80</v>
      </c>
      <c r="J145" s="11">
        <v>8</v>
      </c>
      <c r="K145" s="11">
        <v>5</v>
      </c>
      <c r="L145" s="11">
        <v>1</v>
      </c>
      <c r="M145" s="11">
        <f>VLOOKUP(A145,[19]hc!$A$1:$T$1659,1,0)</f>
        <v>6148088</v>
      </c>
    </row>
    <row r="146" spans="1:13">
      <c r="A146" s="11">
        <v>6148267</v>
      </c>
      <c r="B146" s="11">
        <v>35000</v>
      </c>
      <c r="C146" s="11">
        <v>1715786388</v>
      </c>
      <c r="D146" s="11" t="s">
        <v>444</v>
      </c>
      <c r="E146" s="11" t="s">
        <v>10</v>
      </c>
      <c r="F146" s="11" t="s">
        <v>423</v>
      </c>
      <c r="G146" s="11" t="s">
        <v>427</v>
      </c>
      <c r="H146" s="11" t="s">
        <v>425</v>
      </c>
      <c r="I146" s="11" t="s">
        <v>80</v>
      </c>
      <c r="J146" s="11">
        <v>9</v>
      </c>
      <c r="K146" s="11">
        <v>9</v>
      </c>
      <c r="L146" s="11">
        <v>16</v>
      </c>
      <c r="M146" s="11">
        <f>VLOOKUP(A146,[19]hc!$A$1:$T$1659,1,0)</f>
        <v>6148267</v>
      </c>
    </row>
    <row r="147" spans="1:13">
      <c r="A147" s="11">
        <v>6126067</v>
      </c>
      <c r="B147" s="11">
        <v>35000</v>
      </c>
      <c r="C147" s="11">
        <v>1716531429</v>
      </c>
      <c r="D147" s="11" t="s">
        <v>445</v>
      </c>
      <c r="E147" s="11" t="s">
        <v>10</v>
      </c>
      <c r="F147" s="11" t="s">
        <v>423</v>
      </c>
      <c r="G147" s="11" t="s">
        <v>427</v>
      </c>
      <c r="H147" s="11" t="s">
        <v>425</v>
      </c>
      <c r="I147" s="11" t="s">
        <v>80</v>
      </c>
      <c r="J147" s="11">
        <v>6</v>
      </c>
      <c r="K147" s="11">
        <v>12</v>
      </c>
      <c r="L147" s="11">
        <v>1</v>
      </c>
      <c r="M147" s="11">
        <f>VLOOKUP(A147,[19]hc!$A$1:$T$1659,1,0)</f>
        <v>6126067</v>
      </c>
    </row>
    <row r="148" spans="1:13">
      <c r="A148" s="11">
        <v>6057885</v>
      </c>
      <c r="B148" s="11">
        <v>35000</v>
      </c>
      <c r="C148" s="11">
        <v>1712597812</v>
      </c>
      <c r="D148" s="11" t="s">
        <v>446</v>
      </c>
      <c r="E148" s="11" t="s">
        <v>10</v>
      </c>
      <c r="F148" s="11" t="s">
        <v>423</v>
      </c>
      <c r="G148" s="11" t="s">
        <v>427</v>
      </c>
      <c r="H148" s="11" t="s">
        <v>425</v>
      </c>
      <c r="I148" s="11" t="s">
        <v>80</v>
      </c>
      <c r="J148" s="11">
        <v>3</v>
      </c>
      <c r="K148" s="11">
        <v>2</v>
      </c>
      <c r="L148" s="11">
        <v>10</v>
      </c>
      <c r="M148" s="11">
        <f>VLOOKUP(A148,[19]hc!$A$1:$T$1659,1,0)</f>
        <v>6057885</v>
      </c>
    </row>
    <row r="149" spans="1:13">
      <c r="A149" s="11">
        <v>6147837</v>
      </c>
      <c r="B149" s="11">
        <v>35000</v>
      </c>
      <c r="C149" s="11">
        <v>1716580582</v>
      </c>
      <c r="D149" s="11" t="s">
        <v>447</v>
      </c>
      <c r="E149" s="11" t="s">
        <v>10</v>
      </c>
      <c r="F149" s="11" t="s">
        <v>423</v>
      </c>
      <c r="G149" s="11" t="s">
        <v>427</v>
      </c>
      <c r="H149" s="11" t="s">
        <v>425</v>
      </c>
      <c r="I149" s="11" t="s">
        <v>80</v>
      </c>
      <c r="J149" s="11">
        <v>8</v>
      </c>
      <c r="K149" s="11">
        <v>5</v>
      </c>
      <c r="L149" s="11">
        <v>1</v>
      </c>
      <c r="M149" s="11">
        <f>VLOOKUP(A149,[19]hc!$A$1:$T$1659,1,0)</f>
        <v>6147837</v>
      </c>
    </row>
    <row r="150" spans="1:13">
      <c r="A150" s="11">
        <v>6127198</v>
      </c>
      <c r="B150" s="11">
        <v>35000</v>
      </c>
      <c r="C150" s="11">
        <v>1718440132</v>
      </c>
      <c r="D150" s="11" t="s">
        <v>448</v>
      </c>
      <c r="E150" s="11" t="s">
        <v>10</v>
      </c>
      <c r="F150" s="11" t="s">
        <v>423</v>
      </c>
      <c r="G150" s="11" t="s">
        <v>427</v>
      </c>
      <c r="H150" s="11" t="s">
        <v>425</v>
      </c>
      <c r="I150" s="11" t="s">
        <v>80</v>
      </c>
      <c r="J150" s="11">
        <v>7</v>
      </c>
      <c r="K150" s="11">
        <v>1</v>
      </c>
      <c r="L150" s="11">
        <v>2</v>
      </c>
      <c r="M150" s="11">
        <f>VLOOKUP(A150,[19]hc!$A$1:$T$1659,1,0)</f>
        <v>6127198</v>
      </c>
    </row>
    <row r="151" spans="1:13">
      <c r="A151" s="11">
        <v>6057860</v>
      </c>
      <c r="B151" s="11">
        <v>35000</v>
      </c>
      <c r="C151" s="11">
        <v>1713385894</v>
      </c>
      <c r="D151" s="11" t="s">
        <v>449</v>
      </c>
      <c r="E151" s="11" t="s">
        <v>10</v>
      </c>
      <c r="F151" s="11" t="s">
        <v>423</v>
      </c>
      <c r="G151" s="11" t="s">
        <v>429</v>
      </c>
      <c r="H151" s="11" t="s">
        <v>425</v>
      </c>
      <c r="I151" s="11" t="s">
        <v>80</v>
      </c>
      <c r="J151" s="11">
        <v>5</v>
      </c>
      <c r="K151" s="11">
        <v>3</v>
      </c>
      <c r="L151" s="11">
        <v>1</v>
      </c>
      <c r="M151" s="11">
        <f>VLOOKUP(A151,[19]hc!$A$1:$T$1659,1,0)</f>
        <v>6057860</v>
      </c>
    </row>
    <row r="152" spans="1:13">
      <c r="A152" s="11">
        <v>6127170</v>
      </c>
      <c r="B152" s="11">
        <v>35000</v>
      </c>
      <c r="C152" s="11">
        <v>1714634092</v>
      </c>
      <c r="D152" s="11" t="s">
        <v>450</v>
      </c>
      <c r="E152" s="11" t="s">
        <v>10</v>
      </c>
      <c r="F152" s="11" t="s">
        <v>423</v>
      </c>
      <c r="G152" s="11" t="s">
        <v>429</v>
      </c>
      <c r="H152" s="11" t="s">
        <v>425</v>
      </c>
      <c r="I152" s="11" t="s">
        <v>80</v>
      </c>
      <c r="J152" s="11">
        <v>7</v>
      </c>
      <c r="K152" s="11">
        <v>1</v>
      </c>
      <c r="L152" s="11">
        <v>2</v>
      </c>
      <c r="M152" s="11">
        <f>VLOOKUP(A152,[19]hc!$A$1:$T$1659,1,0)</f>
        <v>6127170</v>
      </c>
    </row>
    <row r="153" spans="1:13">
      <c r="A153" s="11">
        <v>3705986</v>
      </c>
      <c r="B153" s="11">
        <v>35000</v>
      </c>
      <c r="C153" s="11">
        <v>1711619880</v>
      </c>
      <c r="D153" s="11" t="s">
        <v>451</v>
      </c>
      <c r="E153" s="11" t="s">
        <v>10</v>
      </c>
      <c r="F153" s="11" t="s">
        <v>423</v>
      </c>
      <c r="G153" s="11" t="s">
        <v>429</v>
      </c>
      <c r="H153" s="11" t="s">
        <v>425</v>
      </c>
      <c r="I153" s="11" t="s">
        <v>80</v>
      </c>
      <c r="J153" s="11">
        <v>2</v>
      </c>
      <c r="K153" s="11">
        <v>7</v>
      </c>
      <c r="L153" s="11">
        <v>1</v>
      </c>
      <c r="M153" s="11">
        <f>VLOOKUP(A153,[19]hc!$A$1:$T$1659,1,0)</f>
        <v>3705986</v>
      </c>
    </row>
    <row r="154" spans="1:13">
      <c r="A154" s="11">
        <v>952</v>
      </c>
      <c r="B154" s="11">
        <v>35000</v>
      </c>
      <c r="C154" s="11">
        <v>1900235704</v>
      </c>
      <c r="D154" s="11" t="s">
        <v>452</v>
      </c>
      <c r="E154" s="11" t="s">
        <v>10</v>
      </c>
      <c r="F154" s="11" t="s">
        <v>423</v>
      </c>
      <c r="G154" s="11" t="s">
        <v>429</v>
      </c>
      <c r="H154" s="11" t="s">
        <v>425</v>
      </c>
      <c r="I154" s="11" t="s">
        <v>80</v>
      </c>
      <c r="J154" s="11">
        <v>94</v>
      </c>
      <c r="K154" s="11">
        <v>1</v>
      </c>
      <c r="L154" s="11">
        <v>10</v>
      </c>
      <c r="M154" s="11">
        <f>VLOOKUP(A154,[19]hc!$A$1:$T$1659,1,0)</f>
        <v>952</v>
      </c>
    </row>
    <row r="155" spans="1:13">
      <c r="A155" s="11">
        <v>1475</v>
      </c>
      <c r="B155" s="11">
        <v>35000</v>
      </c>
      <c r="C155" s="11">
        <v>1713691176</v>
      </c>
      <c r="D155" s="11" t="s">
        <v>453</v>
      </c>
      <c r="E155" s="11" t="s">
        <v>10</v>
      </c>
      <c r="F155" s="11" t="s">
        <v>423</v>
      </c>
      <c r="G155" s="11" t="s">
        <v>429</v>
      </c>
      <c r="H155" s="11" t="s">
        <v>425</v>
      </c>
      <c r="I155" s="11" t="s">
        <v>80</v>
      </c>
      <c r="J155" s="11">
        <v>0</v>
      </c>
      <c r="K155" s="11">
        <v>1</v>
      </c>
      <c r="L155" s="11">
        <v>5</v>
      </c>
      <c r="M155" s="11">
        <f>VLOOKUP(A155,[19]hc!$A$1:$T$1659,1,0)</f>
        <v>1475</v>
      </c>
    </row>
    <row r="156" spans="1:13">
      <c r="A156" s="11">
        <v>6125969</v>
      </c>
      <c r="B156" s="11">
        <v>35000</v>
      </c>
      <c r="C156" s="11">
        <v>1716154941</v>
      </c>
      <c r="D156" s="11" t="s">
        <v>454</v>
      </c>
      <c r="E156" s="11" t="s">
        <v>10</v>
      </c>
      <c r="F156" s="11" t="s">
        <v>423</v>
      </c>
      <c r="G156" s="11" t="s">
        <v>431</v>
      </c>
      <c r="H156" s="11" t="s">
        <v>425</v>
      </c>
      <c r="I156" s="11" t="s">
        <v>80</v>
      </c>
      <c r="J156" s="11">
        <v>6</v>
      </c>
      <c r="K156" s="11">
        <v>12</v>
      </c>
      <c r="L156" s="11">
        <v>1</v>
      </c>
      <c r="M156" s="11">
        <f>VLOOKUP(A156,[19]hc!$A$1:$T$1659,1,0)</f>
        <v>6125969</v>
      </c>
    </row>
    <row r="157" spans="1:13">
      <c r="A157" s="11">
        <v>6129552</v>
      </c>
      <c r="B157" s="11">
        <v>35000</v>
      </c>
      <c r="C157" s="11">
        <v>1717550311</v>
      </c>
      <c r="D157" s="11" t="s">
        <v>455</v>
      </c>
      <c r="E157" s="11" t="s">
        <v>10</v>
      </c>
      <c r="F157" s="11" t="s">
        <v>423</v>
      </c>
      <c r="G157" s="11" t="s">
        <v>431</v>
      </c>
      <c r="H157" s="11" t="s">
        <v>425</v>
      </c>
      <c r="I157" s="11" t="s">
        <v>80</v>
      </c>
      <c r="J157" s="11">
        <v>7</v>
      </c>
      <c r="K157" s="11">
        <v>3</v>
      </c>
      <c r="L157" s="11">
        <v>1</v>
      </c>
      <c r="M157" s="11">
        <f>VLOOKUP(A157,[19]hc!$A$1:$T$1659,1,0)</f>
        <v>6129552</v>
      </c>
    </row>
    <row r="158" spans="1:13">
      <c r="A158" s="11">
        <v>3705884</v>
      </c>
      <c r="B158" s="11">
        <v>35000</v>
      </c>
      <c r="C158" s="11">
        <v>1711471894</v>
      </c>
      <c r="D158" s="11" t="s">
        <v>456</v>
      </c>
      <c r="E158" s="11" t="s">
        <v>10</v>
      </c>
      <c r="F158" s="11" t="s">
        <v>423</v>
      </c>
      <c r="G158" s="11" t="s">
        <v>431</v>
      </c>
      <c r="H158" s="11" t="s">
        <v>425</v>
      </c>
      <c r="I158" s="11" t="s">
        <v>80</v>
      </c>
      <c r="J158" s="11">
        <v>2</v>
      </c>
      <c r="K158" s="11">
        <v>7</v>
      </c>
      <c r="L158" s="11">
        <v>1</v>
      </c>
      <c r="M158" s="11">
        <f>VLOOKUP(A158,[19]hc!$A$1:$T$1659,1,0)</f>
        <v>3705884</v>
      </c>
    </row>
    <row r="159" spans="1:13">
      <c r="A159" s="11">
        <v>6244541</v>
      </c>
      <c r="B159" s="11">
        <v>35000</v>
      </c>
      <c r="C159" s="11">
        <v>1715137020</v>
      </c>
      <c r="D159" s="11" t="s">
        <v>457</v>
      </c>
      <c r="E159" s="11" t="s">
        <v>10</v>
      </c>
      <c r="F159" s="11" t="s">
        <v>423</v>
      </c>
      <c r="G159" s="11" t="s">
        <v>431</v>
      </c>
      <c r="H159" s="11" t="s">
        <v>425</v>
      </c>
      <c r="I159" s="11" t="s">
        <v>80</v>
      </c>
      <c r="J159" s="11">
        <v>10</v>
      </c>
      <c r="K159" s="11">
        <v>4</v>
      </c>
      <c r="L159" s="11">
        <v>26</v>
      </c>
      <c r="M159" s="11">
        <f>VLOOKUP(A159,[19]hc!$A$1:$T$1659,1,0)</f>
        <v>6244541</v>
      </c>
    </row>
    <row r="160" spans="1:13">
      <c r="A160" s="11">
        <v>6279234</v>
      </c>
      <c r="B160" s="11">
        <v>35000</v>
      </c>
      <c r="C160" s="11">
        <v>1718414418</v>
      </c>
      <c r="D160" s="11" t="s">
        <v>458</v>
      </c>
      <c r="E160" s="11" t="s">
        <v>10</v>
      </c>
      <c r="F160" s="11" t="s">
        <v>423</v>
      </c>
      <c r="G160" s="11" t="s">
        <v>431</v>
      </c>
      <c r="H160" s="11" t="s">
        <v>425</v>
      </c>
      <c r="I160" s="11" t="s">
        <v>80</v>
      </c>
      <c r="J160" s="11">
        <v>12</v>
      </c>
      <c r="K160" s="11">
        <v>3</v>
      </c>
      <c r="L160" s="11">
        <v>1</v>
      </c>
      <c r="M160" s="11">
        <f>VLOOKUP(A160,[19]hc!$A$1:$T$1659,1,0)</f>
        <v>6279234</v>
      </c>
    </row>
    <row r="161" spans="1:13">
      <c r="A161" s="11">
        <v>6238158</v>
      </c>
      <c r="B161" s="11">
        <v>35000</v>
      </c>
      <c r="C161" s="11">
        <v>1716485535</v>
      </c>
      <c r="D161" s="11" t="s">
        <v>459</v>
      </c>
      <c r="E161" s="11" t="s">
        <v>10</v>
      </c>
      <c r="F161" s="11" t="s">
        <v>423</v>
      </c>
      <c r="G161" s="11" t="s">
        <v>431</v>
      </c>
      <c r="H161" s="11" t="s">
        <v>425</v>
      </c>
      <c r="I161" s="11" t="s">
        <v>80</v>
      </c>
      <c r="J161" s="11">
        <v>9</v>
      </c>
      <c r="K161" s="11">
        <v>9</v>
      </c>
      <c r="L161" s="11">
        <v>7</v>
      </c>
      <c r="M161" s="11">
        <f>VLOOKUP(A161,[19]hc!$A$1:$T$1659,1,0)</f>
        <v>6238158</v>
      </c>
    </row>
    <row r="162" spans="1:13">
      <c r="A162" s="11">
        <v>6248370</v>
      </c>
      <c r="B162" s="11">
        <v>35000</v>
      </c>
      <c r="C162" s="11">
        <v>1718082587</v>
      </c>
      <c r="D162" s="11" t="s">
        <v>460</v>
      </c>
      <c r="E162" s="11" t="s">
        <v>10</v>
      </c>
      <c r="F162" s="11" t="s">
        <v>423</v>
      </c>
      <c r="G162" s="11" t="s">
        <v>431</v>
      </c>
      <c r="H162" s="11" t="s">
        <v>425</v>
      </c>
      <c r="I162" s="11" t="s">
        <v>80</v>
      </c>
      <c r="J162" s="11">
        <v>10</v>
      </c>
      <c r="K162" s="11">
        <v>7</v>
      </c>
      <c r="L162" s="11">
        <v>26</v>
      </c>
      <c r="M162" s="11">
        <f>VLOOKUP(A162,[19]hc!$A$1:$T$1659,1,0)</f>
        <v>6248370</v>
      </c>
    </row>
    <row r="163" spans="1:13">
      <c r="A163" s="11">
        <v>6255658</v>
      </c>
      <c r="B163" s="11">
        <v>35000</v>
      </c>
      <c r="C163" s="11">
        <v>1724724156</v>
      </c>
      <c r="D163" s="11" t="s">
        <v>461</v>
      </c>
      <c r="E163" s="11" t="s">
        <v>10</v>
      </c>
      <c r="F163" s="11" t="s">
        <v>423</v>
      </c>
      <c r="G163" s="11" t="s">
        <v>431</v>
      </c>
      <c r="H163" s="11" t="s">
        <v>425</v>
      </c>
      <c r="I163" s="11" t="s">
        <v>80</v>
      </c>
      <c r="J163" s="11">
        <v>11</v>
      </c>
      <c r="K163" s="11">
        <v>2</v>
      </c>
      <c r="L163" s="11">
        <v>16</v>
      </c>
      <c r="M163" s="11">
        <f>VLOOKUP(A163,[19]hc!$A$1:$T$1659,1,0)</f>
        <v>6255658</v>
      </c>
    </row>
    <row r="164" spans="1:13">
      <c r="A164" s="11">
        <v>6309084</v>
      </c>
      <c r="B164" s="11">
        <v>35000</v>
      </c>
      <c r="C164" s="11">
        <v>1308935087</v>
      </c>
      <c r="D164" s="11" t="s">
        <v>462</v>
      </c>
      <c r="E164" s="11" t="s">
        <v>10</v>
      </c>
      <c r="F164" s="11" t="s">
        <v>423</v>
      </c>
      <c r="G164" s="11" t="s">
        <v>431</v>
      </c>
      <c r="H164" s="11" t="s">
        <v>425</v>
      </c>
      <c r="I164" s="11" t="s">
        <v>80</v>
      </c>
      <c r="J164" s="11">
        <v>12</v>
      </c>
      <c r="K164" s="11">
        <v>6</v>
      </c>
      <c r="L164" s="11">
        <v>25</v>
      </c>
      <c r="M164" s="11">
        <f>VLOOKUP(A164,[19]hc!$A$1:$T$1659,1,0)</f>
        <v>6309084</v>
      </c>
    </row>
    <row r="165" spans="1:13">
      <c r="A165" s="11">
        <v>6129931</v>
      </c>
      <c r="B165" s="11">
        <v>35000</v>
      </c>
      <c r="C165" s="11">
        <v>1721634713</v>
      </c>
      <c r="D165" s="11" t="s">
        <v>463</v>
      </c>
      <c r="E165" s="11" t="s">
        <v>10</v>
      </c>
      <c r="F165" s="11" t="s">
        <v>423</v>
      </c>
      <c r="G165" s="11" t="s">
        <v>431</v>
      </c>
      <c r="H165" s="11" t="s">
        <v>425</v>
      </c>
      <c r="I165" s="11" t="s">
        <v>80</v>
      </c>
      <c r="J165" s="11">
        <v>7</v>
      </c>
      <c r="K165" s="11">
        <v>3</v>
      </c>
      <c r="L165" s="11">
        <v>16</v>
      </c>
      <c r="M165" s="11">
        <f>VLOOKUP(A165,[19]hc!$A$1:$T$1659,1,0)</f>
        <v>6129931</v>
      </c>
    </row>
    <row r="166" spans="1:13">
      <c r="A166" s="11">
        <v>3705890</v>
      </c>
      <c r="B166" s="11">
        <v>35000</v>
      </c>
      <c r="C166" s="11">
        <v>1707134258</v>
      </c>
      <c r="D166" s="11" t="s">
        <v>464</v>
      </c>
      <c r="E166" s="11" t="s">
        <v>10</v>
      </c>
      <c r="F166" s="11" t="s">
        <v>423</v>
      </c>
      <c r="G166" s="11" t="s">
        <v>431</v>
      </c>
      <c r="H166" s="11" t="s">
        <v>425</v>
      </c>
      <c r="I166" s="11" t="s">
        <v>80</v>
      </c>
      <c r="J166" s="11">
        <v>2</v>
      </c>
      <c r="K166" s="11">
        <v>7</v>
      </c>
      <c r="L166" s="11">
        <v>1</v>
      </c>
      <c r="M166" s="11">
        <f>VLOOKUP(A166,[19]hc!$A$1:$T$1659,1,0)</f>
        <v>3705890</v>
      </c>
    </row>
    <row r="167" spans="1:13">
      <c r="A167" s="11">
        <v>6158276</v>
      </c>
      <c r="B167" s="11">
        <v>35000</v>
      </c>
      <c r="C167" s="11">
        <v>1721006037</v>
      </c>
      <c r="D167" s="11" t="s">
        <v>465</v>
      </c>
      <c r="E167" s="11" t="s">
        <v>10</v>
      </c>
      <c r="F167" s="11" t="s">
        <v>423</v>
      </c>
      <c r="G167" s="11" t="s">
        <v>427</v>
      </c>
      <c r="H167" s="11" t="s">
        <v>425</v>
      </c>
      <c r="I167" s="11" t="s">
        <v>80</v>
      </c>
      <c r="J167" s="11">
        <v>11</v>
      </c>
      <c r="K167" s="11">
        <v>7</v>
      </c>
      <c r="L167" s="11">
        <v>18</v>
      </c>
      <c r="M167" s="11">
        <f>VLOOKUP(A167,[19]hc!$A$1:$T$1659,1,0)</f>
        <v>6158276</v>
      </c>
    </row>
    <row r="168" spans="1:13">
      <c r="A168" s="11">
        <v>6267776</v>
      </c>
      <c r="B168" s="11">
        <v>35000</v>
      </c>
      <c r="C168" s="11">
        <v>1723724504</v>
      </c>
      <c r="D168" s="11" t="s">
        <v>466</v>
      </c>
      <c r="E168" s="11" t="s">
        <v>10</v>
      </c>
      <c r="F168" s="11" t="s">
        <v>423</v>
      </c>
      <c r="G168" s="11" t="s">
        <v>427</v>
      </c>
      <c r="H168" s="11" t="s">
        <v>425</v>
      </c>
      <c r="I168" s="11" t="s">
        <v>80</v>
      </c>
      <c r="J168" s="11">
        <v>11</v>
      </c>
      <c r="K168" s="11">
        <v>9</v>
      </c>
      <c r="L168" s="11">
        <v>16</v>
      </c>
      <c r="M168" s="11">
        <f>VLOOKUP(A168,[19]hc!$A$1:$T$1659,1,0)</f>
        <v>6267776</v>
      </c>
    </row>
    <row r="169" spans="1:13">
      <c r="A169" s="11">
        <v>6245351</v>
      </c>
      <c r="B169" s="11">
        <v>35000</v>
      </c>
      <c r="C169" s="11">
        <v>1719875591</v>
      </c>
      <c r="D169" s="11" t="s">
        <v>467</v>
      </c>
      <c r="E169" s="11" t="s">
        <v>10</v>
      </c>
      <c r="F169" s="11" t="s">
        <v>423</v>
      </c>
      <c r="G169" s="11" t="s">
        <v>427</v>
      </c>
      <c r="H169" s="11" t="s">
        <v>425</v>
      </c>
      <c r="I169" s="11" t="s">
        <v>80</v>
      </c>
      <c r="J169" s="11">
        <v>10</v>
      </c>
      <c r="K169" s="11">
        <v>5</v>
      </c>
      <c r="L169" s="11">
        <v>25</v>
      </c>
      <c r="M169" s="11">
        <f>VLOOKUP(A169,[19]hc!$A$1:$T$1659,1,0)</f>
        <v>6245351</v>
      </c>
    </row>
    <row r="170" spans="1:13">
      <c r="A170" s="11">
        <v>6147740</v>
      </c>
      <c r="B170" s="11">
        <v>35000</v>
      </c>
      <c r="C170" s="11">
        <v>1714474291</v>
      </c>
      <c r="D170" s="11" t="s">
        <v>468</v>
      </c>
      <c r="E170" s="11" t="s">
        <v>10</v>
      </c>
      <c r="F170" s="11" t="s">
        <v>423</v>
      </c>
      <c r="G170" s="11" t="s">
        <v>424</v>
      </c>
      <c r="H170" s="11" t="s">
        <v>425</v>
      </c>
      <c r="I170" s="11" t="s">
        <v>80</v>
      </c>
      <c r="J170" s="11">
        <v>8</v>
      </c>
      <c r="K170" s="11">
        <v>5</v>
      </c>
      <c r="L170" s="11">
        <v>1</v>
      </c>
      <c r="M170" s="11">
        <f>VLOOKUP(A170,[19]hc!$A$1:$T$1659,1,0)</f>
        <v>6147740</v>
      </c>
    </row>
    <row r="171" spans="1:13">
      <c r="A171" s="11">
        <v>6263447</v>
      </c>
      <c r="B171" s="11">
        <v>35000</v>
      </c>
      <c r="C171" s="11">
        <v>1715973663</v>
      </c>
      <c r="D171" s="11" t="s">
        <v>469</v>
      </c>
      <c r="E171" s="11" t="s">
        <v>10</v>
      </c>
      <c r="F171" s="11" t="s">
        <v>371</v>
      </c>
      <c r="G171" s="11" t="s">
        <v>372</v>
      </c>
      <c r="H171" s="11" t="s">
        <v>470</v>
      </c>
      <c r="I171" s="11" t="s">
        <v>80</v>
      </c>
      <c r="J171" s="11">
        <v>11</v>
      </c>
      <c r="K171" s="11">
        <v>6</v>
      </c>
      <c r="L171" s="11">
        <v>16</v>
      </c>
      <c r="M171" s="11">
        <f>VLOOKUP(A171,[19]hc!$A$1:$T$1659,1,0)</f>
        <v>6263447</v>
      </c>
    </row>
    <row r="172" spans="1:13">
      <c r="A172" s="11">
        <v>6067421</v>
      </c>
      <c r="B172" s="11">
        <v>35000</v>
      </c>
      <c r="C172" s="11">
        <v>1713315677</v>
      </c>
      <c r="D172" s="11" t="s">
        <v>471</v>
      </c>
      <c r="E172" s="11" t="s">
        <v>10</v>
      </c>
      <c r="F172" s="11" t="s">
        <v>371</v>
      </c>
      <c r="G172" s="11" t="s">
        <v>372</v>
      </c>
      <c r="H172" s="11" t="s">
        <v>470</v>
      </c>
      <c r="I172" s="11" t="s">
        <v>80</v>
      </c>
      <c r="J172" s="11">
        <v>4</v>
      </c>
      <c r="K172" s="11">
        <v>1</v>
      </c>
      <c r="L172" s="11">
        <v>12</v>
      </c>
      <c r="M172" s="11">
        <f>VLOOKUP(A172,[19]hc!$A$1:$T$1659,1,0)</f>
        <v>6067421</v>
      </c>
    </row>
    <row r="173" spans="1:13">
      <c r="A173" s="11">
        <v>6276934</v>
      </c>
      <c r="B173" s="11">
        <v>35000</v>
      </c>
      <c r="C173" s="11">
        <v>1712981370</v>
      </c>
      <c r="D173" s="11" t="s">
        <v>472</v>
      </c>
      <c r="E173" s="11" t="s">
        <v>10</v>
      </c>
      <c r="F173" s="11" t="s">
        <v>371</v>
      </c>
      <c r="G173" s="11" t="s">
        <v>372</v>
      </c>
      <c r="H173" s="11" t="s">
        <v>470</v>
      </c>
      <c r="I173" s="11" t="s">
        <v>80</v>
      </c>
      <c r="J173" s="11">
        <v>12</v>
      </c>
      <c r="K173" s="11">
        <v>1</v>
      </c>
      <c r="L173" s="11">
        <v>16</v>
      </c>
      <c r="M173" s="11">
        <f>VLOOKUP(A173,[19]hc!$A$1:$T$1659,1,0)</f>
        <v>6276934</v>
      </c>
    </row>
    <row r="174" spans="1:13">
      <c r="A174" s="11">
        <v>6276419</v>
      </c>
      <c r="B174" s="11">
        <v>35000</v>
      </c>
      <c r="D174" s="11" t="s">
        <v>473</v>
      </c>
      <c r="E174" s="11" t="s">
        <v>10</v>
      </c>
      <c r="F174" s="11" t="s">
        <v>371</v>
      </c>
      <c r="G174" s="11" t="s">
        <v>372</v>
      </c>
      <c r="H174" s="11" t="s">
        <v>470</v>
      </c>
      <c r="I174" s="11" t="s">
        <v>80</v>
      </c>
      <c r="M174" s="11">
        <f>VLOOKUP(A174,[19]hc!$A$1:$T$1659,1,0)</f>
        <v>6276419</v>
      </c>
    </row>
    <row r="175" spans="1:13">
      <c r="A175" s="11">
        <v>6276625</v>
      </c>
      <c r="B175" s="11">
        <v>35000</v>
      </c>
      <c r="D175" s="11" t="s">
        <v>474</v>
      </c>
      <c r="E175" s="11" t="s">
        <v>10</v>
      </c>
      <c r="F175" s="11" t="s">
        <v>371</v>
      </c>
      <c r="G175" s="11" t="s">
        <v>372</v>
      </c>
      <c r="H175" s="11" t="s">
        <v>470</v>
      </c>
      <c r="I175" s="11" t="s">
        <v>80</v>
      </c>
      <c r="M175" s="11">
        <f>VLOOKUP(A175,[19]hc!$A$1:$T$1659,1,0)</f>
        <v>6276625</v>
      </c>
    </row>
    <row r="176" spans="1:13">
      <c r="A176" s="11">
        <v>3703480</v>
      </c>
      <c r="B176" s="11">
        <v>35000</v>
      </c>
      <c r="C176" s="11">
        <v>1715386437</v>
      </c>
      <c r="D176" s="11" t="s">
        <v>475</v>
      </c>
      <c r="E176" s="11" t="s">
        <v>10</v>
      </c>
      <c r="F176" s="11" t="s">
        <v>476</v>
      </c>
      <c r="G176" s="11" t="s">
        <v>477</v>
      </c>
      <c r="H176" s="11" t="s">
        <v>478</v>
      </c>
      <c r="I176" s="11" t="s">
        <v>84</v>
      </c>
      <c r="J176" s="11">
        <v>1</v>
      </c>
      <c r="K176" s="11">
        <v>7</v>
      </c>
      <c r="L176" s="11">
        <v>2</v>
      </c>
      <c r="M176" s="11">
        <f>VLOOKUP(A176,[19]hc!$A$1:$T$1659,1,0)</f>
        <v>3703480</v>
      </c>
    </row>
    <row r="177" spans="1:13">
      <c r="A177" s="11">
        <v>6127217</v>
      </c>
      <c r="B177" s="11">
        <v>35000</v>
      </c>
      <c r="C177" s="11">
        <v>1713753281</v>
      </c>
      <c r="D177" s="11" t="s">
        <v>479</v>
      </c>
      <c r="E177" s="11" t="s">
        <v>10</v>
      </c>
      <c r="F177" s="11" t="s">
        <v>480</v>
      </c>
      <c r="G177" s="11" t="s">
        <v>481</v>
      </c>
      <c r="H177" s="11" t="s">
        <v>478</v>
      </c>
      <c r="I177" s="11" t="s">
        <v>84</v>
      </c>
      <c r="J177" s="11">
        <v>7</v>
      </c>
      <c r="K177" s="11">
        <v>1</v>
      </c>
      <c r="L177" s="11">
        <v>2</v>
      </c>
      <c r="M177" s="11">
        <f>VLOOKUP(A177,[19]hc!$A$1:$T$1659,1,0)</f>
        <v>6127217</v>
      </c>
    </row>
    <row r="178" spans="1:13">
      <c r="A178" s="11">
        <v>3703463</v>
      </c>
      <c r="B178" s="11">
        <v>35000</v>
      </c>
      <c r="C178" s="11">
        <v>1717517682</v>
      </c>
      <c r="D178" s="11" t="s">
        <v>482</v>
      </c>
      <c r="E178" s="11" t="s">
        <v>10</v>
      </c>
      <c r="F178" s="11" t="s">
        <v>476</v>
      </c>
      <c r="G178" s="11" t="s">
        <v>483</v>
      </c>
      <c r="H178" s="11" t="s">
        <v>478</v>
      </c>
      <c r="I178" s="11" t="s">
        <v>84</v>
      </c>
      <c r="J178" s="11">
        <v>1</v>
      </c>
      <c r="K178" s="11">
        <v>7</v>
      </c>
      <c r="L178" s="11">
        <v>2</v>
      </c>
      <c r="M178" s="11">
        <f>VLOOKUP(A178,[19]hc!$A$1:$T$1659,1,0)</f>
        <v>3703463</v>
      </c>
    </row>
    <row r="179" spans="1:13">
      <c r="A179" s="11">
        <v>6148110</v>
      </c>
      <c r="B179" s="11">
        <v>35000</v>
      </c>
      <c r="C179" s="11">
        <v>1716909138</v>
      </c>
      <c r="D179" s="11" t="s">
        <v>484</v>
      </c>
      <c r="E179" s="11" t="s">
        <v>10</v>
      </c>
      <c r="F179" s="11" t="s">
        <v>268</v>
      </c>
      <c r="G179" s="11" t="s">
        <v>483</v>
      </c>
      <c r="H179" s="11" t="s">
        <v>478</v>
      </c>
      <c r="I179" s="11" t="s">
        <v>80</v>
      </c>
      <c r="J179" s="11">
        <v>8</v>
      </c>
      <c r="K179" s="11">
        <v>5</v>
      </c>
      <c r="L179" s="11">
        <v>1</v>
      </c>
      <c r="M179" s="11">
        <f>VLOOKUP(A179,[19]hc!$A$1:$T$1659,1,0)</f>
        <v>6148110</v>
      </c>
    </row>
    <row r="180" spans="1:13">
      <c r="A180" s="11">
        <v>6058294</v>
      </c>
      <c r="B180" s="11">
        <v>35000</v>
      </c>
      <c r="C180" s="11">
        <v>1710533041</v>
      </c>
      <c r="D180" s="11" t="s">
        <v>485</v>
      </c>
      <c r="E180" s="11" t="s">
        <v>10</v>
      </c>
      <c r="F180" s="11" t="s">
        <v>476</v>
      </c>
      <c r="G180" s="11" t="s">
        <v>483</v>
      </c>
      <c r="H180" s="11" t="s">
        <v>478</v>
      </c>
      <c r="I180" s="11" t="s">
        <v>80</v>
      </c>
      <c r="J180" s="11">
        <v>3</v>
      </c>
      <c r="K180" s="11">
        <v>2</v>
      </c>
      <c r="L180" s="11">
        <v>17</v>
      </c>
      <c r="M180" s="11">
        <f>VLOOKUP(A180,[19]hc!$A$1:$T$1659,1,0)</f>
        <v>6058294</v>
      </c>
    </row>
    <row r="181" spans="1:13">
      <c r="A181" s="11">
        <v>1056</v>
      </c>
      <c r="B181" s="11">
        <v>35000</v>
      </c>
      <c r="C181" s="11">
        <v>701924771</v>
      </c>
      <c r="D181" s="11" t="s">
        <v>486</v>
      </c>
      <c r="E181" s="11" t="s">
        <v>10</v>
      </c>
      <c r="F181" s="11" t="s">
        <v>476</v>
      </c>
      <c r="G181" s="11" t="s">
        <v>477</v>
      </c>
      <c r="H181" s="11" t="s">
        <v>478</v>
      </c>
      <c r="I181" s="11" t="s">
        <v>80</v>
      </c>
      <c r="J181" s="11">
        <v>96</v>
      </c>
      <c r="K181" s="11">
        <v>1</v>
      </c>
      <c r="L181" s="11">
        <v>22</v>
      </c>
      <c r="M181" s="11">
        <f>VLOOKUP(A181,[19]hc!$A$1:$T$1659,1,0)</f>
        <v>1056</v>
      </c>
    </row>
    <row r="182" spans="1:13">
      <c r="A182" s="11">
        <v>6072800</v>
      </c>
      <c r="B182" s="11">
        <v>35000</v>
      </c>
      <c r="C182" s="11">
        <v>1714779780</v>
      </c>
      <c r="D182" s="11" t="s">
        <v>487</v>
      </c>
      <c r="E182" s="11" t="s">
        <v>10</v>
      </c>
      <c r="F182" s="11" t="s">
        <v>476</v>
      </c>
      <c r="G182" s="11" t="s">
        <v>477</v>
      </c>
      <c r="H182" s="11" t="s">
        <v>478</v>
      </c>
      <c r="I182" s="11" t="s">
        <v>80</v>
      </c>
      <c r="J182" s="11">
        <v>4</v>
      </c>
      <c r="K182" s="11">
        <v>6</v>
      </c>
      <c r="L182" s="11">
        <v>16</v>
      </c>
      <c r="M182" s="11">
        <f>VLOOKUP(A182,[19]hc!$A$1:$T$1659,1,0)</f>
        <v>6072800</v>
      </c>
    </row>
    <row r="183" spans="1:13">
      <c r="A183" s="11">
        <v>6074482</v>
      </c>
      <c r="B183" s="11">
        <v>35000</v>
      </c>
      <c r="C183" s="11">
        <v>1711679686</v>
      </c>
      <c r="D183" s="11" t="s">
        <v>488</v>
      </c>
      <c r="E183" s="11" t="s">
        <v>10</v>
      </c>
      <c r="F183" s="11" t="s">
        <v>476</v>
      </c>
      <c r="G183" s="11" t="s">
        <v>477</v>
      </c>
      <c r="H183" s="11" t="s">
        <v>478</v>
      </c>
      <c r="I183" s="11" t="s">
        <v>80</v>
      </c>
      <c r="J183" s="11">
        <v>4</v>
      </c>
      <c r="K183" s="11">
        <v>8</v>
      </c>
      <c r="L183" s="11">
        <v>2</v>
      </c>
      <c r="M183" s="11">
        <f>VLOOKUP(A183,[19]hc!$A$1:$T$1659,1,0)</f>
        <v>6074482</v>
      </c>
    </row>
    <row r="184" spans="1:13">
      <c r="A184" s="11">
        <v>6147829</v>
      </c>
      <c r="B184" s="11">
        <v>35000</v>
      </c>
      <c r="C184" s="11">
        <v>1719035188</v>
      </c>
      <c r="D184" s="11" t="s">
        <v>489</v>
      </c>
      <c r="E184" s="11" t="s">
        <v>10</v>
      </c>
      <c r="F184" s="11" t="s">
        <v>476</v>
      </c>
      <c r="G184" s="11" t="s">
        <v>477</v>
      </c>
      <c r="H184" s="11" t="s">
        <v>478</v>
      </c>
      <c r="I184" s="11" t="s">
        <v>80</v>
      </c>
      <c r="J184" s="11">
        <v>8</v>
      </c>
      <c r="K184" s="11">
        <v>5</v>
      </c>
      <c r="L184" s="11">
        <v>1</v>
      </c>
      <c r="M184" s="11">
        <f>VLOOKUP(A184,[19]hc!$A$1:$T$1659,1,0)</f>
        <v>6147829</v>
      </c>
    </row>
    <row r="185" spans="1:13">
      <c r="A185" s="11">
        <v>6148133</v>
      </c>
      <c r="B185" s="11">
        <v>35000</v>
      </c>
      <c r="C185" s="11">
        <v>1713835658</v>
      </c>
      <c r="D185" s="11" t="s">
        <v>490</v>
      </c>
      <c r="E185" s="11" t="s">
        <v>10</v>
      </c>
      <c r="F185" s="11" t="s">
        <v>476</v>
      </c>
      <c r="G185" s="11" t="s">
        <v>477</v>
      </c>
      <c r="H185" s="11" t="s">
        <v>478</v>
      </c>
      <c r="I185" s="11" t="s">
        <v>80</v>
      </c>
      <c r="J185" s="11">
        <v>8</v>
      </c>
      <c r="K185" s="11">
        <v>5</v>
      </c>
      <c r="L185" s="11">
        <v>1</v>
      </c>
      <c r="M185" s="11">
        <f>VLOOKUP(A185,[19]hc!$A$1:$T$1659,1,0)</f>
        <v>6148133</v>
      </c>
    </row>
    <row r="186" spans="1:13">
      <c r="A186" s="11">
        <v>6057781</v>
      </c>
      <c r="B186" s="11">
        <v>35000</v>
      </c>
      <c r="C186" s="11">
        <v>253630873</v>
      </c>
      <c r="D186" s="11" t="s">
        <v>491</v>
      </c>
      <c r="E186" s="11" t="s">
        <v>10</v>
      </c>
      <c r="F186" s="11" t="s">
        <v>476</v>
      </c>
      <c r="G186" s="11" t="s">
        <v>481</v>
      </c>
      <c r="H186" s="11" t="s">
        <v>478</v>
      </c>
      <c r="I186" s="11" t="s">
        <v>80</v>
      </c>
      <c r="J186" s="11">
        <v>3</v>
      </c>
      <c r="K186" s="11">
        <v>2</v>
      </c>
      <c r="L186" s="11">
        <v>10</v>
      </c>
      <c r="M186" s="11">
        <f>VLOOKUP(A186,[19]hc!$A$1:$T$1659,1,0)</f>
        <v>6057781</v>
      </c>
    </row>
    <row r="187" spans="1:13">
      <c r="A187" s="11">
        <v>6121295</v>
      </c>
      <c r="B187" s="11">
        <v>35000</v>
      </c>
      <c r="C187" s="11">
        <v>603342890</v>
      </c>
      <c r="D187" s="11" t="s">
        <v>492</v>
      </c>
      <c r="E187" s="11" t="s">
        <v>10</v>
      </c>
      <c r="F187" s="11" t="s">
        <v>476</v>
      </c>
      <c r="G187" s="11" t="s">
        <v>481</v>
      </c>
      <c r="H187" s="11" t="s">
        <v>478</v>
      </c>
      <c r="I187" s="11" t="s">
        <v>80</v>
      </c>
      <c r="J187" s="11">
        <v>6</v>
      </c>
      <c r="K187" s="11">
        <v>9</v>
      </c>
      <c r="L187" s="11">
        <v>1</v>
      </c>
      <c r="M187" s="11">
        <f>VLOOKUP(A187,[19]hc!$A$1:$T$1659,1,0)</f>
        <v>6121295</v>
      </c>
    </row>
    <row r="188" spans="1:13">
      <c r="A188" s="11">
        <v>6057461</v>
      </c>
      <c r="B188" s="11">
        <v>35000</v>
      </c>
      <c r="C188" s="11">
        <v>1714213343</v>
      </c>
      <c r="D188" s="11" t="s">
        <v>493</v>
      </c>
      <c r="E188" s="11" t="s">
        <v>10</v>
      </c>
      <c r="F188" s="11" t="s">
        <v>438</v>
      </c>
      <c r="G188" s="11" t="s">
        <v>481</v>
      </c>
      <c r="H188" s="11" t="s">
        <v>478</v>
      </c>
      <c r="I188" s="11" t="s">
        <v>80</v>
      </c>
      <c r="J188" s="11">
        <v>3</v>
      </c>
      <c r="K188" s="11">
        <v>1</v>
      </c>
      <c r="L188" s="11">
        <v>27</v>
      </c>
      <c r="M188" s="11">
        <f>VLOOKUP(A188,[19]hc!$A$1:$T$1659,1,0)</f>
        <v>6057461</v>
      </c>
    </row>
    <row r="189" spans="1:13">
      <c r="A189" s="11">
        <v>6057545</v>
      </c>
      <c r="B189" s="11">
        <v>35000</v>
      </c>
      <c r="C189" s="11">
        <v>1709893000</v>
      </c>
      <c r="D189" s="11" t="s">
        <v>494</v>
      </c>
      <c r="E189" s="11" t="s">
        <v>10</v>
      </c>
      <c r="F189" s="11" t="s">
        <v>476</v>
      </c>
      <c r="G189" s="11" t="s">
        <v>483</v>
      </c>
      <c r="H189" s="11" t="s">
        <v>478</v>
      </c>
      <c r="I189" s="11" t="s">
        <v>80</v>
      </c>
      <c r="J189" s="11">
        <v>3</v>
      </c>
      <c r="K189" s="11">
        <v>1</v>
      </c>
      <c r="L189" s="11">
        <v>27</v>
      </c>
      <c r="M189" s="11">
        <f>VLOOKUP(A189,[19]hc!$A$1:$T$1659,1,0)</f>
        <v>6057545</v>
      </c>
    </row>
    <row r="190" spans="1:13">
      <c r="A190" s="11">
        <v>6242288</v>
      </c>
      <c r="B190" s="11">
        <v>35000</v>
      </c>
      <c r="C190" s="11">
        <v>502739626</v>
      </c>
      <c r="D190" s="11" t="s">
        <v>495</v>
      </c>
      <c r="E190" s="11" t="s">
        <v>10</v>
      </c>
      <c r="F190" s="11" t="s">
        <v>476</v>
      </c>
      <c r="G190" s="11" t="s">
        <v>483</v>
      </c>
      <c r="H190" s="11" t="s">
        <v>478</v>
      </c>
      <c r="I190" s="11" t="s">
        <v>80</v>
      </c>
      <c r="J190" s="11">
        <v>10</v>
      </c>
      <c r="K190" s="11">
        <v>3</v>
      </c>
      <c r="L190" s="11">
        <v>22</v>
      </c>
      <c r="M190" s="11">
        <f>VLOOKUP(A190,[19]hc!$A$1:$T$1659,1,0)</f>
        <v>6242288</v>
      </c>
    </row>
    <row r="191" spans="1:13">
      <c r="A191" s="11">
        <v>6121285</v>
      </c>
      <c r="B191" s="11">
        <v>35000</v>
      </c>
      <c r="C191" s="11">
        <v>1715812036</v>
      </c>
      <c r="D191" s="11" t="s">
        <v>496</v>
      </c>
      <c r="E191" s="11" t="s">
        <v>10</v>
      </c>
      <c r="F191" s="11" t="s">
        <v>476</v>
      </c>
      <c r="G191" s="11" t="s">
        <v>481</v>
      </c>
      <c r="H191" s="11" t="s">
        <v>478</v>
      </c>
      <c r="I191" s="11" t="s">
        <v>80</v>
      </c>
      <c r="J191" s="11">
        <v>6</v>
      </c>
      <c r="K191" s="11">
        <v>9</v>
      </c>
      <c r="L191" s="11">
        <v>1</v>
      </c>
      <c r="M191" s="11">
        <f>VLOOKUP(A191,[19]hc!$A$1:$T$1659,1,0)</f>
        <v>6121285</v>
      </c>
    </row>
    <row r="192" spans="1:13">
      <c r="A192" s="11">
        <v>3703444</v>
      </c>
      <c r="B192" s="11">
        <v>35000</v>
      </c>
      <c r="C192" s="11">
        <v>1711963718</v>
      </c>
      <c r="D192" s="11" t="s">
        <v>497</v>
      </c>
      <c r="E192" s="11" t="s">
        <v>10</v>
      </c>
      <c r="F192" s="11" t="s">
        <v>476</v>
      </c>
      <c r="G192" s="11" t="s">
        <v>483</v>
      </c>
      <c r="H192" s="11" t="s">
        <v>478</v>
      </c>
      <c r="I192" s="11" t="s">
        <v>80</v>
      </c>
      <c r="J192" s="11">
        <v>1</v>
      </c>
      <c r="K192" s="11">
        <v>7</v>
      </c>
      <c r="L192" s="11">
        <v>2</v>
      </c>
      <c r="M192" s="11">
        <f>VLOOKUP(A192,[19]hc!$A$1:$T$1659,1,0)</f>
        <v>3703444</v>
      </c>
    </row>
    <row r="193" spans="1:13">
      <c r="A193" s="11">
        <v>6245228</v>
      </c>
      <c r="B193" s="11">
        <v>35000</v>
      </c>
      <c r="C193" s="11">
        <v>502414600</v>
      </c>
      <c r="D193" s="11" t="s">
        <v>498</v>
      </c>
      <c r="E193" s="11" t="s">
        <v>10</v>
      </c>
      <c r="F193" s="11" t="s">
        <v>499</v>
      </c>
      <c r="G193" s="11" t="s">
        <v>481</v>
      </c>
      <c r="H193" s="11" t="s">
        <v>478</v>
      </c>
      <c r="I193" s="11" t="s">
        <v>80</v>
      </c>
      <c r="J193" s="11">
        <v>10</v>
      </c>
      <c r="K193" s="11">
        <v>5</v>
      </c>
      <c r="L193" s="11">
        <v>17</v>
      </c>
      <c r="M193" s="11">
        <f>VLOOKUP(A193,[19]hc!$A$1:$T$1659,1,0)</f>
        <v>6245228</v>
      </c>
    </row>
    <row r="194" spans="1:13">
      <c r="A194" s="11">
        <v>6064704</v>
      </c>
      <c r="B194" s="11">
        <v>35000</v>
      </c>
      <c r="C194" s="11">
        <v>400876454</v>
      </c>
      <c r="D194" s="11" t="s">
        <v>500</v>
      </c>
      <c r="E194" s="11" t="s">
        <v>20</v>
      </c>
      <c r="F194" s="11" t="s">
        <v>371</v>
      </c>
      <c r="G194" s="11" t="s">
        <v>372</v>
      </c>
      <c r="H194" s="11" t="s">
        <v>501</v>
      </c>
      <c r="I194" s="11" t="s">
        <v>26</v>
      </c>
      <c r="J194" s="11">
        <v>3</v>
      </c>
      <c r="K194" s="11">
        <v>10</v>
      </c>
      <c r="L194" s="11">
        <v>27</v>
      </c>
      <c r="M194" s="11">
        <f>VLOOKUP(A194,[19]hc!$A$1:$T$1659,1,0)</f>
        <v>6064704</v>
      </c>
    </row>
    <row r="195" spans="1:13">
      <c r="A195" s="11">
        <v>6054747</v>
      </c>
      <c r="B195" s="11">
        <v>35000</v>
      </c>
      <c r="C195" s="11">
        <v>1712251188</v>
      </c>
      <c r="D195" s="11" t="s">
        <v>502</v>
      </c>
      <c r="E195" s="11" t="s">
        <v>10</v>
      </c>
      <c r="F195" s="11" t="s">
        <v>371</v>
      </c>
      <c r="G195" s="11" t="s">
        <v>372</v>
      </c>
      <c r="H195" s="11" t="s">
        <v>501</v>
      </c>
      <c r="I195" s="11" t="s">
        <v>26</v>
      </c>
      <c r="J195" s="11">
        <v>2</v>
      </c>
      <c r="K195" s="11">
        <v>11</v>
      </c>
      <c r="L195" s="11">
        <v>5</v>
      </c>
      <c r="M195" s="11">
        <f>VLOOKUP(A195,[19]hc!$A$1:$T$1659,1,0)</f>
        <v>6054747</v>
      </c>
    </row>
    <row r="196" spans="1:13">
      <c r="A196" s="11">
        <v>6279645</v>
      </c>
      <c r="B196" s="11">
        <v>35000</v>
      </c>
      <c r="D196" s="11" t="s">
        <v>503</v>
      </c>
      <c r="E196" s="11" t="s">
        <v>10</v>
      </c>
      <c r="F196" s="11" t="s">
        <v>371</v>
      </c>
      <c r="G196" s="11" t="s">
        <v>372</v>
      </c>
      <c r="H196" s="11" t="s">
        <v>501</v>
      </c>
      <c r="I196" s="11" t="s">
        <v>26</v>
      </c>
      <c r="J196" s="11">
        <v>12</v>
      </c>
      <c r="K196" s="11">
        <v>3</v>
      </c>
      <c r="L196" s="11">
        <v>16</v>
      </c>
      <c r="M196" s="11">
        <f>VLOOKUP(A196,[19]hc!$A$1:$T$1659,1,0)</f>
        <v>6279645</v>
      </c>
    </row>
    <row r="197" spans="1:13">
      <c r="A197" s="11">
        <v>3600305</v>
      </c>
      <c r="B197" s="11">
        <v>35000</v>
      </c>
      <c r="C197" s="11">
        <v>1802774784</v>
      </c>
      <c r="D197" s="11" t="s">
        <v>504</v>
      </c>
      <c r="E197" s="11" t="s">
        <v>10</v>
      </c>
      <c r="F197" s="11" t="s">
        <v>371</v>
      </c>
      <c r="G197" s="11" t="s">
        <v>372</v>
      </c>
      <c r="H197" s="11" t="s">
        <v>501</v>
      </c>
      <c r="I197" s="11" t="s">
        <v>26</v>
      </c>
      <c r="J197" s="11">
        <v>0</v>
      </c>
      <c r="K197" s="11">
        <v>7</v>
      </c>
      <c r="L197" s="11">
        <v>31</v>
      </c>
      <c r="M197" s="11">
        <f>VLOOKUP(A197,[19]hc!$A$1:$T$1659,1,0)</f>
        <v>3600305</v>
      </c>
    </row>
    <row r="198" spans="1:13">
      <c r="A198" s="11">
        <v>6121264</v>
      </c>
      <c r="B198" s="11">
        <v>35000</v>
      </c>
      <c r="C198" s="11">
        <v>502212145</v>
      </c>
      <c r="D198" s="11" t="s">
        <v>505</v>
      </c>
      <c r="E198" s="11" t="s">
        <v>10</v>
      </c>
      <c r="F198" s="11" t="s">
        <v>371</v>
      </c>
      <c r="G198" s="11" t="s">
        <v>372</v>
      </c>
      <c r="H198" s="11" t="s">
        <v>501</v>
      </c>
      <c r="I198" s="11" t="s">
        <v>80</v>
      </c>
      <c r="J198" s="11">
        <v>6</v>
      </c>
      <c r="K198" s="11">
        <v>9</v>
      </c>
      <c r="L198" s="11">
        <v>1</v>
      </c>
      <c r="M198" s="11">
        <f>VLOOKUP(A198,[19]hc!$A$1:$T$1659,1,0)</f>
        <v>6121264</v>
      </c>
    </row>
    <row r="199" spans="1:13">
      <c r="A199" s="11">
        <v>6148940</v>
      </c>
      <c r="B199" s="11">
        <v>35000</v>
      </c>
      <c r="C199" s="11">
        <v>1716976285</v>
      </c>
      <c r="D199" s="11" t="s">
        <v>506</v>
      </c>
      <c r="E199" s="11" t="s">
        <v>10</v>
      </c>
      <c r="F199" s="11" t="s">
        <v>371</v>
      </c>
      <c r="G199" s="11" t="s">
        <v>372</v>
      </c>
      <c r="H199" s="11" t="s">
        <v>501</v>
      </c>
      <c r="I199" s="11" t="s">
        <v>80</v>
      </c>
      <c r="J199" s="11">
        <v>8</v>
      </c>
      <c r="K199" s="11">
        <v>5</v>
      </c>
      <c r="L199" s="11">
        <v>19</v>
      </c>
      <c r="M199" s="11">
        <f>VLOOKUP(A199,[19]hc!$A$1:$T$1659,1,0)</f>
        <v>6148940</v>
      </c>
    </row>
    <row r="200" spans="1:13">
      <c r="A200" s="11">
        <v>6126065</v>
      </c>
      <c r="B200" s="11">
        <v>35000</v>
      </c>
      <c r="C200" s="11">
        <v>1716980220</v>
      </c>
      <c r="D200" s="11" t="s">
        <v>507</v>
      </c>
      <c r="E200" s="11" t="s">
        <v>20</v>
      </c>
      <c r="F200" s="11" t="s">
        <v>508</v>
      </c>
      <c r="G200" s="11" t="s">
        <v>509</v>
      </c>
      <c r="H200" s="11" t="s">
        <v>510</v>
      </c>
      <c r="I200" s="11" t="s">
        <v>84</v>
      </c>
      <c r="J200" s="11">
        <v>6</v>
      </c>
      <c r="K200" s="11">
        <v>12</v>
      </c>
      <c r="L200" s="11">
        <v>1</v>
      </c>
      <c r="M200" s="11">
        <f>VLOOKUP(A200,[19]hc!$A$1:$T$1659,1,0)</f>
        <v>6126065</v>
      </c>
    </row>
    <row r="201" spans="1:13">
      <c r="A201" s="11">
        <v>6238235</v>
      </c>
      <c r="B201" s="11">
        <v>35000</v>
      </c>
      <c r="C201" s="11">
        <v>1717177214</v>
      </c>
      <c r="D201" s="11" t="s">
        <v>511</v>
      </c>
      <c r="E201" s="11" t="s">
        <v>20</v>
      </c>
      <c r="F201" s="11" t="s">
        <v>508</v>
      </c>
      <c r="G201" s="11" t="s">
        <v>512</v>
      </c>
      <c r="H201" s="11" t="s">
        <v>510</v>
      </c>
      <c r="I201" s="11" t="s">
        <v>84</v>
      </c>
      <c r="J201" s="11">
        <v>9</v>
      </c>
      <c r="K201" s="11">
        <v>9</v>
      </c>
      <c r="L201" s="11">
        <v>7</v>
      </c>
      <c r="M201" s="11">
        <f>VLOOKUP(A201,[19]hc!$A$1:$T$1659,1,0)</f>
        <v>6238235</v>
      </c>
    </row>
    <row r="202" spans="1:13">
      <c r="A202" s="11">
        <v>6148279</v>
      </c>
      <c r="B202" s="11">
        <v>35000</v>
      </c>
      <c r="C202" s="11">
        <v>1717647141</v>
      </c>
      <c r="D202" s="11" t="s">
        <v>513</v>
      </c>
      <c r="E202" s="11" t="s">
        <v>20</v>
      </c>
      <c r="F202" s="11" t="s">
        <v>508</v>
      </c>
      <c r="G202" s="11" t="s">
        <v>514</v>
      </c>
      <c r="H202" s="11" t="s">
        <v>510</v>
      </c>
      <c r="I202" s="11" t="s">
        <v>84</v>
      </c>
      <c r="J202" s="11">
        <v>9</v>
      </c>
      <c r="K202" s="11">
        <v>9</v>
      </c>
      <c r="L202" s="11">
        <v>16</v>
      </c>
      <c r="M202" s="11">
        <f>VLOOKUP(A202,[19]hc!$A$1:$T$1659,1,0)</f>
        <v>6148279</v>
      </c>
    </row>
    <row r="203" spans="1:13">
      <c r="A203" s="11">
        <v>6148070</v>
      </c>
      <c r="B203" s="11">
        <v>35000</v>
      </c>
      <c r="C203" s="11">
        <v>1715991921</v>
      </c>
      <c r="D203" s="11" t="s">
        <v>515</v>
      </c>
      <c r="E203" s="11" t="s">
        <v>20</v>
      </c>
      <c r="F203" s="11" t="s">
        <v>508</v>
      </c>
      <c r="G203" s="11" t="s">
        <v>509</v>
      </c>
      <c r="H203" s="11" t="s">
        <v>510</v>
      </c>
      <c r="I203" s="11" t="s">
        <v>80</v>
      </c>
      <c r="J203" s="11">
        <v>8</v>
      </c>
      <c r="K203" s="11">
        <v>5</v>
      </c>
      <c r="L203" s="11">
        <v>1</v>
      </c>
      <c r="M203" s="11">
        <f>VLOOKUP(A203,[19]hc!$A$1:$T$1659,1,0)</f>
        <v>6148070</v>
      </c>
    </row>
    <row r="204" spans="1:13">
      <c r="A204" s="11">
        <v>6244557</v>
      </c>
      <c r="B204" s="11">
        <v>35000</v>
      </c>
      <c r="C204" s="11">
        <v>1713471637</v>
      </c>
      <c r="D204" s="11" t="s">
        <v>516</v>
      </c>
      <c r="E204" s="11" t="s">
        <v>20</v>
      </c>
      <c r="F204" s="11" t="s">
        <v>508</v>
      </c>
      <c r="G204" s="11" t="s">
        <v>509</v>
      </c>
      <c r="H204" s="11" t="s">
        <v>510</v>
      </c>
      <c r="I204" s="11" t="s">
        <v>80</v>
      </c>
      <c r="J204" s="11">
        <v>10</v>
      </c>
      <c r="K204" s="11">
        <v>4</v>
      </c>
      <c r="L204" s="11">
        <v>26</v>
      </c>
      <c r="M204" s="11">
        <f>VLOOKUP(A204,[19]hc!$A$1:$T$1659,1,0)</f>
        <v>6244557</v>
      </c>
    </row>
    <row r="205" spans="1:13">
      <c r="A205" s="11">
        <v>6238305</v>
      </c>
      <c r="B205" s="11">
        <v>35000</v>
      </c>
      <c r="C205" s="11">
        <v>1716180417</v>
      </c>
      <c r="D205" s="11" t="s">
        <v>517</v>
      </c>
      <c r="E205" s="11" t="s">
        <v>20</v>
      </c>
      <c r="F205" s="11" t="s">
        <v>508</v>
      </c>
      <c r="G205" s="11" t="s">
        <v>509</v>
      </c>
      <c r="H205" s="11" t="s">
        <v>510</v>
      </c>
      <c r="I205" s="11" t="s">
        <v>80</v>
      </c>
      <c r="J205" s="11">
        <v>9</v>
      </c>
      <c r="K205" s="11">
        <v>9</v>
      </c>
      <c r="L205" s="11">
        <v>21</v>
      </c>
      <c r="M205" s="11">
        <f>VLOOKUP(A205,[19]hc!$A$1:$T$1659,1,0)</f>
        <v>6238305</v>
      </c>
    </row>
    <row r="206" spans="1:13">
      <c r="A206" s="11">
        <v>6243522</v>
      </c>
      <c r="B206" s="11">
        <v>35000</v>
      </c>
      <c r="C206" s="11">
        <v>1717830622</v>
      </c>
      <c r="D206" s="11" t="s">
        <v>518</v>
      </c>
      <c r="E206" s="11" t="s">
        <v>20</v>
      </c>
      <c r="F206" s="11" t="s">
        <v>508</v>
      </c>
      <c r="G206" s="11" t="s">
        <v>509</v>
      </c>
      <c r="H206" s="11" t="s">
        <v>510</v>
      </c>
      <c r="I206" s="11" t="s">
        <v>80</v>
      </c>
      <c r="J206" s="11">
        <v>10</v>
      </c>
      <c r="K206" s="11">
        <v>4</v>
      </c>
      <c r="L206" s="11">
        <v>15</v>
      </c>
      <c r="M206" s="11">
        <f>VLOOKUP(A206,[19]hc!$A$1:$T$1659,1,0)</f>
        <v>6243522</v>
      </c>
    </row>
    <row r="207" spans="1:13">
      <c r="A207" s="11">
        <v>6252791</v>
      </c>
      <c r="B207" s="11">
        <v>35000</v>
      </c>
      <c r="C207" s="11">
        <v>1717134926</v>
      </c>
      <c r="D207" s="11" t="s">
        <v>519</v>
      </c>
      <c r="E207" s="11" t="s">
        <v>20</v>
      </c>
      <c r="F207" s="11" t="s">
        <v>508</v>
      </c>
      <c r="G207" s="11" t="s">
        <v>509</v>
      </c>
      <c r="H207" s="11" t="s">
        <v>510</v>
      </c>
      <c r="I207" s="11" t="s">
        <v>80</v>
      </c>
      <c r="J207" s="11">
        <v>10</v>
      </c>
      <c r="K207" s="11">
        <v>11</v>
      </c>
      <c r="L207" s="11">
        <v>22</v>
      </c>
      <c r="M207" s="11">
        <f>VLOOKUP(A207,[19]hc!$A$1:$T$1659,1,0)</f>
        <v>6252791</v>
      </c>
    </row>
    <row r="208" spans="1:13">
      <c r="A208" s="11">
        <v>6243504</v>
      </c>
      <c r="B208" s="11">
        <v>35000</v>
      </c>
      <c r="C208" s="11">
        <v>1713734216</v>
      </c>
      <c r="D208" s="11" t="s">
        <v>520</v>
      </c>
      <c r="E208" s="11" t="s">
        <v>20</v>
      </c>
      <c r="F208" s="11" t="s">
        <v>508</v>
      </c>
      <c r="G208" s="11" t="s">
        <v>509</v>
      </c>
      <c r="H208" s="11" t="s">
        <v>510</v>
      </c>
      <c r="I208" s="11" t="s">
        <v>80</v>
      </c>
      <c r="J208" s="11">
        <v>10</v>
      </c>
      <c r="K208" s="11">
        <v>4</v>
      </c>
      <c r="L208" s="11">
        <v>15</v>
      </c>
      <c r="M208" s="11">
        <f>VLOOKUP(A208,[19]hc!$A$1:$T$1659,1,0)</f>
        <v>6243504</v>
      </c>
    </row>
    <row r="209" spans="1:13">
      <c r="A209" s="11">
        <v>3705979</v>
      </c>
      <c r="B209" s="11">
        <v>35000</v>
      </c>
      <c r="C209" s="11">
        <v>1304518432</v>
      </c>
      <c r="D209" s="11" t="s">
        <v>521</v>
      </c>
      <c r="E209" s="11" t="s">
        <v>20</v>
      </c>
      <c r="F209" s="11" t="s">
        <v>508</v>
      </c>
      <c r="G209" s="11" t="s">
        <v>512</v>
      </c>
      <c r="H209" s="11" t="s">
        <v>510</v>
      </c>
      <c r="I209" s="11" t="s">
        <v>80</v>
      </c>
      <c r="J209" s="11">
        <v>2</v>
      </c>
      <c r="K209" s="11">
        <v>7</v>
      </c>
      <c r="L209" s="11">
        <v>1</v>
      </c>
      <c r="M209" s="11">
        <f>VLOOKUP(A209,[19]hc!$A$1:$T$1659,1,0)</f>
        <v>3705979</v>
      </c>
    </row>
    <row r="210" spans="1:13">
      <c r="A210" s="11">
        <v>6238139</v>
      </c>
      <c r="B210" s="11">
        <v>35000</v>
      </c>
      <c r="C210" s="11">
        <v>1716289812</v>
      </c>
      <c r="D210" s="11" t="s">
        <v>522</v>
      </c>
      <c r="E210" s="11" t="s">
        <v>20</v>
      </c>
      <c r="F210" s="11" t="s">
        <v>508</v>
      </c>
      <c r="G210" s="11" t="s">
        <v>512</v>
      </c>
      <c r="H210" s="11" t="s">
        <v>510</v>
      </c>
      <c r="I210" s="11" t="s">
        <v>80</v>
      </c>
      <c r="J210" s="11">
        <v>9</v>
      </c>
      <c r="K210" s="11">
        <v>9</v>
      </c>
      <c r="L210" s="11">
        <v>7</v>
      </c>
      <c r="M210" s="11">
        <f>VLOOKUP(A210,[19]hc!$A$1:$T$1659,1,0)</f>
        <v>6238139</v>
      </c>
    </row>
    <row r="211" spans="1:13">
      <c r="A211" s="11">
        <v>6245222</v>
      </c>
      <c r="B211" s="11">
        <v>35000</v>
      </c>
      <c r="C211" s="11">
        <v>1719042754</v>
      </c>
      <c r="D211" s="11" t="s">
        <v>523</v>
      </c>
      <c r="E211" s="11" t="s">
        <v>20</v>
      </c>
      <c r="F211" s="11" t="s">
        <v>508</v>
      </c>
      <c r="G211" s="11" t="s">
        <v>512</v>
      </c>
      <c r="H211" s="11" t="s">
        <v>510</v>
      </c>
      <c r="I211" s="11" t="s">
        <v>80</v>
      </c>
      <c r="J211" s="11">
        <v>10</v>
      </c>
      <c r="K211" s="11">
        <v>5</v>
      </c>
      <c r="L211" s="11">
        <v>17</v>
      </c>
      <c r="M211" s="11">
        <f>VLOOKUP(A211,[19]hc!$A$1:$T$1659,1,0)</f>
        <v>6245222</v>
      </c>
    </row>
    <row r="212" spans="1:13">
      <c r="A212" s="11">
        <v>6255149</v>
      </c>
      <c r="B212" s="11">
        <v>35000</v>
      </c>
      <c r="C212" s="11">
        <v>1718198599</v>
      </c>
      <c r="D212" s="11" t="s">
        <v>524</v>
      </c>
      <c r="E212" s="11" t="s">
        <v>20</v>
      </c>
      <c r="F212" s="11" t="s">
        <v>508</v>
      </c>
      <c r="G212" s="11" t="s">
        <v>512</v>
      </c>
      <c r="H212" s="11" t="s">
        <v>510</v>
      </c>
      <c r="I212" s="11" t="s">
        <v>80</v>
      </c>
      <c r="J212" s="11">
        <v>11</v>
      </c>
      <c r="K212" s="11">
        <v>2</v>
      </c>
      <c r="L212" s="11">
        <v>3</v>
      </c>
      <c r="M212" s="11">
        <f>VLOOKUP(A212,[19]hc!$A$1:$T$1659,1,0)</f>
        <v>6255149</v>
      </c>
    </row>
    <row r="213" spans="1:13">
      <c r="A213" s="11">
        <v>6259560</v>
      </c>
      <c r="B213" s="11">
        <v>35000</v>
      </c>
      <c r="C213" s="11">
        <v>1708555857</v>
      </c>
      <c r="D213" s="11" t="s">
        <v>525</v>
      </c>
      <c r="E213" s="11" t="s">
        <v>20</v>
      </c>
      <c r="F213" s="11" t="s">
        <v>508</v>
      </c>
      <c r="G213" s="11" t="s">
        <v>512</v>
      </c>
      <c r="H213" s="11" t="s">
        <v>510</v>
      </c>
      <c r="I213" s="11" t="s">
        <v>80</v>
      </c>
      <c r="J213" s="11">
        <v>11</v>
      </c>
      <c r="K213" s="11">
        <v>4</v>
      </c>
      <c r="L213" s="11">
        <v>1</v>
      </c>
      <c r="M213" s="11">
        <f>VLOOKUP(A213,[19]hc!$A$1:$T$1659,1,0)</f>
        <v>6259560</v>
      </c>
    </row>
    <row r="214" spans="1:13">
      <c r="A214" s="11">
        <v>6148234</v>
      </c>
      <c r="B214" s="11">
        <v>35000</v>
      </c>
      <c r="C214" s="11">
        <v>1709839953</v>
      </c>
      <c r="D214" s="11" t="s">
        <v>526</v>
      </c>
      <c r="E214" s="11" t="s">
        <v>20</v>
      </c>
      <c r="F214" s="11" t="s">
        <v>508</v>
      </c>
      <c r="G214" s="11" t="s">
        <v>514</v>
      </c>
      <c r="H214" s="11" t="s">
        <v>510</v>
      </c>
      <c r="I214" s="11" t="s">
        <v>80</v>
      </c>
      <c r="J214" s="11">
        <v>8</v>
      </c>
      <c r="K214" s="11">
        <v>5</v>
      </c>
      <c r="L214" s="11">
        <v>1</v>
      </c>
      <c r="M214" s="11">
        <f>VLOOKUP(A214,[19]hc!$A$1:$T$1659,1,0)</f>
        <v>6148234</v>
      </c>
    </row>
    <row r="215" spans="1:13">
      <c r="A215" s="11">
        <v>6241287</v>
      </c>
      <c r="B215" s="11">
        <v>35000</v>
      </c>
      <c r="C215" s="11">
        <v>1721147591</v>
      </c>
      <c r="D215" s="11" t="s">
        <v>527</v>
      </c>
      <c r="E215" s="11" t="s">
        <v>20</v>
      </c>
      <c r="F215" s="11" t="s">
        <v>508</v>
      </c>
      <c r="G215" s="11" t="s">
        <v>514</v>
      </c>
      <c r="H215" s="11" t="s">
        <v>510</v>
      </c>
      <c r="I215" s="11" t="s">
        <v>80</v>
      </c>
      <c r="J215" s="11">
        <v>10</v>
      </c>
      <c r="K215" s="11">
        <v>2</v>
      </c>
      <c r="L215" s="11">
        <v>17</v>
      </c>
      <c r="M215" s="11">
        <f>VLOOKUP(A215,[19]hc!$A$1:$T$1659,1,0)</f>
        <v>6241287</v>
      </c>
    </row>
    <row r="216" spans="1:13">
      <c r="A216" s="11">
        <v>6252339</v>
      </c>
      <c r="B216" s="11">
        <v>35000</v>
      </c>
      <c r="C216" s="11">
        <v>1103621742</v>
      </c>
      <c r="D216" s="11" t="s">
        <v>528</v>
      </c>
      <c r="E216" s="11" t="s">
        <v>20</v>
      </c>
      <c r="F216" s="11" t="s">
        <v>508</v>
      </c>
      <c r="G216" s="11" t="s">
        <v>514</v>
      </c>
      <c r="H216" s="11" t="s">
        <v>510</v>
      </c>
      <c r="I216" s="11" t="s">
        <v>80</v>
      </c>
      <c r="J216" s="11">
        <v>10</v>
      </c>
      <c r="K216" s="11">
        <v>11</v>
      </c>
      <c r="L216" s="11">
        <v>8</v>
      </c>
      <c r="M216" s="11">
        <f>VLOOKUP(A216,[19]hc!$A$1:$T$1659,1,0)</f>
        <v>6252339</v>
      </c>
    </row>
    <row r="217" spans="1:13">
      <c r="A217" s="11">
        <v>6247100</v>
      </c>
      <c r="B217" s="11">
        <v>35000</v>
      </c>
      <c r="C217" s="11">
        <v>1103952600</v>
      </c>
      <c r="D217" s="11" t="s">
        <v>529</v>
      </c>
      <c r="E217" s="11" t="s">
        <v>20</v>
      </c>
      <c r="F217" s="11" t="s">
        <v>508</v>
      </c>
      <c r="G217" s="11" t="s">
        <v>514</v>
      </c>
      <c r="H217" s="11" t="s">
        <v>510</v>
      </c>
      <c r="I217" s="11" t="s">
        <v>80</v>
      </c>
      <c r="J217" s="11">
        <v>10</v>
      </c>
      <c r="K217" s="11">
        <v>6</v>
      </c>
      <c r="L217" s="11">
        <v>23</v>
      </c>
      <c r="M217" s="11">
        <f>VLOOKUP(A217,[19]hc!$A$1:$T$1659,1,0)</f>
        <v>6247100</v>
      </c>
    </row>
    <row r="218" spans="1:13">
      <c r="A218" s="11">
        <v>6266327</v>
      </c>
      <c r="B218" s="11">
        <v>35000</v>
      </c>
      <c r="C218" s="11">
        <v>502736259</v>
      </c>
      <c r="D218" s="11" t="s">
        <v>530</v>
      </c>
      <c r="E218" s="11" t="s">
        <v>20</v>
      </c>
      <c r="F218" s="11" t="s">
        <v>508</v>
      </c>
      <c r="G218" s="11" t="s">
        <v>514</v>
      </c>
      <c r="H218" s="11" t="s">
        <v>510</v>
      </c>
      <c r="I218" s="11" t="s">
        <v>80</v>
      </c>
      <c r="J218" s="11">
        <v>11</v>
      </c>
      <c r="K218" s="11">
        <v>8</v>
      </c>
      <c r="L218" s="11">
        <v>8</v>
      </c>
      <c r="M218" s="11">
        <f>VLOOKUP(A218,[19]hc!$A$1:$T$1659,1,0)</f>
        <v>6266327</v>
      </c>
    </row>
    <row r="219" spans="1:13">
      <c r="A219" s="11">
        <v>6128463</v>
      </c>
      <c r="B219" s="11">
        <v>35000</v>
      </c>
      <c r="C219" s="11">
        <v>1718327842</v>
      </c>
      <c r="D219" s="11" t="s">
        <v>531</v>
      </c>
      <c r="E219" s="11" t="s">
        <v>20</v>
      </c>
      <c r="F219" s="11" t="s">
        <v>532</v>
      </c>
      <c r="G219" s="11" t="s">
        <v>533</v>
      </c>
      <c r="H219" s="11" t="s">
        <v>534</v>
      </c>
      <c r="I219" s="11" t="s">
        <v>84</v>
      </c>
      <c r="J219" s="11">
        <v>7</v>
      </c>
      <c r="K219" s="11">
        <v>2</v>
      </c>
      <c r="L219" s="11">
        <v>1</v>
      </c>
      <c r="M219" s="11">
        <f>VLOOKUP(A219,[19]hc!$A$1:$T$1659,1,0)</f>
        <v>6128463</v>
      </c>
    </row>
    <row r="220" spans="1:13">
      <c r="A220" s="11">
        <v>6248042</v>
      </c>
      <c r="B220" s="11">
        <v>35000</v>
      </c>
      <c r="C220" s="11">
        <v>1002528246</v>
      </c>
      <c r="D220" s="11" t="s">
        <v>535</v>
      </c>
      <c r="E220" s="11" t="s">
        <v>20</v>
      </c>
      <c r="F220" s="11" t="s">
        <v>532</v>
      </c>
      <c r="G220" s="11" t="s">
        <v>536</v>
      </c>
      <c r="H220" s="11" t="s">
        <v>534</v>
      </c>
      <c r="I220" s="11" t="s">
        <v>84</v>
      </c>
      <c r="J220" s="11">
        <v>10</v>
      </c>
      <c r="K220" s="11">
        <v>7</v>
      </c>
      <c r="L220" s="11">
        <v>15</v>
      </c>
      <c r="M220" s="11">
        <f>VLOOKUP(A220,[19]hc!$A$1:$T$1659,1,0)</f>
        <v>6248042</v>
      </c>
    </row>
    <row r="221" spans="1:13">
      <c r="A221" s="11">
        <v>6238255</v>
      </c>
      <c r="B221" s="11">
        <v>35000</v>
      </c>
      <c r="C221" s="11">
        <v>1718051426</v>
      </c>
      <c r="D221" s="11" t="s">
        <v>537</v>
      </c>
      <c r="E221" s="11" t="s">
        <v>20</v>
      </c>
      <c r="F221" s="11" t="s">
        <v>532</v>
      </c>
      <c r="G221" s="11" t="s">
        <v>536</v>
      </c>
      <c r="H221" s="11" t="s">
        <v>534</v>
      </c>
      <c r="I221" s="11" t="s">
        <v>84</v>
      </c>
      <c r="J221" s="11">
        <v>9</v>
      </c>
      <c r="K221" s="11">
        <v>9</v>
      </c>
      <c r="L221" s="11">
        <v>7</v>
      </c>
      <c r="M221" s="11">
        <f>VLOOKUP(A221,[19]hc!$A$1:$T$1659,1,0)</f>
        <v>6238255</v>
      </c>
    </row>
    <row r="222" spans="1:13">
      <c r="A222" s="11">
        <v>6148241</v>
      </c>
      <c r="B222" s="11">
        <v>35000</v>
      </c>
      <c r="C222" s="11">
        <v>1716061377</v>
      </c>
      <c r="D222" s="11" t="s">
        <v>538</v>
      </c>
      <c r="E222" s="11" t="s">
        <v>20</v>
      </c>
      <c r="F222" s="11" t="s">
        <v>532</v>
      </c>
      <c r="G222" s="11" t="s">
        <v>539</v>
      </c>
      <c r="H222" s="11" t="s">
        <v>534</v>
      </c>
      <c r="I222" s="11" t="s">
        <v>84</v>
      </c>
      <c r="J222" s="11">
        <v>8</v>
      </c>
      <c r="K222" s="11">
        <v>5</v>
      </c>
      <c r="L222" s="11">
        <v>1</v>
      </c>
      <c r="M222" s="11">
        <f>VLOOKUP(A222,[19]hc!$A$1:$T$1659,1,0)</f>
        <v>6148241</v>
      </c>
    </row>
    <row r="223" spans="1:13">
      <c r="A223" s="11">
        <v>6148249</v>
      </c>
      <c r="B223" s="11">
        <v>35000</v>
      </c>
      <c r="C223" s="11">
        <v>1714772322</v>
      </c>
      <c r="D223" s="11" t="s">
        <v>540</v>
      </c>
      <c r="E223" s="11" t="s">
        <v>20</v>
      </c>
      <c r="F223" s="11" t="s">
        <v>532</v>
      </c>
      <c r="G223" s="11" t="s">
        <v>536</v>
      </c>
      <c r="H223" s="11" t="s">
        <v>534</v>
      </c>
      <c r="I223" s="11" t="s">
        <v>84</v>
      </c>
      <c r="J223" s="11">
        <v>8</v>
      </c>
      <c r="K223" s="11">
        <v>5</v>
      </c>
      <c r="L223" s="11">
        <v>1</v>
      </c>
      <c r="M223" s="11">
        <f>VLOOKUP(A223,[19]hc!$A$1:$T$1659,1,0)</f>
        <v>6148249</v>
      </c>
    </row>
    <row r="224" spans="1:13">
      <c r="A224" s="11">
        <v>3705947</v>
      </c>
      <c r="B224" s="11">
        <v>35000</v>
      </c>
      <c r="C224" s="11">
        <v>1715907356</v>
      </c>
      <c r="D224" s="11" t="s">
        <v>541</v>
      </c>
      <c r="E224" s="11" t="s">
        <v>20</v>
      </c>
      <c r="F224" s="11" t="s">
        <v>532</v>
      </c>
      <c r="G224" s="11" t="s">
        <v>533</v>
      </c>
      <c r="H224" s="11" t="s">
        <v>534</v>
      </c>
      <c r="I224" s="11" t="s">
        <v>80</v>
      </c>
      <c r="J224" s="11">
        <v>8</v>
      </c>
      <c r="K224" s="11">
        <v>5</v>
      </c>
      <c r="L224" s="11">
        <v>1</v>
      </c>
      <c r="M224" s="11">
        <f>VLOOKUP(A224,[19]hc!$A$1:$T$1659,1,0)</f>
        <v>3705947</v>
      </c>
    </row>
    <row r="225" spans="1:13">
      <c r="A225" s="11">
        <v>6224991</v>
      </c>
      <c r="B225" s="11">
        <v>35000</v>
      </c>
      <c r="C225" s="11">
        <v>1707316178</v>
      </c>
      <c r="D225" s="11" t="s">
        <v>542</v>
      </c>
      <c r="E225" s="11" t="s">
        <v>20</v>
      </c>
      <c r="F225" s="11" t="s">
        <v>532</v>
      </c>
      <c r="G225" s="11" t="s">
        <v>539</v>
      </c>
      <c r="H225" s="11" t="s">
        <v>534</v>
      </c>
      <c r="I225" s="11" t="s">
        <v>80</v>
      </c>
      <c r="J225" s="11">
        <v>9</v>
      </c>
      <c r="K225" s="11">
        <v>1</v>
      </c>
      <c r="L225" s="11">
        <v>7</v>
      </c>
      <c r="M225" s="11">
        <f>VLOOKUP(A225,[19]hc!$A$1:$T$1659,1,0)</f>
        <v>6224991</v>
      </c>
    </row>
    <row r="226" spans="1:13">
      <c r="A226" s="11">
        <v>6239195</v>
      </c>
      <c r="B226" s="11">
        <v>35000</v>
      </c>
      <c r="C226" s="11">
        <v>1711726024</v>
      </c>
      <c r="D226" s="11" t="s">
        <v>543</v>
      </c>
      <c r="E226" s="11" t="s">
        <v>20</v>
      </c>
      <c r="F226" s="11" t="s">
        <v>532</v>
      </c>
      <c r="G226" s="11" t="s">
        <v>536</v>
      </c>
      <c r="H226" s="11" t="s">
        <v>534</v>
      </c>
      <c r="I226" s="11" t="s">
        <v>80</v>
      </c>
      <c r="J226" s="11">
        <v>9</v>
      </c>
      <c r="K226" s="11">
        <v>11</v>
      </c>
      <c r="L226" s="11">
        <v>9</v>
      </c>
      <c r="M226" s="11">
        <f>VLOOKUP(A226,[19]hc!$A$1:$T$1659,1,0)</f>
        <v>6239195</v>
      </c>
    </row>
    <row r="227" spans="1:13">
      <c r="A227" s="11">
        <v>6159114</v>
      </c>
      <c r="B227" s="11">
        <v>35000</v>
      </c>
      <c r="C227" s="11">
        <v>1716260854</v>
      </c>
      <c r="D227" s="11" t="s">
        <v>544</v>
      </c>
      <c r="E227" s="11" t="s">
        <v>20</v>
      </c>
      <c r="F227" s="11" t="s">
        <v>532</v>
      </c>
      <c r="G227" s="11" t="s">
        <v>533</v>
      </c>
      <c r="H227" s="11" t="s">
        <v>534</v>
      </c>
      <c r="I227" s="11" t="s">
        <v>80</v>
      </c>
      <c r="J227" s="11">
        <v>9</v>
      </c>
      <c r="K227" s="11">
        <v>9</v>
      </c>
      <c r="L227" s="11">
        <v>16</v>
      </c>
      <c r="M227" s="11">
        <f>VLOOKUP(A227,[19]hc!$A$1:$T$1659,1,0)</f>
        <v>6159114</v>
      </c>
    </row>
    <row r="228" spans="1:13">
      <c r="A228" s="11">
        <v>6129920</v>
      </c>
      <c r="B228" s="11">
        <v>35000</v>
      </c>
      <c r="C228" s="11">
        <v>1713344966</v>
      </c>
      <c r="D228" s="11" t="s">
        <v>545</v>
      </c>
      <c r="E228" s="11" t="s">
        <v>20</v>
      </c>
      <c r="F228" s="11" t="s">
        <v>532</v>
      </c>
      <c r="G228" s="11" t="s">
        <v>539</v>
      </c>
      <c r="H228" s="11" t="s">
        <v>534</v>
      </c>
      <c r="I228" s="11" t="s">
        <v>80</v>
      </c>
      <c r="J228" s="11">
        <v>7</v>
      </c>
      <c r="K228" s="11">
        <v>3</v>
      </c>
      <c r="L228" s="11">
        <v>16</v>
      </c>
      <c r="M228" s="11">
        <f>VLOOKUP(A228,[19]hc!$A$1:$T$1659,1,0)</f>
        <v>6129920</v>
      </c>
    </row>
    <row r="229" spans="1:13">
      <c r="A229" s="11">
        <v>6250349</v>
      </c>
      <c r="B229" s="11">
        <v>35000</v>
      </c>
      <c r="C229" s="11">
        <v>603996661</v>
      </c>
      <c r="D229" s="11" t="s">
        <v>546</v>
      </c>
      <c r="E229" s="11" t="s">
        <v>20</v>
      </c>
      <c r="F229" s="11" t="s">
        <v>532</v>
      </c>
      <c r="G229" s="11" t="s">
        <v>539</v>
      </c>
      <c r="H229" s="11" t="s">
        <v>534</v>
      </c>
      <c r="I229" s="11" t="s">
        <v>80</v>
      </c>
      <c r="J229" s="11">
        <v>10</v>
      </c>
      <c r="K229" s="11">
        <v>9</v>
      </c>
      <c r="L229" s="11">
        <v>20</v>
      </c>
      <c r="M229" s="11">
        <f>VLOOKUP(A229,[19]hc!$A$1:$T$1659,1,0)</f>
        <v>6250349</v>
      </c>
    </row>
    <row r="230" spans="1:13">
      <c r="A230" s="11">
        <v>6121865</v>
      </c>
      <c r="B230" s="11">
        <v>35000</v>
      </c>
      <c r="C230" s="11">
        <v>1715403869</v>
      </c>
      <c r="D230" s="11" t="s">
        <v>547</v>
      </c>
      <c r="E230" s="11" t="s">
        <v>20</v>
      </c>
      <c r="F230" s="11" t="s">
        <v>532</v>
      </c>
      <c r="G230" s="11" t="s">
        <v>533</v>
      </c>
      <c r="H230" s="11" t="s">
        <v>534</v>
      </c>
      <c r="I230" s="11" t="s">
        <v>80</v>
      </c>
      <c r="J230" s="11">
        <v>6</v>
      </c>
      <c r="K230" s="11">
        <v>9</v>
      </c>
      <c r="L230" s="11">
        <v>18</v>
      </c>
      <c r="M230" s="11">
        <f>VLOOKUP(A230,[19]hc!$A$1:$T$1659,1,0)</f>
        <v>6121865</v>
      </c>
    </row>
    <row r="231" spans="1:13">
      <c r="A231" s="11">
        <v>6245315</v>
      </c>
      <c r="B231" s="11">
        <v>35000</v>
      </c>
      <c r="C231" s="11">
        <v>1724604408</v>
      </c>
      <c r="D231" s="11" t="s">
        <v>548</v>
      </c>
      <c r="E231" s="11" t="s">
        <v>20</v>
      </c>
      <c r="F231" s="11" t="s">
        <v>532</v>
      </c>
      <c r="G231" s="11" t="s">
        <v>539</v>
      </c>
      <c r="H231" s="11" t="s">
        <v>534</v>
      </c>
      <c r="I231" s="11" t="s">
        <v>80</v>
      </c>
      <c r="J231" s="11">
        <v>10</v>
      </c>
      <c r="K231" s="11">
        <v>5</v>
      </c>
      <c r="L231" s="11">
        <v>25</v>
      </c>
      <c r="M231" s="11">
        <f>VLOOKUP(A231,[19]hc!$A$1:$T$1659,1,0)</f>
        <v>6245315</v>
      </c>
    </row>
    <row r="232" spans="1:13">
      <c r="A232" s="11">
        <v>6129939</v>
      </c>
      <c r="B232" s="11">
        <v>35000</v>
      </c>
      <c r="C232" s="11">
        <v>1719943001</v>
      </c>
      <c r="D232" s="11" t="s">
        <v>549</v>
      </c>
      <c r="E232" s="11" t="s">
        <v>20</v>
      </c>
      <c r="F232" s="11" t="s">
        <v>532</v>
      </c>
      <c r="G232" s="11" t="s">
        <v>536</v>
      </c>
      <c r="H232" s="11" t="s">
        <v>534</v>
      </c>
      <c r="I232" s="11" t="s">
        <v>80</v>
      </c>
      <c r="J232" s="11">
        <v>7</v>
      </c>
      <c r="K232" s="11">
        <v>3</v>
      </c>
      <c r="L232" s="11">
        <v>16</v>
      </c>
      <c r="M232" s="11">
        <f>VLOOKUP(A232,[19]hc!$A$1:$T$1659,1,0)</f>
        <v>6129939</v>
      </c>
    </row>
    <row r="233" spans="1:13">
      <c r="A233" s="11">
        <v>6244558</v>
      </c>
      <c r="B233" s="11">
        <v>35000</v>
      </c>
      <c r="C233" s="11">
        <v>1717266082</v>
      </c>
      <c r="D233" s="11" t="s">
        <v>550</v>
      </c>
      <c r="E233" s="11" t="s">
        <v>20</v>
      </c>
      <c r="F233" s="11" t="s">
        <v>532</v>
      </c>
      <c r="G233" s="11" t="s">
        <v>536</v>
      </c>
      <c r="H233" s="11" t="s">
        <v>534</v>
      </c>
      <c r="I233" s="11" t="s">
        <v>80</v>
      </c>
      <c r="J233" s="11">
        <v>10</v>
      </c>
      <c r="K233" s="11">
        <v>4</v>
      </c>
      <c r="L233" s="11">
        <v>26</v>
      </c>
      <c r="M233" s="11">
        <f>VLOOKUP(A233,[19]hc!$A$1:$T$1659,1,0)</f>
        <v>6244558</v>
      </c>
    </row>
    <row r="234" spans="1:13">
      <c r="A234" s="11">
        <v>6245675</v>
      </c>
      <c r="B234" s="11">
        <v>35000</v>
      </c>
      <c r="C234" s="11">
        <v>1708559495</v>
      </c>
      <c r="D234" s="11" t="s">
        <v>551</v>
      </c>
      <c r="E234" s="11" t="s">
        <v>20</v>
      </c>
      <c r="F234" s="11" t="s">
        <v>532</v>
      </c>
      <c r="G234" s="11" t="s">
        <v>533</v>
      </c>
      <c r="H234" s="11" t="s">
        <v>534</v>
      </c>
      <c r="I234" s="11" t="s">
        <v>80</v>
      </c>
      <c r="J234" s="11">
        <v>10</v>
      </c>
      <c r="K234" s="11">
        <v>5</v>
      </c>
      <c r="L234" s="11">
        <v>25</v>
      </c>
      <c r="M234" s="11">
        <f>VLOOKUP(A234,[19]hc!$A$1:$T$1659,1,0)</f>
        <v>6245675</v>
      </c>
    </row>
    <row r="235" spans="1:13">
      <c r="A235" s="11">
        <v>6306891</v>
      </c>
      <c r="B235" s="11">
        <v>35000</v>
      </c>
      <c r="C235" s="11">
        <v>1307955367</v>
      </c>
      <c r="D235" s="11" t="s">
        <v>552</v>
      </c>
      <c r="E235" s="11" t="s">
        <v>20</v>
      </c>
      <c r="F235" s="11" t="s">
        <v>532</v>
      </c>
      <c r="G235" s="11" t="s">
        <v>539</v>
      </c>
      <c r="H235" s="11" t="s">
        <v>534</v>
      </c>
      <c r="I235" s="11" t="s">
        <v>80</v>
      </c>
      <c r="M235" s="11">
        <f>VLOOKUP(A235,[19]hc!$A$1:$T$1659,1,0)</f>
        <v>6306891</v>
      </c>
    </row>
    <row r="236" spans="1:13">
      <c r="A236" s="11">
        <v>6148131</v>
      </c>
      <c r="B236" s="11">
        <v>35000</v>
      </c>
      <c r="C236" s="11">
        <v>1718262973</v>
      </c>
      <c r="D236" s="11" t="s">
        <v>553</v>
      </c>
      <c r="E236" s="11" t="s">
        <v>20</v>
      </c>
      <c r="F236" s="11" t="s">
        <v>532</v>
      </c>
      <c r="G236" s="11" t="s">
        <v>536</v>
      </c>
      <c r="H236" s="11" t="s">
        <v>534</v>
      </c>
      <c r="I236" s="11" t="s">
        <v>80</v>
      </c>
      <c r="J236" s="11">
        <v>8</v>
      </c>
      <c r="K236" s="11">
        <v>5</v>
      </c>
      <c r="L236" s="11">
        <v>1</v>
      </c>
      <c r="M236" s="11">
        <f>VLOOKUP(A236,[19]hc!$A$1:$T$1659,1,0)</f>
        <v>6148131</v>
      </c>
    </row>
    <row r="237" spans="1:13">
      <c r="A237" s="11">
        <v>6128454</v>
      </c>
      <c r="B237" s="11">
        <v>35000</v>
      </c>
      <c r="C237" s="11">
        <v>1714805940</v>
      </c>
      <c r="D237" s="11" t="s">
        <v>554</v>
      </c>
      <c r="E237" s="11" t="s">
        <v>20</v>
      </c>
      <c r="F237" s="11" t="s">
        <v>532</v>
      </c>
      <c r="G237" s="11" t="s">
        <v>539</v>
      </c>
      <c r="H237" s="11" t="s">
        <v>534</v>
      </c>
      <c r="I237" s="11" t="s">
        <v>80</v>
      </c>
      <c r="J237" s="11">
        <v>7</v>
      </c>
      <c r="K237" s="11">
        <v>2</v>
      </c>
      <c r="L237" s="11">
        <v>1</v>
      </c>
      <c r="M237" s="11">
        <f>VLOOKUP(A237,[19]hc!$A$1:$T$1659,1,0)</f>
        <v>6128454</v>
      </c>
    </row>
    <row r="238" spans="1:13">
      <c r="A238" s="11">
        <v>6060358</v>
      </c>
      <c r="B238" s="11">
        <v>35000</v>
      </c>
      <c r="C238" s="11">
        <v>1712799756</v>
      </c>
      <c r="D238" s="11" t="s">
        <v>555</v>
      </c>
      <c r="E238" s="11" t="s">
        <v>20</v>
      </c>
      <c r="F238" s="11" t="s">
        <v>532</v>
      </c>
      <c r="G238" s="11" t="s">
        <v>533</v>
      </c>
      <c r="H238" s="11" t="s">
        <v>534</v>
      </c>
      <c r="I238" s="11" t="s">
        <v>80</v>
      </c>
      <c r="J238" s="11">
        <v>3</v>
      </c>
      <c r="K238" s="11">
        <v>5</v>
      </c>
      <c r="L238" s="11">
        <v>5</v>
      </c>
      <c r="M238" s="11">
        <f>VLOOKUP(A238,[19]hc!$A$1:$T$1659,1,0)</f>
        <v>6060358</v>
      </c>
    </row>
    <row r="239" spans="1:13">
      <c r="A239" s="11">
        <v>6244390</v>
      </c>
      <c r="B239" s="11">
        <v>35000</v>
      </c>
      <c r="C239" s="11">
        <v>1721006664</v>
      </c>
      <c r="D239" s="11" t="s">
        <v>556</v>
      </c>
      <c r="E239" s="11" t="s">
        <v>20</v>
      </c>
      <c r="F239" s="11" t="s">
        <v>532</v>
      </c>
      <c r="G239" s="11" t="s">
        <v>536</v>
      </c>
      <c r="H239" s="11" t="s">
        <v>534</v>
      </c>
      <c r="I239" s="11" t="s">
        <v>80</v>
      </c>
      <c r="J239" s="11">
        <v>10</v>
      </c>
      <c r="K239" s="11">
        <v>4</v>
      </c>
      <c r="L239" s="11">
        <v>26</v>
      </c>
      <c r="M239" s="11">
        <f>VLOOKUP(A239,[19]hc!$A$1:$T$1659,1,0)</f>
        <v>6244390</v>
      </c>
    </row>
    <row r="240" spans="1:13">
      <c r="A240" s="11">
        <v>6148275</v>
      </c>
      <c r="B240" s="11">
        <v>35000</v>
      </c>
      <c r="C240" s="11">
        <v>1717065013</v>
      </c>
      <c r="D240" s="11" t="s">
        <v>557</v>
      </c>
      <c r="E240" s="11" t="s">
        <v>20</v>
      </c>
      <c r="F240" s="11" t="s">
        <v>532</v>
      </c>
      <c r="G240" s="11" t="s">
        <v>536</v>
      </c>
      <c r="H240" s="11" t="s">
        <v>534</v>
      </c>
      <c r="I240" s="11" t="s">
        <v>80</v>
      </c>
      <c r="J240" s="11">
        <v>8</v>
      </c>
      <c r="K240" s="11">
        <v>5</v>
      </c>
      <c r="L240" s="11">
        <v>1</v>
      </c>
      <c r="M240" s="11">
        <f>VLOOKUP(A240,[19]hc!$A$1:$T$1659,1,0)</f>
        <v>6148275</v>
      </c>
    </row>
    <row r="241" spans="1:13">
      <c r="A241" s="11">
        <v>6058214</v>
      </c>
      <c r="B241" s="11">
        <v>35000</v>
      </c>
      <c r="C241" s="11">
        <v>1713254132</v>
      </c>
      <c r="D241" s="11" t="s">
        <v>558</v>
      </c>
      <c r="E241" s="11" t="s">
        <v>10</v>
      </c>
      <c r="F241" s="11" t="s">
        <v>559</v>
      </c>
      <c r="G241" s="11" t="s">
        <v>560</v>
      </c>
      <c r="H241" s="11" t="s">
        <v>561</v>
      </c>
      <c r="I241" s="11" t="s">
        <v>259</v>
      </c>
      <c r="J241" s="11">
        <v>3</v>
      </c>
      <c r="K241" s="11">
        <v>2</v>
      </c>
      <c r="L241" s="11">
        <v>17</v>
      </c>
      <c r="M241" s="11">
        <f>VLOOKUP(A241,[19]hc!$A$1:$T$1659,1,0)</f>
        <v>6058214</v>
      </c>
    </row>
    <row r="242" spans="1:13">
      <c r="A242" s="11">
        <v>6254060</v>
      </c>
      <c r="B242" s="11">
        <v>35000</v>
      </c>
      <c r="C242" s="11">
        <v>1803879202</v>
      </c>
      <c r="D242" s="11" t="s">
        <v>562</v>
      </c>
      <c r="E242" s="11" t="s">
        <v>10</v>
      </c>
      <c r="F242" s="11" t="s">
        <v>559</v>
      </c>
      <c r="G242" s="11" t="s">
        <v>560</v>
      </c>
      <c r="H242" s="11" t="s">
        <v>561</v>
      </c>
      <c r="I242" s="11" t="s">
        <v>259</v>
      </c>
      <c r="J242" s="11">
        <v>11</v>
      </c>
      <c r="K242" s="11">
        <v>1</v>
      </c>
      <c r="L242" s="11">
        <v>10</v>
      </c>
      <c r="M242" s="11">
        <f>VLOOKUP(A242,[19]hc!$A$1:$T$1659,1,0)</f>
        <v>6254060</v>
      </c>
    </row>
    <row r="243" spans="1:13">
      <c r="A243" s="11">
        <v>1246</v>
      </c>
      <c r="B243" s="11">
        <v>35000</v>
      </c>
      <c r="C243" s="11">
        <v>1713826053</v>
      </c>
      <c r="D243" s="11" t="s">
        <v>563</v>
      </c>
      <c r="E243" s="11" t="s">
        <v>20</v>
      </c>
      <c r="F243" s="11" t="s">
        <v>564</v>
      </c>
      <c r="G243" s="11" t="s">
        <v>560</v>
      </c>
      <c r="H243" s="11" t="s">
        <v>561</v>
      </c>
      <c r="I243" s="11" t="s">
        <v>259</v>
      </c>
      <c r="J243" s="11">
        <v>97</v>
      </c>
      <c r="K243" s="11">
        <v>12</v>
      </c>
      <c r="L243" s="11">
        <v>8</v>
      </c>
      <c r="M243" s="11">
        <f>VLOOKUP(A243,[19]hc!$A$1:$T$1659,1,0)</f>
        <v>1246</v>
      </c>
    </row>
    <row r="244" spans="1:13">
      <c r="A244" s="11">
        <v>3600684</v>
      </c>
      <c r="B244" s="11">
        <v>35000</v>
      </c>
      <c r="C244" s="11">
        <v>502312721</v>
      </c>
      <c r="D244" s="11" t="s">
        <v>565</v>
      </c>
      <c r="E244" s="11" t="s">
        <v>10</v>
      </c>
      <c r="F244" s="11" t="s">
        <v>559</v>
      </c>
      <c r="G244" s="11" t="s">
        <v>560</v>
      </c>
      <c r="H244" s="11" t="s">
        <v>561</v>
      </c>
      <c r="I244" s="11" t="s">
        <v>259</v>
      </c>
      <c r="J244" s="11">
        <v>4</v>
      </c>
      <c r="K244" s="11">
        <v>11</v>
      </c>
      <c r="L244" s="11">
        <v>4</v>
      </c>
      <c r="M244" s="11">
        <f>VLOOKUP(A244,[19]hc!$A$1:$T$1659,1,0)</f>
        <v>3600684</v>
      </c>
    </row>
    <row r="245" spans="1:13">
      <c r="A245" s="11">
        <v>6077782</v>
      </c>
      <c r="B245" s="11">
        <v>35000</v>
      </c>
      <c r="C245" s="11">
        <v>603051855</v>
      </c>
      <c r="D245" s="11" t="s">
        <v>566</v>
      </c>
      <c r="E245" s="11" t="s">
        <v>10</v>
      </c>
      <c r="F245" s="11" t="s">
        <v>559</v>
      </c>
      <c r="G245" s="11" t="s">
        <v>560</v>
      </c>
      <c r="H245" s="11" t="s">
        <v>561</v>
      </c>
      <c r="I245" s="11" t="s">
        <v>259</v>
      </c>
      <c r="J245" s="11">
        <v>4</v>
      </c>
      <c r="K245" s="11">
        <v>11</v>
      </c>
      <c r="L245" s="11">
        <v>4</v>
      </c>
      <c r="M245" s="11">
        <f>VLOOKUP(A245,[19]hc!$A$1:$T$1659,1,0)</f>
        <v>6077782</v>
      </c>
    </row>
    <row r="246" spans="1:13">
      <c r="A246" s="11">
        <v>6057908</v>
      </c>
      <c r="B246" s="11">
        <v>35000</v>
      </c>
      <c r="C246" s="11">
        <v>1715977623</v>
      </c>
      <c r="D246" s="11" t="s">
        <v>567</v>
      </c>
      <c r="E246" s="11" t="s">
        <v>20</v>
      </c>
      <c r="F246" s="11" t="s">
        <v>289</v>
      </c>
      <c r="G246" s="11" t="s">
        <v>560</v>
      </c>
      <c r="H246" s="11" t="s">
        <v>561</v>
      </c>
      <c r="I246" s="11" t="s">
        <v>259</v>
      </c>
      <c r="J246" s="11">
        <v>5</v>
      </c>
      <c r="K246" s="11">
        <v>3</v>
      </c>
      <c r="L246" s="11">
        <v>16</v>
      </c>
      <c r="M246" s="11">
        <f>VLOOKUP(A246,[19]hc!$A$1:$T$1659,1,0)</f>
        <v>6057908</v>
      </c>
    </row>
    <row r="247" spans="1:13">
      <c r="A247" s="11">
        <v>6127182</v>
      </c>
      <c r="B247" s="11">
        <v>35000</v>
      </c>
      <c r="C247" s="11">
        <v>1712780350</v>
      </c>
      <c r="D247" s="11" t="s">
        <v>568</v>
      </c>
      <c r="E247" s="11" t="s">
        <v>20</v>
      </c>
      <c r="F247" s="11" t="s">
        <v>564</v>
      </c>
      <c r="G247" s="11" t="s">
        <v>560</v>
      </c>
      <c r="H247" s="11" t="s">
        <v>561</v>
      </c>
      <c r="I247" s="11" t="s">
        <v>259</v>
      </c>
      <c r="J247" s="11">
        <v>7</v>
      </c>
      <c r="K247" s="11">
        <v>1</v>
      </c>
      <c r="L247" s="11">
        <v>2</v>
      </c>
      <c r="M247" s="11">
        <f>VLOOKUP(A247,[19]hc!$A$1:$T$1659,1,0)</f>
        <v>6127182</v>
      </c>
    </row>
    <row r="248" spans="1:13">
      <c r="A248" s="11">
        <v>6148236</v>
      </c>
      <c r="B248" s="11">
        <v>35000</v>
      </c>
      <c r="C248" s="11">
        <v>1718631797</v>
      </c>
      <c r="D248" s="11" t="s">
        <v>569</v>
      </c>
      <c r="E248" s="11" t="s">
        <v>10</v>
      </c>
      <c r="F248" s="11" t="s">
        <v>559</v>
      </c>
      <c r="G248" s="11" t="s">
        <v>570</v>
      </c>
      <c r="H248" s="11" t="s">
        <v>561</v>
      </c>
      <c r="I248" s="11" t="s">
        <v>259</v>
      </c>
      <c r="J248" s="11">
        <v>8</v>
      </c>
      <c r="K248" s="11">
        <v>5</v>
      </c>
      <c r="L248" s="11">
        <v>1</v>
      </c>
      <c r="M248" s="11">
        <f>VLOOKUP(A248,[19]hc!$A$1:$T$1659,1,0)</f>
        <v>6148236</v>
      </c>
    </row>
    <row r="249" spans="1:13">
      <c r="A249" s="11">
        <v>6148331</v>
      </c>
      <c r="B249" s="11">
        <v>35000</v>
      </c>
      <c r="C249" s="11">
        <v>1719472142</v>
      </c>
      <c r="D249" s="11" t="s">
        <v>571</v>
      </c>
      <c r="E249" s="11" t="s">
        <v>10</v>
      </c>
      <c r="F249" s="11" t="s">
        <v>559</v>
      </c>
      <c r="G249" s="11" t="s">
        <v>572</v>
      </c>
      <c r="H249" s="11" t="s">
        <v>561</v>
      </c>
      <c r="I249" s="11" t="s">
        <v>259</v>
      </c>
      <c r="J249" s="11">
        <v>8</v>
      </c>
      <c r="K249" s="11">
        <v>5</v>
      </c>
      <c r="L249" s="11">
        <v>1</v>
      </c>
      <c r="M249" s="11">
        <f>VLOOKUP(A249,[19]hc!$A$1:$T$1659,1,0)</f>
        <v>6148331</v>
      </c>
    </row>
    <row r="250" spans="1:13">
      <c r="A250" s="11">
        <v>6147936</v>
      </c>
      <c r="B250" s="11">
        <v>35000</v>
      </c>
      <c r="C250" s="11">
        <v>1719378802</v>
      </c>
      <c r="D250" s="11" t="s">
        <v>573</v>
      </c>
      <c r="E250" s="11" t="s">
        <v>20</v>
      </c>
      <c r="F250" s="11" t="s">
        <v>564</v>
      </c>
      <c r="G250" s="11" t="s">
        <v>572</v>
      </c>
      <c r="H250" s="11" t="s">
        <v>561</v>
      </c>
      <c r="I250" s="11" t="s">
        <v>259</v>
      </c>
      <c r="J250" s="11">
        <v>8</v>
      </c>
      <c r="K250" s="11">
        <v>5</v>
      </c>
      <c r="L250" s="11">
        <v>1</v>
      </c>
      <c r="M250" s="11">
        <f>VLOOKUP(A250,[19]hc!$A$1:$T$1659,1,0)</f>
        <v>6147936</v>
      </c>
    </row>
    <row r="251" spans="1:13">
      <c r="A251" s="11">
        <v>3702371</v>
      </c>
      <c r="B251" s="11">
        <v>35000</v>
      </c>
      <c r="C251" s="11">
        <v>1713393971</v>
      </c>
      <c r="D251" s="11" t="s">
        <v>574</v>
      </c>
      <c r="E251" s="11" t="s">
        <v>10</v>
      </c>
      <c r="F251" s="11" t="s">
        <v>559</v>
      </c>
      <c r="G251" s="11" t="s">
        <v>575</v>
      </c>
      <c r="H251" s="11" t="s">
        <v>561</v>
      </c>
      <c r="I251" s="11" t="s">
        <v>259</v>
      </c>
      <c r="J251" s="11">
        <v>1</v>
      </c>
      <c r="K251" s="11">
        <v>5</v>
      </c>
      <c r="L251" s="11">
        <v>7</v>
      </c>
      <c r="M251" s="11">
        <f>VLOOKUP(A251,[19]hc!$A$1:$T$1659,1,0)</f>
        <v>3702371</v>
      </c>
    </row>
    <row r="252" spans="1:13">
      <c r="A252" s="11">
        <v>3600571</v>
      </c>
      <c r="B252" s="11">
        <v>35000</v>
      </c>
      <c r="C252" s="11">
        <v>1713655015</v>
      </c>
      <c r="D252" s="11" t="s">
        <v>576</v>
      </c>
      <c r="E252" s="11" t="s">
        <v>20</v>
      </c>
      <c r="F252" s="11" t="s">
        <v>564</v>
      </c>
      <c r="G252" s="11" t="s">
        <v>570</v>
      </c>
      <c r="H252" s="11" t="s">
        <v>561</v>
      </c>
      <c r="I252" s="11" t="s">
        <v>259</v>
      </c>
      <c r="J252" s="11">
        <v>0</v>
      </c>
      <c r="K252" s="11">
        <v>9</v>
      </c>
      <c r="L252" s="11">
        <v>11</v>
      </c>
      <c r="M252" s="11">
        <f>VLOOKUP(A252,[19]hc!$A$1:$T$1659,1,0)</f>
        <v>3600571</v>
      </c>
    </row>
    <row r="253" spans="1:13">
      <c r="A253" s="11">
        <v>1114</v>
      </c>
      <c r="B253" s="11">
        <v>35000</v>
      </c>
      <c r="C253" s="11">
        <v>601882749</v>
      </c>
      <c r="D253" s="11" t="s">
        <v>577</v>
      </c>
      <c r="E253" s="11" t="s">
        <v>10</v>
      </c>
      <c r="F253" s="11" t="s">
        <v>559</v>
      </c>
      <c r="G253" s="11" t="s">
        <v>575</v>
      </c>
      <c r="H253" s="11" t="s">
        <v>561</v>
      </c>
      <c r="I253" s="11" t="s">
        <v>259</v>
      </c>
      <c r="J253" s="11">
        <v>97</v>
      </c>
      <c r="K253" s="11">
        <v>1</v>
      </c>
      <c r="L253" s="11">
        <v>6</v>
      </c>
      <c r="M253" s="11">
        <f>VLOOKUP(A253,[19]hc!$A$1:$T$1659,1,0)</f>
        <v>1114</v>
      </c>
    </row>
    <row r="254" spans="1:13">
      <c r="A254" s="11">
        <v>6136598</v>
      </c>
      <c r="B254" s="11">
        <v>35000</v>
      </c>
      <c r="C254" s="11">
        <v>1712080793</v>
      </c>
      <c r="D254" s="11" t="s">
        <v>578</v>
      </c>
      <c r="E254" s="11" t="s">
        <v>20</v>
      </c>
      <c r="F254" s="11" t="s">
        <v>564</v>
      </c>
      <c r="G254" s="11" t="s">
        <v>579</v>
      </c>
      <c r="H254" s="11" t="s">
        <v>561</v>
      </c>
      <c r="I254" s="11" t="s">
        <v>260</v>
      </c>
      <c r="J254" s="11">
        <v>7</v>
      </c>
      <c r="K254" s="11">
        <v>8</v>
      </c>
      <c r="L254" s="11">
        <v>16</v>
      </c>
      <c r="M254" s="11">
        <f>VLOOKUP(A254,[19]hc!$A$1:$T$1659,1,0)</f>
        <v>6136598</v>
      </c>
    </row>
    <row r="255" spans="1:13">
      <c r="A255" s="11">
        <v>6107420</v>
      </c>
      <c r="B255" s="11">
        <v>35000</v>
      </c>
      <c r="C255" s="11">
        <v>1710689496</v>
      </c>
      <c r="D255" s="11" t="s">
        <v>580</v>
      </c>
      <c r="E255" s="11" t="s">
        <v>10</v>
      </c>
      <c r="F255" s="11" t="s">
        <v>559</v>
      </c>
      <c r="G255" s="11" t="s">
        <v>575</v>
      </c>
      <c r="H255" s="11" t="s">
        <v>561</v>
      </c>
      <c r="I255" s="11" t="s">
        <v>259</v>
      </c>
      <c r="J255" s="11">
        <v>5</v>
      </c>
      <c r="K255" s="11">
        <v>12</v>
      </c>
      <c r="L255" s="11">
        <v>7</v>
      </c>
      <c r="M255" s="11">
        <f>VLOOKUP(A255,[19]hc!$A$1:$T$1659,1,0)</f>
        <v>6107420</v>
      </c>
    </row>
    <row r="256" spans="1:13">
      <c r="A256" s="11">
        <v>3600272</v>
      </c>
      <c r="B256" s="11">
        <v>35000</v>
      </c>
      <c r="C256" s="11">
        <v>1709767402</v>
      </c>
      <c r="D256" s="11" t="s">
        <v>581</v>
      </c>
      <c r="E256" s="11" t="s">
        <v>10</v>
      </c>
      <c r="F256" s="11" t="s">
        <v>564</v>
      </c>
      <c r="G256" s="11" t="s">
        <v>575</v>
      </c>
      <c r="H256" s="11" t="s">
        <v>561</v>
      </c>
      <c r="I256" s="11" t="s">
        <v>260</v>
      </c>
      <c r="J256" s="11">
        <v>0</v>
      </c>
      <c r="K256" s="11">
        <v>7</v>
      </c>
      <c r="L256" s="11">
        <v>31</v>
      </c>
      <c r="M256" s="11">
        <f>VLOOKUP(A256,[19]hc!$A$1:$T$1659,1,0)</f>
        <v>3600272</v>
      </c>
    </row>
    <row r="257" spans="1:13">
      <c r="A257" s="11">
        <v>6084300</v>
      </c>
      <c r="B257" s="11">
        <v>35000</v>
      </c>
      <c r="C257" s="11">
        <v>1709618886</v>
      </c>
      <c r="D257" s="11" t="s">
        <v>582</v>
      </c>
      <c r="E257" s="11" t="s">
        <v>10</v>
      </c>
      <c r="F257" s="11" t="s">
        <v>559</v>
      </c>
      <c r="G257" s="11" t="s">
        <v>575</v>
      </c>
      <c r="H257" s="11" t="s">
        <v>561</v>
      </c>
      <c r="I257" s="11" t="s">
        <v>259</v>
      </c>
      <c r="J257" s="11">
        <v>5</v>
      </c>
      <c r="K257" s="11">
        <v>7</v>
      </c>
      <c r="L257" s="11">
        <v>1</v>
      </c>
      <c r="M257" s="11">
        <f>VLOOKUP(A257,[19]hc!$A$1:$T$1659,1,0)</f>
        <v>6084300</v>
      </c>
    </row>
    <row r="258" spans="1:13">
      <c r="A258" s="11">
        <v>3600677</v>
      </c>
      <c r="B258" s="11">
        <v>35000</v>
      </c>
      <c r="C258" s="11">
        <v>1716298581</v>
      </c>
      <c r="D258" s="11" t="s">
        <v>583</v>
      </c>
      <c r="E258" s="11" t="s">
        <v>20</v>
      </c>
      <c r="F258" s="11" t="s">
        <v>289</v>
      </c>
      <c r="G258" s="11" t="s">
        <v>579</v>
      </c>
      <c r="H258" s="11" t="s">
        <v>561</v>
      </c>
      <c r="I258" s="11" t="s">
        <v>26</v>
      </c>
      <c r="J258" s="11">
        <v>0</v>
      </c>
      <c r="K258" s="11">
        <v>10</v>
      </c>
      <c r="L258" s="11">
        <v>9</v>
      </c>
      <c r="M258" s="11">
        <f>VLOOKUP(A258,[19]hc!$A$1:$T$1659,1,0)</f>
        <v>3600677</v>
      </c>
    </row>
    <row r="259" spans="1:13">
      <c r="A259" s="11">
        <v>3705673</v>
      </c>
      <c r="B259" s="11">
        <v>35000</v>
      </c>
      <c r="C259" s="11">
        <v>602316523</v>
      </c>
      <c r="D259" s="11" t="s">
        <v>584</v>
      </c>
      <c r="E259" s="11" t="s">
        <v>10</v>
      </c>
      <c r="F259" s="11" t="s">
        <v>423</v>
      </c>
      <c r="G259" s="11" t="s">
        <v>575</v>
      </c>
      <c r="H259" s="11" t="s">
        <v>561</v>
      </c>
      <c r="I259" s="11" t="s">
        <v>26</v>
      </c>
      <c r="J259" s="11">
        <v>2</v>
      </c>
      <c r="K259" s="11">
        <v>5</v>
      </c>
      <c r="L259" s="11">
        <v>20</v>
      </c>
      <c r="M259" s="11">
        <f>VLOOKUP(A259,[19]hc!$A$1:$T$1659,1,0)</f>
        <v>3705673</v>
      </c>
    </row>
    <row r="260" spans="1:13">
      <c r="A260" s="11">
        <v>6084906</v>
      </c>
      <c r="B260" s="11">
        <v>35000</v>
      </c>
      <c r="C260" s="11">
        <v>1711467496</v>
      </c>
      <c r="D260" s="11" t="s">
        <v>585</v>
      </c>
      <c r="E260" s="11" t="s">
        <v>10</v>
      </c>
      <c r="F260" s="11" t="s">
        <v>499</v>
      </c>
      <c r="G260" s="11" t="s">
        <v>575</v>
      </c>
      <c r="H260" s="11" t="s">
        <v>561</v>
      </c>
      <c r="I260" s="11" t="s">
        <v>26</v>
      </c>
      <c r="J260" s="11">
        <v>5</v>
      </c>
      <c r="K260" s="11">
        <v>7</v>
      </c>
      <c r="L260" s="11">
        <v>13</v>
      </c>
      <c r="M260" s="11">
        <f>VLOOKUP(A260,[19]hc!$A$1:$T$1659,1,0)</f>
        <v>6084906</v>
      </c>
    </row>
    <row r="261" spans="1:13">
      <c r="A261" s="11">
        <v>850</v>
      </c>
      <c r="B261" s="11">
        <v>35000</v>
      </c>
      <c r="C261" s="11">
        <v>1709491425</v>
      </c>
      <c r="D261" s="11" t="s">
        <v>586</v>
      </c>
      <c r="E261" s="11" t="s">
        <v>10</v>
      </c>
      <c r="F261" s="11" t="s">
        <v>336</v>
      </c>
      <c r="G261" s="11" t="s">
        <v>575</v>
      </c>
      <c r="H261" s="11" t="s">
        <v>561</v>
      </c>
      <c r="I261" s="11" t="s">
        <v>26</v>
      </c>
      <c r="J261" s="11">
        <v>93</v>
      </c>
      <c r="K261" s="11">
        <v>1</v>
      </c>
      <c r="L261" s="11">
        <v>29</v>
      </c>
      <c r="M261" s="11">
        <f>VLOOKUP(A261,[19]hc!$A$1:$T$1659,1,0)</f>
        <v>850</v>
      </c>
    </row>
    <row r="262" spans="1:13">
      <c r="A262" s="11">
        <v>3700589</v>
      </c>
      <c r="B262" s="11">
        <v>35000</v>
      </c>
      <c r="C262" s="11">
        <v>1707864276</v>
      </c>
      <c r="D262" s="11" t="s">
        <v>587</v>
      </c>
      <c r="E262" s="11" t="s">
        <v>10</v>
      </c>
      <c r="F262" s="11" t="s">
        <v>268</v>
      </c>
      <c r="G262" s="11" t="s">
        <v>575</v>
      </c>
      <c r="H262" s="11" t="s">
        <v>561</v>
      </c>
      <c r="I262" s="11" t="s">
        <v>26</v>
      </c>
      <c r="J262" s="11">
        <v>1</v>
      </c>
      <c r="K262" s="11">
        <v>1</v>
      </c>
      <c r="L262" s="11">
        <v>8</v>
      </c>
      <c r="M262" s="11">
        <f>VLOOKUP(A262,[19]hc!$A$1:$T$1659,1,0)</f>
        <v>3700589</v>
      </c>
    </row>
    <row r="263" spans="1:13">
      <c r="A263" s="11">
        <v>6058224</v>
      </c>
      <c r="B263" s="11">
        <v>35000</v>
      </c>
      <c r="C263" s="11">
        <v>1714584750</v>
      </c>
      <c r="D263" s="11" t="s">
        <v>588</v>
      </c>
      <c r="E263" s="11" t="s">
        <v>20</v>
      </c>
      <c r="F263" s="11" t="s">
        <v>300</v>
      </c>
      <c r="G263" s="11" t="s">
        <v>579</v>
      </c>
      <c r="H263" s="11" t="s">
        <v>561</v>
      </c>
      <c r="I263" s="11" t="s">
        <v>26</v>
      </c>
      <c r="J263" s="11">
        <v>3</v>
      </c>
      <c r="K263" s="11">
        <v>2</v>
      </c>
      <c r="L263" s="11">
        <v>17</v>
      </c>
      <c r="M263" s="11">
        <f>VLOOKUP(A263,[19]hc!$A$1:$T$1659,1,0)</f>
        <v>6058224</v>
      </c>
    </row>
    <row r="264" spans="1:13">
      <c r="A264" s="11">
        <v>6263440</v>
      </c>
      <c r="B264" s="11">
        <v>35000</v>
      </c>
      <c r="C264" s="11">
        <v>1714341128</v>
      </c>
      <c r="D264" s="11" t="s">
        <v>589</v>
      </c>
      <c r="E264" s="11" t="s">
        <v>20</v>
      </c>
      <c r="F264" s="11" t="s">
        <v>590</v>
      </c>
      <c r="G264" s="11" t="s">
        <v>579</v>
      </c>
      <c r="H264" s="11" t="s">
        <v>561</v>
      </c>
      <c r="I264" s="11" t="s">
        <v>26</v>
      </c>
      <c r="J264" s="11">
        <v>11</v>
      </c>
      <c r="K264" s="11">
        <v>6</v>
      </c>
      <c r="L264" s="11">
        <v>16</v>
      </c>
      <c r="M264" s="11">
        <f>VLOOKUP(A264,[19]hc!$A$1:$T$1659,1,0)</f>
        <v>6263440</v>
      </c>
    </row>
    <row r="265" spans="1:13">
      <c r="A265" s="11">
        <v>6064844</v>
      </c>
      <c r="B265" s="11">
        <v>35000</v>
      </c>
      <c r="C265" s="11">
        <v>1709838716</v>
      </c>
      <c r="D265" s="11" t="s">
        <v>591</v>
      </c>
      <c r="E265" s="11" t="s">
        <v>10</v>
      </c>
      <c r="F265" s="11" t="s">
        <v>371</v>
      </c>
      <c r="G265" s="11" t="s">
        <v>372</v>
      </c>
      <c r="H265" s="11" t="s">
        <v>561</v>
      </c>
      <c r="I265" s="11" t="s">
        <v>26</v>
      </c>
      <c r="J265" s="11">
        <v>3</v>
      </c>
      <c r="K265" s="11">
        <v>11</v>
      </c>
      <c r="L265" s="11">
        <v>4</v>
      </c>
      <c r="M265" s="11">
        <f>VLOOKUP(A265,[19]hc!$A$1:$T$1659,1,0)</f>
        <v>6064844</v>
      </c>
    </row>
    <row r="266" spans="1:13">
      <c r="A266" s="11">
        <v>3705854</v>
      </c>
      <c r="B266" s="11">
        <v>35000</v>
      </c>
      <c r="C266" s="11">
        <v>1706685540</v>
      </c>
      <c r="D266" s="11" t="s">
        <v>592</v>
      </c>
      <c r="E266" s="11" t="s">
        <v>10</v>
      </c>
      <c r="F266" s="11" t="s">
        <v>559</v>
      </c>
      <c r="G266" s="11" t="s">
        <v>575</v>
      </c>
      <c r="H266" s="11" t="s">
        <v>561</v>
      </c>
      <c r="I266" s="11" t="s">
        <v>259</v>
      </c>
      <c r="J266" s="11">
        <v>2</v>
      </c>
      <c r="K266" s="11">
        <v>6</v>
      </c>
      <c r="L266" s="11">
        <v>24</v>
      </c>
      <c r="M266" s="11">
        <f>VLOOKUP(A266,[19]hc!$A$1:$T$1659,1,0)</f>
        <v>3705854</v>
      </c>
    </row>
    <row r="267" spans="1:13">
      <c r="A267" s="11">
        <v>6238729</v>
      </c>
      <c r="B267" s="11">
        <v>35000</v>
      </c>
      <c r="C267" s="11">
        <v>1716589997</v>
      </c>
      <c r="D267" s="11" t="s">
        <v>593</v>
      </c>
      <c r="E267" s="11" t="s">
        <v>594</v>
      </c>
      <c r="F267" s="11" t="s">
        <v>371</v>
      </c>
      <c r="G267" s="11" t="s">
        <v>372</v>
      </c>
      <c r="H267" s="11" t="s">
        <v>595</v>
      </c>
      <c r="I267" s="11" t="s">
        <v>80</v>
      </c>
      <c r="J267" s="11">
        <v>9</v>
      </c>
      <c r="K267" s="11">
        <v>10</v>
      </c>
      <c r="L267" s="11">
        <v>14</v>
      </c>
      <c r="M267" s="11">
        <f>VLOOKUP(A267,[19]hc!$A$1:$T$1659,1,0)</f>
        <v>6238729</v>
      </c>
    </row>
    <row r="268" spans="1:13">
      <c r="A268" s="11">
        <v>6245384</v>
      </c>
      <c r="B268" s="11">
        <v>35000</v>
      </c>
      <c r="C268" s="11">
        <v>1713302394</v>
      </c>
      <c r="D268" s="11" t="s">
        <v>596</v>
      </c>
      <c r="E268" s="11" t="s">
        <v>10</v>
      </c>
      <c r="F268" s="11" t="s">
        <v>371</v>
      </c>
      <c r="G268" s="11" t="s">
        <v>372</v>
      </c>
      <c r="H268" s="11" t="s">
        <v>597</v>
      </c>
      <c r="I268" s="11" t="s">
        <v>80</v>
      </c>
      <c r="J268" s="11">
        <v>10</v>
      </c>
      <c r="K268" s="11">
        <v>5</v>
      </c>
      <c r="L268" s="11">
        <v>17</v>
      </c>
      <c r="M268" s="11">
        <f>VLOOKUP(A268,[19]hc!$A$1:$T$1659,1,0)</f>
        <v>6245384</v>
      </c>
    </row>
    <row r="269" spans="1:13">
      <c r="A269" s="11">
        <v>6259762</v>
      </c>
      <c r="B269" s="11">
        <v>35000</v>
      </c>
      <c r="C269" s="11">
        <v>1717981227</v>
      </c>
      <c r="D269" s="11" t="s">
        <v>598</v>
      </c>
      <c r="E269" s="11" t="s">
        <v>10</v>
      </c>
      <c r="F269" s="11" t="s">
        <v>371</v>
      </c>
      <c r="G269" s="11" t="s">
        <v>372</v>
      </c>
      <c r="H269" s="11" t="s">
        <v>597</v>
      </c>
      <c r="I269" s="11" t="s">
        <v>80</v>
      </c>
      <c r="J269" s="11">
        <v>11</v>
      </c>
      <c r="K269" s="11">
        <v>4</v>
      </c>
      <c r="L269" s="11">
        <v>7</v>
      </c>
      <c r="M269" s="11">
        <f>VLOOKUP(A269,[19]hc!$A$1:$T$1659,1,0)</f>
        <v>6259762</v>
      </c>
    </row>
    <row r="270" spans="1:13">
      <c r="A270" s="11">
        <v>6241078</v>
      </c>
      <c r="B270" s="11">
        <v>35000</v>
      </c>
      <c r="C270" s="11">
        <v>1713705422</v>
      </c>
      <c r="D270" s="11" t="s">
        <v>599</v>
      </c>
      <c r="E270" s="11" t="s">
        <v>594</v>
      </c>
      <c r="F270" s="11" t="s">
        <v>371</v>
      </c>
      <c r="G270" s="11" t="s">
        <v>372</v>
      </c>
      <c r="H270" s="11" t="s">
        <v>595</v>
      </c>
      <c r="I270" s="11" t="s">
        <v>80</v>
      </c>
      <c r="J270" s="11">
        <v>10</v>
      </c>
      <c r="K270" s="11">
        <v>2</v>
      </c>
      <c r="L270" s="11">
        <v>8</v>
      </c>
      <c r="M270" s="11">
        <f>VLOOKUP(A270,[19]hc!$A$1:$T$1659,1,0)</f>
        <v>6241078</v>
      </c>
    </row>
    <row r="271" spans="1:13">
      <c r="A271" s="11">
        <v>6278828</v>
      </c>
      <c r="B271" s="11">
        <v>35000</v>
      </c>
      <c r="D271" s="11" t="s">
        <v>600</v>
      </c>
      <c r="E271" s="11" t="s">
        <v>594</v>
      </c>
      <c r="F271" s="11" t="s">
        <v>371</v>
      </c>
      <c r="G271" s="11" t="s">
        <v>372</v>
      </c>
      <c r="H271" s="11" t="s">
        <v>595</v>
      </c>
      <c r="I271" s="11" t="s">
        <v>80</v>
      </c>
      <c r="J271" s="11">
        <v>12</v>
      </c>
      <c r="K271" s="11">
        <v>2</v>
      </c>
      <c r="L271" s="11">
        <v>16</v>
      </c>
      <c r="M271" s="11">
        <f>VLOOKUP(A271,[19]hc!$A$1:$T$1659,1,0)</f>
        <v>6278828</v>
      </c>
    </row>
    <row r="272" spans="1:13">
      <c r="A272" s="11">
        <v>6280562</v>
      </c>
      <c r="B272" s="11">
        <v>35000</v>
      </c>
      <c r="C272" s="11">
        <v>1719432765</v>
      </c>
      <c r="D272" s="11" t="s">
        <v>601</v>
      </c>
      <c r="E272" s="11" t="s">
        <v>594</v>
      </c>
      <c r="F272" s="11" t="s">
        <v>371</v>
      </c>
      <c r="G272" s="11" t="s">
        <v>372</v>
      </c>
      <c r="H272" s="11" t="s">
        <v>595</v>
      </c>
      <c r="I272" s="11" t="s">
        <v>80</v>
      </c>
      <c r="J272" s="11">
        <v>12</v>
      </c>
      <c r="K272" s="11">
        <v>4</v>
      </c>
      <c r="L272" s="11">
        <v>2</v>
      </c>
      <c r="M272" s="11">
        <f>VLOOKUP(A272,[19]hc!$A$1:$T$1659,1,0)</f>
        <v>6280562</v>
      </c>
    </row>
    <row r="273" spans="1:13">
      <c r="A273" s="11">
        <v>6260277</v>
      </c>
      <c r="B273" s="11">
        <v>35000</v>
      </c>
      <c r="C273" s="11">
        <v>802506451</v>
      </c>
      <c r="D273" s="11" t="s">
        <v>602</v>
      </c>
      <c r="E273" s="11" t="s">
        <v>594</v>
      </c>
      <c r="F273" s="11" t="s">
        <v>371</v>
      </c>
      <c r="G273" s="11" t="s">
        <v>372</v>
      </c>
      <c r="H273" s="11" t="s">
        <v>595</v>
      </c>
      <c r="I273" s="11" t="s">
        <v>80</v>
      </c>
      <c r="J273" s="11">
        <v>11</v>
      </c>
      <c r="K273" s="11">
        <v>10</v>
      </c>
      <c r="L273" s="11">
        <v>24</v>
      </c>
      <c r="M273" s="11">
        <f>VLOOKUP(A273,[19]hc!$A$1:$T$1659,1,0)</f>
        <v>6260277</v>
      </c>
    </row>
    <row r="274" spans="1:13">
      <c r="A274" s="11">
        <v>6259763</v>
      </c>
      <c r="B274" s="11">
        <v>35000</v>
      </c>
      <c r="C274" s="11">
        <v>1715487060</v>
      </c>
      <c r="D274" s="11" t="s">
        <v>603</v>
      </c>
      <c r="E274" s="11" t="s">
        <v>10</v>
      </c>
      <c r="F274" s="11" t="s">
        <v>371</v>
      </c>
      <c r="G274" s="11" t="s">
        <v>372</v>
      </c>
      <c r="H274" s="11" t="s">
        <v>597</v>
      </c>
      <c r="I274" s="11" t="s">
        <v>80</v>
      </c>
      <c r="J274" s="11">
        <v>11</v>
      </c>
      <c r="K274" s="11">
        <v>4</v>
      </c>
      <c r="L274" s="11">
        <v>7</v>
      </c>
      <c r="M274" s="11">
        <f>VLOOKUP(A274,[19]hc!$A$1:$T$1659,1,0)</f>
        <v>6259763</v>
      </c>
    </row>
    <row r="275" spans="1:13">
      <c r="A275" s="11">
        <v>6276928</v>
      </c>
      <c r="B275" s="11">
        <v>35000</v>
      </c>
      <c r="C275" s="11">
        <v>1717741282</v>
      </c>
      <c r="D275" s="11" t="s">
        <v>604</v>
      </c>
      <c r="E275" s="11" t="s">
        <v>10</v>
      </c>
      <c r="F275" s="11" t="s">
        <v>371</v>
      </c>
      <c r="G275" s="11" t="s">
        <v>372</v>
      </c>
      <c r="H275" s="11" t="s">
        <v>597</v>
      </c>
      <c r="I275" s="11" t="s">
        <v>80</v>
      </c>
      <c r="J275" s="11">
        <v>12</v>
      </c>
      <c r="K275" s="11">
        <v>1</v>
      </c>
      <c r="L275" s="11">
        <v>16</v>
      </c>
      <c r="M275" s="11">
        <f>VLOOKUP(A275,[19]hc!$A$1:$T$1659,1,0)</f>
        <v>6276928</v>
      </c>
    </row>
    <row r="276" spans="1:13">
      <c r="A276" s="11">
        <v>6279187</v>
      </c>
      <c r="B276" s="11">
        <v>35000</v>
      </c>
      <c r="D276" s="11" t="s">
        <v>605</v>
      </c>
      <c r="E276" s="11" t="s">
        <v>10</v>
      </c>
      <c r="F276" s="11" t="s">
        <v>371</v>
      </c>
      <c r="G276" s="11" t="s">
        <v>372</v>
      </c>
      <c r="H276" s="11" t="s">
        <v>597</v>
      </c>
      <c r="I276" s="11" t="s">
        <v>80</v>
      </c>
      <c r="J276" s="11">
        <v>12</v>
      </c>
      <c r="K276" s="11">
        <v>3</v>
      </c>
      <c r="L276" s="11">
        <v>1</v>
      </c>
      <c r="M276" s="11">
        <f>VLOOKUP(A276,[19]hc!$A$1:$T$1659,1,0)</f>
        <v>6279187</v>
      </c>
    </row>
    <row r="277" spans="1:13">
      <c r="A277" s="11">
        <v>6279194</v>
      </c>
      <c r="B277" s="11">
        <v>35000</v>
      </c>
      <c r="D277" s="11" t="s">
        <v>606</v>
      </c>
      <c r="E277" s="11" t="s">
        <v>10</v>
      </c>
      <c r="F277" s="11" t="s">
        <v>371</v>
      </c>
      <c r="G277" s="11" t="s">
        <v>372</v>
      </c>
      <c r="H277" s="11" t="s">
        <v>597</v>
      </c>
      <c r="I277" s="11" t="s">
        <v>80</v>
      </c>
      <c r="J277" s="11">
        <v>12</v>
      </c>
      <c r="K277" s="11">
        <v>3</v>
      </c>
      <c r="L277" s="11">
        <v>1</v>
      </c>
      <c r="M277" s="11">
        <f>VLOOKUP(A277,[19]hc!$A$1:$T$1659,1,0)</f>
        <v>6279194</v>
      </c>
    </row>
    <row r="278" spans="1:13">
      <c r="A278" s="11">
        <v>6147727</v>
      </c>
      <c r="B278" s="11">
        <v>35000</v>
      </c>
      <c r="C278" s="11">
        <v>1716988835</v>
      </c>
      <c r="D278" s="11" t="s">
        <v>607</v>
      </c>
      <c r="E278" s="11" t="s">
        <v>10</v>
      </c>
      <c r="F278" s="11" t="s">
        <v>499</v>
      </c>
      <c r="G278" s="11" t="s">
        <v>477</v>
      </c>
      <c r="H278" s="11" t="s">
        <v>478</v>
      </c>
      <c r="I278" s="11" t="s">
        <v>80</v>
      </c>
      <c r="J278" s="11">
        <v>8</v>
      </c>
      <c r="K278" s="11">
        <v>5</v>
      </c>
      <c r="L278" s="11">
        <v>1</v>
      </c>
      <c r="M278" s="11">
        <f>VLOOKUP(A278,[19]hc!$A$1:$T$1659,1,0)</f>
        <v>6147727</v>
      </c>
    </row>
    <row r="280" spans="1:13" ht="12.75" thickBot="1"/>
    <row r="281" spans="1:13">
      <c r="H281" s="3" t="s">
        <v>84</v>
      </c>
      <c r="I281" s="4">
        <f>COUNTIF(Tabla4[CARGO],"LET")</f>
        <v>32</v>
      </c>
    </row>
    <row r="282" spans="1:13">
      <c r="H282" s="5" t="s">
        <v>80</v>
      </c>
      <c r="I282" s="6">
        <f>COUNTIF(Tabla4[CARGO],"MET")</f>
        <v>215</v>
      </c>
    </row>
    <row r="283" spans="1:13">
      <c r="H283" s="5" t="s">
        <v>26</v>
      </c>
      <c r="I283" s="6">
        <f>COUNTIF(Tabla4[CARGO],"LG")</f>
        <v>12</v>
      </c>
    </row>
    <row r="284" spans="1:13">
      <c r="H284" s="5" t="s">
        <v>14</v>
      </c>
      <c r="I284" s="6">
        <f>COUNTIF(Tabla4[CARGO],"SUPERINTENDENTE")</f>
        <v>0</v>
      </c>
    </row>
    <row r="285" spans="1:13">
      <c r="H285" s="5" t="s">
        <v>259</v>
      </c>
      <c r="I285" s="6">
        <f>COUNTIF(Tabla4[CARGO],"ESPECIALISTA")</f>
        <v>16</v>
      </c>
    </row>
    <row r="286" spans="1:13">
      <c r="H286" s="5" t="s">
        <v>260</v>
      </c>
      <c r="I286" s="6">
        <f>COUNTIF(Tabla4[CARGO],"COORDINADOR PRODUCCION")</f>
        <v>2</v>
      </c>
    </row>
    <row r="287" spans="1:13">
      <c r="H287" s="5" t="s">
        <v>46</v>
      </c>
      <c r="I287" s="6">
        <f>COUNTIF(Tabla4[CARGO],"ASISTENTE")</f>
        <v>0</v>
      </c>
    </row>
    <row r="288" spans="1:13" ht="12.75" thickBot="1">
      <c r="H288" s="5" t="s">
        <v>55</v>
      </c>
      <c r="I288" s="12">
        <f>COUNTIF(Tabla4[CARGO],"CONTROLADOR")</f>
        <v>0</v>
      </c>
    </row>
    <row r="289" spans="8:9" ht="12.75" thickBot="1">
      <c r="H289" s="7" t="s">
        <v>261</v>
      </c>
      <c r="I289" s="8">
        <f>SUM(I281:I288)</f>
        <v>277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07"/>
  <sheetViews>
    <sheetView workbookViewId="0">
      <pane ySplit="1" topLeftCell="A2" activePane="bottomLeft" state="frozen"/>
      <selection activeCell="A38" sqref="A38"/>
      <selection pane="bottomLeft" activeCell="A2" sqref="A2:I196"/>
    </sheetView>
  </sheetViews>
  <sheetFormatPr defaultColWidth="11.42578125" defaultRowHeight="12"/>
  <cols>
    <col min="1" max="3" width="11.42578125" style="11"/>
    <col min="4" max="4" width="37.85546875" style="11" bestFit="1" customWidth="1"/>
    <col min="5" max="5" width="8.42578125" style="11" customWidth="1"/>
    <col min="6" max="6" width="14.28515625" style="11" customWidth="1"/>
    <col min="7" max="7" width="16.7109375" style="11" bestFit="1" customWidth="1"/>
    <col min="8" max="8" width="22.85546875" style="11" bestFit="1" customWidth="1"/>
    <col min="9" max="9" width="23.140625" style="11" customWidth="1"/>
    <col min="10" max="10" width="11" style="11" bestFit="1" customWidth="1"/>
    <col min="11" max="16384" width="11.42578125" style="1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608</v>
      </c>
      <c r="H1" s="11" t="s">
        <v>26</v>
      </c>
      <c r="I1" s="11" t="s">
        <v>609</v>
      </c>
    </row>
    <row r="2" spans="1:9">
      <c r="A2" s="11">
        <v>6057989</v>
      </c>
      <c r="B2" s="11">
        <v>34000</v>
      </c>
      <c r="C2" s="11">
        <v>1716628837</v>
      </c>
      <c r="D2" s="11" t="s">
        <v>610</v>
      </c>
      <c r="E2" s="11" t="s">
        <v>611</v>
      </c>
      <c r="F2" s="11" t="s">
        <v>612</v>
      </c>
      <c r="G2" s="11" t="s">
        <v>613</v>
      </c>
      <c r="H2" s="11" t="s">
        <v>614</v>
      </c>
      <c r="I2" s="11" t="s">
        <v>84</v>
      </c>
    </row>
    <row r="3" spans="1:9">
      <c r="A3" s="11">
        <v>6147866</v>
      </c>
      <c r="B3" s="11">
        <v>34000</v>
      </c>
      <c r="C3" s="11">
        <v>1715041685</v>
      </c>
      <c r="D3" s="11" t="s">
        <v>615</v>
      </c>
      <c r="E3" s="11" t="s">
        <v>611</v>
      </c>
      <c r="F3" s="11" t="s">
        <v>612</v>
      </c>
      <c r="G3" s="11" t="s">
        <v>613</v>
      </c>
      <c r="H3" s="11" t="s">
        <v>614</v>
      </c>
      <c r="I3" s="11" t="s">
        <v>80</v>
      </c>
    </row>
    <row r="4" spans="1:9">
      <c r="A4" s="11">
        <v>6250952</v>
      </c>
      <c r="B4" s="11">
        <v>34000</v>
      </c>
      <c r="C4" s="11">
        <v>1714885892</v>
      </c>
      <c r="D4" s="11" t="s">
        <v>616</v>
      </c>
      <c r="E4" s="11" t="s">
        <v>611</v>
      </c>
      <c r="F4" s="11" t="s">
        <v>612</v>
      </c>
      <c r="G4" s="11" t="s">
        <v>613</v>
      </c>
      <c r="H4" s="11" t="s">
        <v>614</v>
      </c>
      <c r="I4" s="11" t="s">
        <v>80</v>
      </c>
    </row>
    <row r="5" spans="1:9">
      <c r="A5" s="11">
        <v>6129513</v>
      </c>
      <c r="B5" s="11">
        <v>34000</v>
      </c>
      <c r="C5" s="11">
        <v>1717172033</v>
      </c>
      <c r="D5" s="11" t="s">
        <v>617</v>
      </c>
      <c r="E5" s="11" t="s">
        <v>611</v>
      </c>
      <c r="F5" s="11" t="s">
        <v>612</v>
      </c>
      <c r="G5" s="11" t="s">
        <v>613</v>
      </c>
      <c r="H5" s="11" t="s">
        <v>614</v>
      </c>
      <c r="I5" s="11" t="s">
        <v>80</v>
      </c>
    </row>
    <row r="6" spans="1:9">
      <c r="A6" s="11">
        <v>6122061</v>
      </c>
      <c r="B6" s="11">
        <v>34000</v>
      </c>
      <c r="C6" s="11">
        <v>401193990</v>
      </c>
      <c r="D6" s="11" t="s">
        <v>618</v>
      </c>
      <c r="E6" s="11" t="s">
        <v>611</v>
      </c>
      <c r="F6" s="11" t="s">
        <v>612</v>
      </c>
      <c r="G6" s="11" t="s">
        <v>613</v>
      </c>
      <c r="H6" s="11" t="s">
        <v>614</v>
      </c>
      <c r="I6" s="11" t="s">
        <v>80</v>
      </c>
    </row>
    <row r="7" spans="1:9">
      <c r="A7" s="11">
        <v>6246659</v>
      </c>
      <c r="B7" s="11">
        <v>34000</v>
      </c>
      <c r="C7" s="11">
        <v>1716454846</v>
      </c>
      <c r="D7" s="11" t="s">
        <v>619</v>
      </c>
      <c r="E7" s="11" t="s">
        <v>611</v>
      </c>
      <c r="F7" s="11" t="s">
        <v>612</v>
      </c>
      <c r="G7" s="11" t="s">
        <v>613</v>
      </c>
      <c r="H7" s="11" t="s">
        <v>614</v>
      </c>
      <c r="I7" s="11" t="s">
        <v>80</v>
      </c>
    </row>
    <row r="8" spans="1:9">
      <c r="A8" s="11">
        <v>6057905</v>
      </c>
      <c r="B8" s="11">
        <v>34000</v>
      </c>
      <c r="C8" s="11">
        <v>603836982</v>
      </c>
      <c r="D8" s="11" t="s">
        <v>620</v>
      </c>
      <c r="E8" s="11" t="s">
        <v>611</v>
      </c>
      <c r="F8" s="11" t="s">
        <v>612</v>
      </c>
      <c r="G8" s="11" t="s">
        <v>621</v>
      </c>
      <c r="H8" s="11" t="s">
        <v>614</v>
      </c>
      <c r="I8" s="11" t="s">
        <v>84</v>
      </c>
    </row>
    <row r="9" spans="1:9">
      <c r="A9" s="11">
        <v>6245199</v>
      </c>
      <c r="B9" s="11">
        <v>34000</v>
      </c>
      <c r="C9" s="11">
        <v>1718093550</v>
      </c>
      <c r="D9" s="11" t="s">
        <v>622</v>
      </c>
      <c r="E9" s="11" t="s">
        <v>611</v>
      </c>
      <c r="F9" s="11" t="s">
        <v>612</v>
      </c>
      <c r="G9" s="11" t="s">
        <v>621</v>
      </c>
      <c r="H9" s="11" t="s">
        <v>614</v>
      </c>
      <c r="I9" s="11" t="s">
        <v>80</v>
      </c>
    </row>
    <row r="10" spans="1:9">
      <c r="A10" s="11">
        <v>6243500</v>
      </c>
      <c r="B10" s="11">
        <v>34000</v>
      </c>
      <c r="C10" s="11">
        <v>1714573852</v>
      </c>
      <c r="D10" s="11" t="s">
        <v>623</v>
      </c>
      <c r="E10" s="11" t="s">
        <v>611</v>
      </c>
      <c r="F10" s="11" t="s">
        <v>612</v>
      </c>
      <c r="G10" s="11" t="s">
        <v>621</v>
      </c>
      <c r="H10" s="11" t="s">
        <v>614</v>
      </c>
      <c r="I10" s="11" t="s">
        <v>80</v>
      </c>
    </row>
    <row r="11" spans="1:9">
      <c r="A11" s="11">
        <v>6276970</v>
      </c>
      <c r="B11" s="11">
        <v>34000</v>
      </c>
      <c r="C11" s="11">
        <v>1717485732</v>
      </c>
      <c r="D11" s="11" t="s">
        <v>624</v>
      </c>
      <c r="E11" s="11" t="s">
        <v>611</v>
      </c>
      <c r="F11" s="11" t="s">
        <v>612</v>
      </c>
      <c r="G11" s="11" t="s">
        <v>621</v>
      </c>
      <c r="H11" s="11" t="s">
        <v>614</v>
      </c>
      <c r="I11" s="11" t="s">
        <v>80</v>
      </c>
    </row>
    <row r="12" spans="1:9">
      <c r="A12" s="11">
        <v>5994</v>
      </c>
      <c r="B12" s="11">
        <v>34000</v>
      </c>
      <c r="C12" s="11">
        <v>1713922878</v>
      </c>
      <c r="D12" s="11" t="s">
        <v>625</v>
      </c>
      <c r="E12" s="11" t="s">
        <v>611</v>
      </c>
      <c r="F12" s="11" t="s">
        <v>612</v>
      </c>
      <c r="G12" s="11" t="s">
        <v>621</v>
      </c>
      <c r="H12" s="11" t="s">
        <v>614</v>
      </c>
      <c r="I12" s="11" t="s">
        <v>80</v>
      </c>
    </row>
    <row r="13" spans="1:9">
      <c r="A13" s="11">
        <v>6245624</v>
      </c>
      <c r="B13" s="11">
        <v>34000</v>
      </c>
      <c r="C13" s="11">
        <v>1721101721</v>
      </c>
      <c r="D13" s="11" t="s">
        <v>626</v>
      </c>
      <c r="E13" s="11" t="s">
        <v>611</v>
      </c>
      <c r="F13" s="11" t="s">
        <v>612</v>
      </c>
      <c r="G13" s="11" t="s">
        <v>621</v>
      </c>
      <c r="H13" s="11" t="s">
        <v>614</v>
      </c>
      <c r="I13" s="11" t="s">
        <v>80</v>
      </c>
    </row>
    <row r="14" spans="1:9">
      <c r="A14" s="11">
        <v>6147712</v>
      </c>
      <c r="B14" s="11">
        <v>34000</v>
      </c>
      <c r="C14" s="11">
        <v>1713991782</v>
      </c>
      <c r="D14" s="11" t="s">
        <v>627</v>
      </c>
      <c r="E14" s="11" t="s">
        <v>611</v>
      </c>
      <c r="F14" s="11" t="s">
        <v>612</v>
      </c>
      <c r="G14" s="11" t="s">
        <v>621</v>
      </c>
      <c r="H14" s="11" t="s">
        <v>614</v>
      </c>
      <c r="I14" s="11" t="s">
        <v>80</v>
      </c>
    </row>
    <row r="15" spans="1:9">
      <c r="A15" s="11">
        <v>6057488</v>
      </c>
      <c r="B15" s="11">
        <v>34000</v>
      </c>
      <c r="C15" s="11">
        <v>1714787544</v>
      </c>
      <c r="D15" s="11" t="s">
        <v>628</v>
      </c>
      <c r="E15" s="11" t="s">
        <v>611</v>
      </c>
      <c r="F15" s="11" t="s">
        <v>612</v>
      </c>
      <c r="G15" s="11" t="s">
        <v>629</v>
      </c>
      <c r="H15" s="11" t="s">
        <v>614</v>
      </c>
      <c r="I15" s="11" t="s">
        <v>84</v>
      </c>
    </row>
    <row r="16" spans="1:9">
      <c r="A16" s="11">
        <v>6243485</v>
      </c>
      <c r="B16" s="11">
        <v>34000</v>
      </c>
      <c r="C16" s="11">
        <v>1713849519</v>
      </c>
      <c r="D16" s="11" t="s">
        <v>630</v>
      </c>
      <c r="E16" s="11" t="s">
        <v>611</v>
      </c>
      <c r="F16" s="11" t="s">
        <v>612</v>
      </c>
      <c r="G16" s="11" t="s">
        <v>629</v>
      </c>
      <c r="H16" s="11" t="s">
        <v>614</v>
      </c>
      <c r="I16" s="11" t="s">
        <v>80</v>
      </c>
    </row>
    <row r="17" spans="1:9">
      <c r="A17" s="11">
        <v>6128427</v>
      </c>
      <c r="B17" s="11">
        <v>34000</v>
      </c>
      <c r="C17" s="11">
        <v>1714350897</v>
      </c>
      <c r="D17" s="11" t="s">
        <v>631</v>
      </c>
      <c r="E17" s="11" t="s">
        <v>611</v>
      </c>
      <c r="F17" s="11" t="s">
        <v>612</v>
      </c>
      <c r="G17" s="11" t="s">
        <v>629</v>
      </c>
      <c r="H17" s="11" t="s">
        <v>614</v>
      </c>
      <c r="I17" s="11" t="s">
        <v>80</v>
      </c>
    </row>
    <row r="18" spans="1:9">
      <c r="A18" s="11">
        <v>6245309</v>
      </c>
      <c r="B18" s="11">
        <v>34000</v>
      </c>
      <c r="C18" s="11">
        <v>1724069701</v>
      </c>
      <c r="D18" s="11" t="s">
        <v>632</v>
      </c>
      <c r="E18" s="11" t="s">
        <v>611</v>
      </c>
      <c r="F18" s="11" t="s">
        <v>612</v>
      </c>
      <c r="G18" s="11" t="s">
        <v>629</v>
      </c>
      <c r="H18" s="11" t="s">
        <v>614</v>
      </c>
      <c r="I18" s="11" t="s">
        <v>80</v>
      </c>
    </row>
    <row r="19" spans="1:9">
      <c r="A19" s="11">
        <v>6148299</v>
      </c>
      <c r="B19" s="11">
        <v>34000</v>
      </c>
      <c r="C19" s="11">
        <v>1709988628</v>
      </c>
      <c r="D19" s="11" t="s">
        <v>633</v>
      </c>
      <c r="E19" s="11" t="s">
        <v>611</v>
      </c>
      <c r="F19" s="11" t="s">
        <v>612</v>
      </c>
      <c r="G19" s="11" t="s">
        <v>629</v>
      </c>
      <c r="H19" s="11" t="s">
        <v>614</v>
      </c>
      <c r="I19" s="11" t="s">
        <v>80</v>
      </c>
    </row>
    <row r="20" spans="1:9">
      <c r="A20" s="11">
        <v>2388</v>
      </c>
      <c r="B20" s="11">
        <v>34000</v>
      </c>
      <c r="C20" s="11">
        <v>1713228979</v>
      </c>
      <c r="D20" s="11" t="s">
        <v>634</v>
      </c>
      <c r="E20" s="11" t="s">
        <v>611</v>
      </c>
      <c r="F20" s="11" t="s">
        <v>612</v>
      </c>
      <c r="G20" s="11" t="s">
        <v>629</v>
      </c>
      <c r="H20" s="11" t="s">
        <v>614</v>
      </c>
      <c r="I20" s="11" t="s">
        <v>80</v>
      </c>
    </row>
    <row r="21" spans="1:9">
      <c r="A21" s="11">
        <v>6306178</v>
      </c>
      <c r="B21" s="11">
        <v>34000</v>
      </c>
      <c r="C21" s="11">
        <v>1721788691</v>
      </c>
      <c r="D21" s="11" t="s">
        <v>635</v>
      </c>
      <c r="E21" s="11" t="s">
        <v>611</v>
      </c>
      <c r="F21" s="11" t="s">
        <v>612</v>
      </c>
      <c r="G21" s="11" t="s">
        <v>629</v>
      </c>
      <c r="H21" s="11" t="s">
        <v>614</v>
      </c>
      <c r="I21" s="11" t="s">
        <v>80</v>
      </c>
    </row>
    <row r="22" spans="1:9">
      <c r="A22" s="11">
        <v>590</v>
      </c>
      <c r="B22" s="11">
        <v>34000</v>
      </c>
      <c r="C22" s="11">
        <v>1713196440</v>
      </c>
      <c r="D22" s="11" t="s">
        <v>636</v>
      </c>
      <c r="E22" s="11" t="s">
        <v>611</v>
      </c>
      <c r="F22" s="11" t="s">
        <v>612</v>
      </c>
      <c r="G22" s="11" t="s">
        <v>637</v>
      </c>
      <c r="H22" s="11" t="s">
        <v>614</v>
      </c>
      <c r="I22" s="11" t="s">
        <v>84</v>
      </c>
    </row>
    <row r="23" spans="1:9">
      <c r="A23" s="11">
        <v>6240431</v>
      </c>
      <c r="B23" s="11">
        <v>34000</v>
      </c>
      <c r="C23" s="11">
        <v>1719755405</v>
      </c>
      <c r="D23" s="11" t="s">
        <v>638</v>
      </c>
      <c r="E23" s="11" t="s">
        <v>611</v>
      </c>
      <c r="F23" s="11" t="s">
        <v>612</v>
      </c>
      <c r="G23" s="11" t="s">
        <v>637</v>
      </c>
      <c r="H23" s="11" t="s">
        <v>614</v>
      </c>
      <c r="I23" s="11" t="s">
        <v>80</v>
      </c>
    </row>
    <row r="24" spans="1:9">
      <c r="A24" s="11">
        <v>6155187</v>
      </c>
      <c r="B24" s="11">
        <v>34000</v>
      </c>
      <c r="C24" s="11">
        <v>401720669</v>
      </c>
      <c r="D24" s="11" t="s">
        <v>639</v>
      </c>
      <c r="E24" s="11" t="s">
        <v>611</v>
      </c>
      <c r="F24" s="11" t="s">
        <v>612</v>
      </c>
      <c r="G24" s="11" t="s">
        <v>637</v>
      </c>
      <c r="H24" s="11" t="s">
        <v>614</v>
      </c>
      <c r="I24" s="11" t="s">
        <v>80</v>
      </c>
    </row>
    <row r="25" spans="1:9">
      <c r="A25" s="11">
        <v>6147777</v>
      </c>
      <c r="B25" s="11">
        <v>34000</v>
      </c>
      <c r="C25" s="11">
        <v>1103510325</v>
      </c>
      <c r="D25" s="11" t="s">
        <v>640</v>
      </c>
      <c r="E25" s="11" t="s">
        <v>611</v>
      </c>
      <c r="F25" s="11" t="s">
        <v>612</v>
      </c>
      <c r="G25" s="11" t="s">
        <v>637</v>
      </c>
      <c r="H25" s="11" t="s">
        <v>614</v>
      </c>
      <c r="I25" s="11" t="s">
        <v>80</v>
      </c>
    </row>
    <row r="26" spans="1:9">
      <c r="A26" s="11">
        <v>6081578</v>
      </c>
      <c r="B26" s="11">
        <v>34000</v>
      </c>
      <c r="C26" s="11">
        <v>1713706362</v>
      </c>
      <c r="D26" s="11" t="s">
        <v>641</v>
      </c>
      <c r="E26" s="11" t="s">
        <v>611</v>
      </c>
      <c r="F26" s="11" t="s">
        <v>612</v>
      </c>
      <c r="G26" s="11" t="s">
        <v>637</v>
      </c>
      <c r="H26" s="11" t="s">
        <v>614</v>
      </c>
      <c r="I26" s="11" t="s">
        <v>80</v>
      </c>
    </row>
    <row r="27" spans="1:9">
      <c r="A27" s="11">
        <v>5907</v>
      </c>
      <c r="B27" s="11">
        <v>34000</v>
      </c>
      <c r="C27" s="11">
        <v>1712625779</v>
      </c>
      <c r="D27" s="11" t="s">
        <v>642</v>
      </c>
      <c r="E27" s="11" t="s">
        <v>611</v>
      </c>
      <c r="F27" s="11" t="s">
        <v>643</v>
      </c>
      <c r="G27" s="11" t="s">
        <v>644</v>
      </c>
      <c r="H27" s="11" t="s">
        <v>645</v>
      </c>
      <c r="I27" s="11" t="s">
        <v>84</v>
      </c>
    </row>
    <row r="28" spans="1:9">
      <c r="A28" s="11">
        <v>1137</v>
      </c>
      <c r="B28" s="11">
        <v>34000</v>
      </c>
      <c r="C28" s="11">
        <v>1709823973</v>
      </c>
      <c r="D28" s="11" t="s">
        <v>646</v>
      </c>
      <c r="E28" s="11" t="s">
        <v>611</v>
      </c>
      <c r="F28" s="11" t="s">
        <v>643</v>
      </c>
      <c r="G28" s="11" t="s">
        <v>644</v>
      </c>
      <c r="H28" s="11" t="s">
        <v>645</v>
      </c>
      <c r="I28" s="11" t="s">
        <v>80</v>
      </c>
    </row>
    <row r="29" spans="1:9">
      <c r="A29" s="11">
        <v>6125983</v>
      </c>
      <c r="B29" s="11">
        <v>34000</v>
      </c>
      <c r="C29" s="11">
        <v>1718402819</v>
      </c>
      <c r="D29" s="11" t="s">
        <v>647</v>
      </c>
      <c r="E29" s="11" t="s">
        <v>611</v>
      </c>
      <c r="F29" s="11" t="s">
        <v>643</v>
      </c>
      <c r="G29" s="11" t="s">
        <v>644</v>
      </c>
      <c r="H29" s="11" t="s">
        <v>645</v>
      </c>
      <c r="I29" s="11" t="s">
        <v>80</v>
      </c>
    </row>
    <row r="30" spans="1:9">
      <c r="A30" s="11">
        <v>6064150</v>
      </c>
      <c r="B30" s="11">
        <v>34000</v>
      </c>
      <c r="C30" s="11">
        <v>1711025401</v>
      </c>
      <c r="D30" s="11" t="s">
        <v>648</v>
      </c>
      <c r="E30" s="11" t="s">
        <v>611</v>
      </c>
      <c r="F30" s="11" t="s">
        <v>643</v>
      </c>
      <c r="G30" s="11" t="s">
        <v>644</v>
      </c>
      <c r="H30" s="11" t="s">
        <v>645</v>
      </c>
      <c r="I30" s="11" t="s">
        <v>80</v>
      </c>
    </row>
    <row r="31" spans="1:9">
      <c r="A31" s="11">
        <v>6238736</v>
      </c>
      <c r="B31" s="11">
        <v>34000</v>
      </c>
      <c r="C31" s="11">
        <v>1721926796</v>
      </c>
      <c r="D31" s="11" t="s">
        <v>649</v>
      </c>
      <c r="E31" s="11" t="s">
        <v>611</v>
      </c>
      <c r="F31" s="11" t="s">
        <v>643</v>
      </c>
      <c r="G31" s="11" t="s">
        <v>644</v>
      </c>
      <c r="H31" s="11" t="s">
        <v>645</v>
      </c>
      <c r="I31" s="11" t="s">
        <v>80</v>
      </c>
    </row>
    <row r="32" spans="1:9">
      <c r="A32" s="11">
        <v>6057857</v>
      </c>
      <c r="B32" s="11">
        <v>34000</v>
      </c>
      <c r="C32" s="11">
        <v>1714838818</v>
      </c>
      <c r="D32" s="11" t="s">
        <v>650</v>
      </c>
      <c r="E32" s="11" t="s">
        <v>611</v>
      </c>
      <c r="F32" s="11" t="s">
        <v>643</v>
      </c>
      <c r="G32" s="11" t="s">
        <v>644</v>
      </c>
      <c r="H32" s="11" t="s">
        <v>645</v>
      </c>
      <c r="I32" s="11" t="s">
        <v>80</v>
      </c>
    </row>
    <row r="33" spans="1:9">
      <c r="A33" s="11">
        <v>6245307</v>
      </c>
      <c r="B33" s="11">
        <v>34000</v>
      </c>
      <c r="C33" s="11">
        <v>1715600738</v>
      </c>
      <c r="D33" s="11" t="s">
        <v>651</v>
      </c>
      <c r="E33" s="11" t="s">
        <v>611</v>
      </c>
      <c r="F33" s="11" t="s">
        <v>643</v>
      </c>
      <c r="G33" s="11" t="s">
        <v>652</v>
      </c>
      <c r="H33" s="11" t="s">
        <v>645</v>
      </c>
      <c r="I33" s="11" t="s">
        <v>84</v>
      </c>
    </row>
    <row r="34" spans="1:9">
      <c r="A34" s="11">
        <v>6080349</v>
      </c>
      <c r="B34" s="11">
        <v>34000</v>
      </c>
      <c r="C34" s="11">
        <v>1715043061</v>
      </c>
      <c r="D34" s="11" t="s">
        <v>653</v>
      </c>
      <c r="E34" s="11" t="s">
        <v>611</v>
      </c>
      <c r="F34" s="11" t="s">
        <v>643</v>
      </c>
      <c r="G34" s="11" t="s">
        <v>652</v>
      </c>
      <c r="H34" s="11" t="s">
        <v>645</v>
      </c>
      <c r="I34" s="11" t="s">
        <v>80</v>
      </c>
    </row>
    <row r="35" spans="1:9">
      <c r="A35" s="11">
        <v>6239995</v>
      </c>
      <c r="B35" s="11">
        <v>34000</v>
      </c>
      <c r="C35" s="11">
        <v>1719926931</v>
      </c>
      <c r="D35" s="11" t="s">
        <v>654</v>
      </c>
      <c r="E35" s="11" t="s">
        <v>611</v>
      </c>
      <c r="F35" s="11" t="s">
        <v>643</v>
      </c>
      <c r="G35" s="11" t="s">
        <v>652</v>
      </c>
      <c r="H35" s="11" t="s">
        <v>645</v>
      </c>
      <c r="I35" s="11" t="s">
        <v>80</v>
      </c>
    </row>
    <row r="36" spans="1:9">
      <c r="A36" s="11">
        <v>6238531</v>
      </c>
      <c r="B36" s="11">
        <v>34000</v>
      </c>
      <c r="C36" s="11">
        <v>1715975189</v>
      </c>
      <c r="D36" s="11" t="s">
        <v>655</v>
      </c>
      <c r="E36" s="11" t="s">
        <v>611</v>
      </c>
      <c r="F36" s="11" t="s">
        <v>643</v>
      </c>
      <c r="G36" s="11" t="s">
        <v>652</v>
      </c>
      <c r="H36" s="11" t="s">
        <v>645</v>
      </c>
      <c r="I36" s="11" t="s">
        <v>80</v>
      </c>
    </row>
    <row r="37" spans="1:9">
      <c r="A37" s="11">
        <v>6126747</v>
      </c>
      <c r="B37" s="11">
        <v>34000</v>
      </c>
      <c r="C37" s="11">
        <v>1716109200</v>
      </c>
      <c r="D37" s="11" t="s">
        <v>656</v>
      </c>
      <c r="E37" s="11" t="s">
        <v>611</v>
      </c>
      <c r="F37" s="11" t="s">
        <v>643</v>
      </c>
      <c r="G37" s="11" t="s">
        <v>652</v>
      </c>
      <c r="H37" s="11" t="s">
        <v>645</v>
      </c>
      <c r="I37" s="11" t="s">
        <v>80</v>
      </c>
    </row>
    <row r="38" spans="1:9">
      <c r="A38" s="11">
        <v>6238940</v>
      </c>
      <c r="B38" s="11">
        <v>34000</v>
      </c>
      <c r="C38" s="11">
        <v>1712547742</v>
      </c>
      <c r="D38" s="11" t="s">
        <v>657</v>
      </c>
      <c r="E38" s="11" t="s">
        <v>611</v>
      </c>
      <c r="F38" s="11" t="s">
        <v>643</v>
      </c>
      <c r="G38" s="11" t="s">
        <v>652</v>
      </c>
      <c r="H38" s="11" t="s">
        <v>645</v>
      </c>
      <c r="I38" s="11" t="s">
        <v>80</v>
      </c>
    </row>
    <row r="39" spans="1:9">
      <c r="A39" s="11">
        <v>3600301</v>
      </c>
      <c r="B39" s="11">
        <v>34000</v>
      </c>
      <c r="C39" s="11">
        <v>1712568672</v>
      </c>
      <c r="D39" s="11" t="s">
        <v>658</v>
      </c>
      <c r="E39" s="11" t="s">
        <v>611</v>
      </c>
      <c r="F39" s="11" t="s">
        <v>643</v>
      </c>
      <c r="G39" s="11" t="s">
        <v>652</v>
      </c>
      <c r="H39" s="11" t="s">
        <v>645</v>
      </c>
      <c r="I39" s="11" t="s">
        <v>80</v>
      </c>
    </row>
    <row r="40" spans="1:9">
      <c r="A40" s="11">
        <v>6125980</v>
      </c>
      <c r="B40" s="11">
        <v>34000</v>
      </c>
      <c r="C40" s="11">
        <v>1715615058</v>
      </c>
      <c r="D40" s="11" t="s">
        <v>659</v>
      </c>
      <c r="E40" s="11" t="s">
        <v>611</v>
      </c>
      <c r="F40" s="11" t="s">
        <v>643</v>
      </c>
      <c r="G40" s="11" t="s">
        <v>660</v>
      </c>
      <c r="H40" s="11" t="s">
        <v>645</v>
      </c>
      <c r="I40" s="11" t="s">
        <v>84</v>
      </c>
    </row>
    <row r="41" spans="1:9">
      <c r="A41" s="11">
        <v>6058223</v>
      </c>
      <c r="B41" s="11">
        <v>34000</v>
      </c>
      <c r="C41" s="11">
        <v>1712155793</v>
      </c>
      <c r="D41" s="11" t="s">
        <v>661</v>
      </c>
      <c r="E41" s="11" t="s">
        <v>611</v>
      </c>
      <c r="F41" s="11" t="s">
        <v>643</v>
      </c>
      <c r="G41" s="11" t="s">
        <v>660</v>
      </c>
      <c r="H41" s="11" t="s">
        <v>645</v>
      </c>
      <c r="I41" s="11" t="s">
        <v>80</v>
      </c>
    </row>
    <row r="42" spans="1:9">
      <c r="A42" s="11">
        <v>6129002</v>
      </c>
      <c r="B42" s="11">
        <v>34000</v>
      </c>
      <c r="C42" s="11">
        <v>1717426132</v>
      </c>
      <c r="D42" s="11" t="s">
        <v>662</v>
      </c>
      <c r="E42" s="11" t="s">
        <v>611</v>
      </c>
      <c r="F42" s="11" t="s">
        <v>643</v>
      </c>
      <c r="G42" s="11" t="s">
        <v>660</v>
      </c>
      <c r="H42" s="11" t="s">
        <v>645</v>
      </c>
      <c r="I42" s="11" t="s">
        <v>80</v>
      </c>
    </row>
    <row r="43" spans="1:9">
      <c r="A43" s="11">
        <v>6239670</v>
      </c>
      <c r="B43" s="11">
        <v>34000</v>
      </c>
      <c r="C43" s="11">
        <v>1711849503</v>
      </c>
      <c r="D43" s="11" t="s">
        <v>663</v>
      </c>
      <c r="E43" s="11" t="s">
        <v>611</v>
      </c>
      <c r="F43" s="11" t="s">
        <v>643</v>
      </c>
      <c r="G43" s="11" t="s">
        <v>660</v>
      </c>
      <c r="H43" s="11" t="s">
        <v>645</v>
      </c>
      <c r="I43" s="11" t="s">
        <v>80</v>
      </c>
    </row>
    <row r="44" spans="1:9">
      <c r="A44" s="11">
        <v>6127194</v>
      </c>
      <c r="B44" s="11">
        <v>34000</v>
      </c>
      <c r="C44" s="11">
        <v>1715793566</v>
      </c>
      <c r="D44" s="11" t="s">
        <v>664</v>
      </c>
      <c r="E44" s="11" t="s">
        <v>611</v>
      </c>
      <c r="F44" s="11" t="s">
        <v>643</v>
      </c>
      <c r="G44" s="11" t="s">
        <v>660</v>
      </c>
      <c r="H44" s="11" t="s">
        <v>645</v>
      </c>
      <c r="I44" s="11" t="s">
        <v>80</v>
      </c>
    </row>
    <row r="45" spans="1:9">
      <c r="A45" s="11">
        <v>6238133</v>
      </c>
      <c r="B45" s="11">
        <v>34000</v>
      </c>
      <c r="C45" s="11">
        <v>1717480220</v>
      </c>
      <c r="D45" s="11" t="s">
        <v>665</v>
      </c>
      <c r="E45" s="11" t="s">
        <v>611</v>
      </c>
      <c r="F45" s="11" t="s">
        <v>643</v>
      </c>
      <c r="G45" s="11" t="s">
        <v>660</v>
      </c>
      <c r="H45" s="11" t="s">
        <v>645</v>
      </c>
      <c r="I45" s="11" t="s">
        <v>80</v>
      </c>
    </row>
    <row r="46" spans="1:9">
      <c r="A46" s="11">
        <v>6239992</v>
      </c>
      <c r="B46" s="11">
        <v>34000</v>
      </c>
      <c r="C46" s="11">
        <v>1722116454</v>
      </c>
      <c r="D46" s="11" t="s">
        <v>666</v>
      </c>
      <c r="E46" s="11" t="s">
        <v>611</v>
      </c>
      <c r="F46" s="11" t="s">
        <v>643</v>
      </c>
      <c r="G46" s="11" t="s">
        <v>660</v>
      </c>
      <c r="H46" s="11" t="s">
        <v>645</v>
      </c>
      <c r="I46" s="11" t="s">
        <v>80</v>
      </c>
    </row>
    <row r="47" spans="1:9">
      <c r="A47" s="11">
        <v>3447</v>
      </c>
      <c r="B47" s="11">
        <v>34000</v>
      </c>
      <c r="C47" s="11">
        <v>1715333611</v>
      </c>
      <c r="D47" s="11" t="s">
        <v>667</v>
      </c>
      <c r="E47" s="11" t="s">
        <v>611</v>
      </c>
      <c r="F47" s="11" t="s">
        <v>643</v>
      </c>
      <c r="G47" s="11" t="s">
        <v>668</v>
      </c>
      <c r="H47" s="11" t="s">
        <v>645</v>
      </c>
      <c r="I47" s="11" t="s">
        <v>84</v>
      </c>
    </row>
    <row r="48" spans="1:9">
      <c r="A48" s="11">
        <v>6127167</v>
      </c>
      <c r="B48" s="11">
        <v>34000</v>
      </c>
      <c r="C48" s="11">
        <v>1719226738</v>
      </c>
      <c r="D48" s="11" t="s">
        <v>669</v>
      </c>
      <c r="E48" s="11" t="s">
        <v>611</v>
      </c>
      <c r="F48" s="11" t="s">
        <v>643</v>
      </c>
      <c r="G48" s="11" t="s">
        <v>668</v>
      </c>
      <c r="H48" s="11" t="s">
        <v>645</v>
      </c>
      <c r="I48" s="11" t="s">
        <v>80</v>
      </c>
    </row>
    <row r="49" spans="1:9">
      <c r="A49" s="11">
        <v>6242112</v>
      </c>
      <c r="B49" s="11">
        <v>34000</v>
      </c>
      <c r="C49" s="11">
        <v>1713758843</v>
      </c>
      <c r="D49" s="11" t="s">
        <v>670</v>
      </c>
      <c r="E49" s="11" t="s">
        <v>611</v>
      </c>
      <c r="F49" s="11" t="s">
        <v>643</v>
      </c>
      <c r="G49" s="11" t="s">
        <v>668</v>
      </c>
      <c r="H49" s="11" t="s">
        <v>645</v>
      </c>
      <c r="I49" s="11" t="s">
        <v>80</v>
      </c>
    </row>
    <row r="50" spans="1:9">
      <c r="A50" s="11">
        <v>6236906</v>
      </c>
      <c r="B50" s="11">
        <v>34000</v>
      </c>
      <c r="C50" s="11">
        <v>1721100541</v>
      </c>
      <c r="D50" s="11" t="s">
        <v>671</v>
      </c>
      <c r="E50" s="11" t="s">
        <v>611</v>
      </c>
      <c r="F50" s="11" t="s">
        <v>643</v>
      </c>
      <c r="G50" s="11" t="s">
        <v>668</v>
      </c>
      <c r="H50" s="11" t="s">
        <v>645</v>
      </c>
      <c r="I50" s="11" t="s">
        <v>80</v>
      </c>
    </row>
    <row r="51" spans="1:9">
      <c r="A51" s="11">
        <v>1181</v>
      </c>
      <c r="B51" s="11">
        <v>34000</v>
      </c>
      <c r="C51" s="11">
        <v>1713191748</v>
      </c>
      <c r="D51" s="11" t="s">
        <v>672</v>
      </c>
      <c r="E51" s="11" t="s">
        <v>611</v>
      </c>
      <c r="F51" s="11" t="s">
        <v>643</v>
      </c>
      <c r="G51" s="11" t="s">
        <v>668</v>
      </c>
      <c r="H51" s="11" t="s">
        <v>645</v>
      </c>
      <c r="I51" s="11" t="s">
        <v>80</v>
      </c>
    </row>
    <row r="52" spans="1:9">
      <c r="A52" s="11">
        <v>6057876</v>
      </c>
      <c r="B52" s="11">
        <v>34000</v>
      </c>
      <c r="C52" s="11">
        <v>1709080848</v>
      </c>
      <c r="D52" s="11" t="s">
        <v>673</v>
      </c>
      <c r="E52" s="11" t="s">
        <v>611</v>
      </c>
      <c r="F52" s="11" t="s">
        <v>643</v>
      </c>
      <c r="G52" s="11" t="s">
        <v>668</v>
      </c>
      <c r="H52" s="11" t="s">
        <v>645</v>
      </c>
      <c r="I52" s="11" t="s">
        <v>80</v>
      </c>
    </row>
    <row r="53" spans="1:9">
      <c r="A53" s="11">
        <v>6279644</v>
      </c>
      <c r="B53" s="11">
        <v>34000</v>
      </c>
      <c r="C53" s="11">
        <v>1717630477</v>
      </c>
      <c r="D53" s="11" t="s">
        <v>674</v>
      </c>
      <c r="E53" s="11" t="s">
        <v>611</v>
      </c>
      <c r="F53" s="11" t="s">
        <v>643</v>
      </c>
      <c r="G53" s="11" t="s">
        <v>668</v>
      </c>
      <c r="H53" s="11" t="s">
        <v>645</v>
      </c>
      <c r="I53" s="11" t="s">
        <v>80</v>
      </c>
    </row>
    <row r="54" spans="1:9">
      <c r="A54" s="11">
        <v>6061027</v>
      </c>
      <c r="B54" s="11">
        <v>34000</v>
      </c>
      <c r="C54" s="11">
        <v>1715523153</v>
      </c>
      <c r="D54" s="11" t="s">
        <v>675</v>
      </c>
      <c r="E54" s="11" t="s">
        <v>611</v>
      </c>
      <c r="F54" s="11" t="s">
        <v>643</v>
      </c>
      <c r="G54" s="11" t="s">
        <v>676</v>
      </c>
      <c r="H54" s="11" t="s">
        <v>645</v>
      </c>
      <c r="I54" s="11" t="s">
        <v>84</v>
      </c>
    </row>
    <row r="55" spans="1:9">
      <c r="A55" s="11">
        <v>6126687</v>
      </c>
      <c r="B55" s="11">
        <v>34000</v>
      </c>
      <c r="C55" s="11">
        <v>1715966394</v>
      </c>
      <c r="D55" s="11" t="s">
        <v>677</v>
      </c>
      <c r="E55" s="11" t="s">
        <v>611</v>
      </c>
      <c r="F55" s="11" t="s">
        <v>643</v>
      </c>
      <c r="G55" s="11" t="s">
        <v>676</v>
      </c>
      <c r="H55" s="11" t="s">
        <v>645</v>
      </c>
      <c r="I55" s="11" t="s">
        <v>80</v>
      </c>
    </row>
    <row r="56" spans="1:9">
      <c r="A56" s="11">
        <v>6126656</v>
      </c>
      <c r="B56" s="11">
        <v>34000</v>
      </c>
      <c r="C56" s="11">
        <v>1707327555</v>
      </c>
      <c r="D56" s="11" t="s">
        <v>678</v>
      </c>
      <c r="E56" s="11" t="s">
        <v>611</v>
      </c>
      <c r="F56" s="11" t="s">
        <v>643</v>
      </c>
      <c r="G56" s="11" t="s">
        <v>676</v>
      </c>
      <c r="H56" s="11" t="s">
        <v>645</v>
      </c>
      <c r="I56" s="11" t="s">
        <v>80</v>
      </c>
    </row>
    <row r="57" spans="1:9">
      <c r="A57" s="11">
        <v>6245370</v>
      </c>
      <c r="B57" s="11">
        <v>34000</v>
      </c>
      <c r="C57" s="11">
        <v>1716896616</v>
      </c>
      <c r="D57" s="11" t="s">
        <v>679</v>
      </c>
      <c r="E57" s="11" t="s">
        <v>611</v>
      </c>
      <c r="F57" s="11" t="s">
        <v>643</v>
      </c>
      <c r="G57" s="11" t="s">
        <v>676</v>
      </c>
      <c r="H57" s="11" t="s">
        <v>645</v>
      </c>
      <c r="I57" s="11" t="s">
        <v>80</v>
      </c>
    </row>
    <row r="58" spans="1:9">
      <c r="A58" s="11">
        <v>6159119</v>
      </c>
      <c r="B58" s="11">
        <v>34000</v>
      </c>
      <c r="C58" s="11">
        <v>1720806718</v>
      </c>
      <c r="D58" s="11" t="s">
        <v>680</v>
      </c>
      <c r="E58" s="11" t="s">
        <v>611</v>
      </c>
      <c r="F58" s="11" t="s">
        <v>643</v>
      </c>
      <c r="G58" s="11" t="s">
        <v>676</v>
      </c>
      <c r="H58" s="11" t="s">
        <v>645</v>
      </c>
      <c r="I58" s="11" t="s">
        <v>80</v>
      </c>
    </row>
    <row r="59" spans="1:9">
      <c r="A59" s="11">
        <v>6259568</v>
      </c>
      <c r="B59" s="11">
        <v>34000</v>
      </c>
      <c r="C59" s="11">
        <v>1716418197</v>
      </c>
      <c r="D59" s="11" t="s">
        <v>681</v>
      </c>
      <c r="E59" s="11" t="s">
        <v>611</v>
      </c>
      <c r="F59" s="11" t="s">
        <v>643</v>
      </c>
      <c r="G59" s="11" t="s">
        <v>676</v>
      </c>
      <c r="H59" s="11" t="s">
        <v>645</v>
      </c>
      <c r="I59" s="11" t="s">
        <v>80</v>
      </c>
    </row>
    <row r="60" spans="1:9">
      <c r="A60" s="11">
        <v>6148038</v>
      </c>
      <c r="B60" s="11">
        <v>34000</v>
      </c>
      <c r="C60" s="11">
        <v>1715987572</v>
      </c>
      <c r="D60" s="11" t="s">
        <v>682</v>
      </c>
      <c r="E60" s="11" t="s">
        <v>611</v>
      </c>
      <c r="F60" s="11" t="s">
        <v>683</v>
      </c>
      <c r="G60" s="11" t="s">
        <v>684</v>
      </c>
      <c r="H60" s="11" t="s">
        <v>685</v>
      </c>
      <c r="I60" s="11" t="s">
        <v>84</v>
      </c>
    </row>
    <row r="61" spans="1:9">
      <c r="A61" s="11">
        <v>6245356</v>
      </c>
      <c r="B61" s="11">
        <v>34000</v>
      </c>
      <c r="C61" s="11">
        <v>1717412462</v>
      </c>
      <c r="D61" s="11" t="s">
        <v>686</v>
      </c>
      <c r="E61" s="11" t="s">
        <v>611</v>
      </c>
      <c r="F61" s="11" t="s">
        <v>683</v>
      </c>
      <c r="G61" s="11" t="s">
        <v>684</v>
      </c>
      <c r="H61" s="11" t="s">
        <v>685</v>
      </c>
      <c r="I61" s="11" t="s">
        <v>80</v>
      </c>
    </row>
    <row r="62" spans="1:9">
      <c r="A62" s="11">
        <v>6157197</v>
      </c>
      <c r="B62" s="11">
        <v>34000</v>
      </c>
      <c r="C62" s="11">
        <v>1720977022</v>
      </c>
      <c r="D62" s="11" t="s">
        <v>687</v>
      </c>
      <c r="E62" s="11" t="s">
        <v>611</v>
      </c>
      <c r="F62" s="11" t="s">
        <v>683</v>
      </c>
      <c r="G62" s="11" t="s">
        <v>684</v>
      </c>
      <c r="H62" s="11" t="s">
        <v>685</v>
      </c>
      <c r="I62" s="11" t="s">
        <v>80</v>
      </c>
    </row>
    <row r="63" spans="1:9">
      <c r="A63" s="11">
        <v>6239719</v>
      </c>
      <c r="B63" s="11">
        <v>34000</v>
      </c>
      <c r="C63" s="11">
        <v>1722778550</v>
      </c>
      <c r="D63" s="11" t="s">
        <v>688</v>
      </c>
      <c r="E63" s="11" t="s">
        <v>611</v>
      </c>
      <c r="F63" s="11" t="s">
        <v>683</v>
      </c>
      <c r="G63" s="11" t="s">
        <v>684</v>
      </c>
      <c r="H63" s="11" t="s">
        <v>685</v>
      </c>
      <c r="I63" s="11" t="s">
        <v>80</v>
      </c>
    </row>
    <row r="64" spans="1:9">
      <c r="A64" s="11">
        <v>6057967</v>
      </c>
      <c r="B64" s="11">
        <v>34000</v>
      </c>
      <c r="C64" s="11">
        <v>1716166267</v>
      </c>
      <c r="D64" s="11" t="s">
        <v>689</v>
      </c>
      <c r="E64" s="11" t="s">
        <v>611</v>
      </c>
      <c r="F64" s="11" t="s">
        <v>683</v>
      </c>
      <c r="G64" s="11" t="s">
        <v>684</v>
      </c>
      <c r="H64" s="11" t="s">
        <v>685</v>
      </c>
      <c r="I64" s="11" t="s">
        <v>80</v>
      </c>
    </row>
    <row r="65" spans="1:9">
      <c r="A65" s="11">
        <v>6058277</v>
      </c>
      <c r="B65" s="11">
        <v>34000</v>
      </c>
      <c r="C65" s="11">
        <v>1712601416</v>
      </c>
      <c r="D65" s="11" t="s">
        <v>690</v>
      </c>
      <c r="E65" s="11" t="s">
        <v>611</v>
      </c>
      <c r="F65" s="11" t="s">
        <v>683</v>
      </c>
      <c r="G65" s="11" t="s">
        <v>684</v>
      </c>
      <c r="H65" s="11" t="s">
        <v>685</v>
      </c>
      <c r="I65" s="11" t="s">
        <v>80</v>
      </c>
    </row>
    <row r="66" spans="1:9">
      <c r="A66" s="11">
        <v>3400424</v>
      </c>
      <c r="B66" s="11">
        <v>34000</v>
      </c>
      <c r="C66" s="11">
        <v>1801807098</v>
      </c>
      <c r="D66" s="11" t="s">
        <v>691</v>
      </c>
      <c r="E66" s="11" t="s">
        <v>611</v>
      </c>
      <c r="F66" s="11" t="s">
        <v>683</v>
      </c>
      <c r="G66" s="11" t="s">
        <v>684</v>
      </c>
      <c r="H66" s="11" t="s">
        <v>685</v>
      </c>
      <c r="I66" s="11" t="s">
        <v>80</v>
      </c>
    </row>
    <row r="67" spans="1:9">
      <c r="A67" s="11">
        <v>6126679</v>
      </c>
      <c r="B67" s="11">
        <v>34000</v>
      </c>
      <c r="C67" s="11">
        <v>1716302060</v>
      </c>
      <c r="D67" s="11" t="s">
        <v>692</v>
      </c>
      <c r="E67" s="11" t="s">
        <v>611</v>
      </c>
      <c r="F67" s="11" t="s">
        <v>683</v>
      </c>
      <c r="G67" s="11" t="s">
        <v>693</v>
      </c>
      <c r="H67" s="11" t="s">
        <v>685</v>
      </c>
      <c r="I67" s="11" t="s">
        <v>84</v>
      </c>
    </row>
    <row r="68" spans="1:9">
      <c r="A68" s="11">
        <v>6126817</v>
      </c>
      <c r="B68" s="11">
        <v>34000</v>
      </c>
      <c r="C68" s="11">
        <v>1717197923</v>
      </c>
      <c r="D68" s="11" t="s">
        <v>694</v>
      </c>
      <c r="E68" s="11" t="s">
        <v>611</v>
      </c>
      <c r="F68" s="11" t="s">
        <v>683</v>
      </c>
      <c r="G68" s="11" t="s">
        <v>693</v>
      </c>
      <c r="H68" s="11" t="s">
        <v>685</v>
      </c>
      <c r="I68" s="11" t="s">
        <v>80</v>
      </c>
    </row>
    <row r="69" spans="1:9">
      <c r="A69" s="11">
        <v>6126686</v>
      </c>
      <c r="B69" s="11">
        <v>34000</v>
      </c>
      <c r="C69" s="11">
        <v>1714363114</v>
      </c>
      <c r="D69" s="11" t="s">
        <v>695</v>
      </c>
      <c r="E69" s="11" t="s">
        <v>611</v>
      </c>
      <c r="F69" s="11" t="s">
        <v>683</v>
      </c>
      <c r="G69" s="11" t="s">
        <v>693</v>
      </c>
      <c r="H69" s="11" t="s">
        <v>685</v>
      </c>
      <c r="I69" s="11" t="s">
        <v>80</v>
      </c>
    </row>
    <row r="70" spans="1:9">
      <c r="A70" s="11">
        <v>5906</v>
      </c>
      <c r="B70" s="11">
        <v>34000</v>
      </c>
      <c r="C70" s="11">
        <v>1712561792</v>
      </c>
      <c r="D70" s="11" t="s">
        <v>696</v>
      </c>
      <c r="E70" s="11" t="s">
        <v>611</v>
      </c>
      <c r="F70" s="11" t="s">
        <v>683</v>
      </c>
      <c r="G70" s="11" t="s">
        <v>693</v>
      </c>
      <c r="H70" s="11" t="s">
        <v>685</v>
      </c>
      <c r="I70" s="11" t="s">
        <v>80</v>
      </c>
    </row>
    <row r="71" spans="1:9">
      <c r="A71" s="11">
        <v>6238226</v>
      </c>
      <c r="B71" s="11">
        <v>34000</v>
      </c>
      <c r="C71" s="11">
        <v>1716879703</v>
      </c>
      <c r="D71" s="11" t="s">
        <v>697</v>
      </c>
      <c r="E71" s="11" t="s">
        <v>611</v>
      </c>
      <c r="F71" s="11" t="s">
        <v>683</v>
      </c>
      <c r="G71" s="11" t="s">
        <v>693</v>
      </c>
      <c r="H71" s="11" t="s">
        <v>685</v>
      </c>
      <c r="I71" s="11" t="s">
        <v>80</v>
      </c>
    </row>
    <row r="72" spans="1:9">
      <c r="A72" s="11">
        <v>6148301</v>
      </c>
      <c r="B72" s="11">
        <v>34000</v>
      </c>
      <c r="C72" s="11">
        <v>1715676456</v>
      </c>
      <c r="D72" s="11" t="s">
        <v>698</v>
      </c>
      <c r="E72" s="11" t="s">
        <v>611</v>
      </c>
      <c r="F72" s="11" t="s">
        <v>683</v>
      </c>
      <c r="G72" s="11" t="s">
        <v>693</v>
      </c>
      <c r="H72" s="11" t="s">
        <v>685</v>
      </c>
      <c r="I72" s="11" t="s">
        <v>80</v>
      </c>
    </row>
    <row r="73" spans="1:9">
      <c r="A73" s="11">
        <v>6244365</v>
      </c>
      <c r="B73" s="11">
        <v>34000</v>
      </c>
      <c r="C73" s="11">
        <v>1722503081</v>
      </c>
      <c r="D73" s="11" t="s">
        <v>699</v>
      </c>
      <c r="E73" s="11" t="s">
        <v>611</v>
      </c>
      <c r="F73" s="11" t="s">
        <v>683</v>
      </c>
      <c r="G73" s="11" t="s">
        <v>693</v>
      </c>
      <c r="H73" s="11" t="s">
        <v>685</v>
      </c>
      <c r="I73" s="11" t="s">
        <v>80</v>
      </c>
    </row>
    <row r="74" spans="1:9">
      <c r="A74" s="11">
        <v>6126757</v>
      </c>
      <c r="B74" s="11">
        <v>34000</v>
      </c>
      <c r="C74" s="11">
        <v>1002856837</v>
      </c>
      <c r="D74" s="11" t="s">
        <v>700</v>
      </c>
      <c r="E74" s="11" t="s">
        <v>611</v>
      </c>
      <c r="F74" s="11" t="s">
        <v>701</v>
      </c>
      <c r="G74" s="11" t="s">
        <v>702</v>
      </c>
      <c r="H74" s="11" t="s">
        <v>685</v>
      </c>
      <c r="I74" s="11" t="s">
        <v>84</v>
      </c>
    </row>
    <row r="75" spans="1:9">
      <c r="A75" s="11">
        <v>1176</v>
      </c>
      <c r="B75" s="11">
        <v>34000</v>
      </c>
      <c r="C75" s="11">
        <v>1711561587</v>
      </c>
      <c r="D75" s="11" t="s">
        <v>703</v>
      </c>
      <c r="E75" s="11" t="s">
        <v>611</v>
      </c>
      <c r="F75" s="11" t="s">
        <v>701</v>
      </c>
      <c r="G75" s="11" t="s">
        <v>702</v>
      </c>
      <c r="H75" s="11" t="s">
        <v>685</v>
      </c>
      <c r="I75" s="11" t="s">
        <v>80</v>
      </c>
    </row>
    <row r="76" spans="1:9">
      <c r="A76" s="11">
        <v>6241091</v>
      </c>
      <c r="B76" s="11">
        <v>34000</v>
      </c>
      <c r="C76" s="11">
        <v>1714756531</v>
      </c>
      <c r="D76" s="11" t="s">
        <v>704</v>
      </c>
      <c r="E76" s="11" t="s">
        <v>611</v>
      </c>
      <c r="F76" s="11" t="s">
        <v>701</v>
      </c>
      <c r="G76" s="11" t="s">
        <v>702</v>
      </c>
      <c r="H76" s="11" t="s">
        <v>685</v>
      </c>
      <c r="I76" s="11" t="s">
        <v>80</v>
      </c>
    </row>
    <row r="77" spans="1:9">
      <c r="A77" s="11">
        <v>6240845</v>
      </c>
      <c r="B77" s="11">
        <v>34000</v>
      </c>
      <c r="C77" s="11">
        <v>1719651919</v>
      </c>
      <c r="D77" s="11" t="s">
        <v>705</v>
      </c>
      <c r="E77" s="11" t="s">
        <v>611</v>
      </c>
      <c r="F77" s="11" t="s">
        <v>701</v>
      </c>
      <c r="G77" s="11" t="s">
        <v>702</v>
      </c>
      <c r="H77" s="11" t="s">
        <v>685</v>
      </c>
      <c r="I77" s="11" t="s">
        <v>80</v>
      </c>
    </row>
    <row r="78" spans="1:9">
      <c r="A78" s="11">
        <v>6244325</v>
      </c>
      <c r="B78" s="11">
        <v>34000</v>
      </c>
      <c r="C78" s="11">
        <v>1803661758</v>
      </c>
      <c r="D78" s="11" t="s">
        <v>706</v>
      </c>
      <c r="E78" s="11" t="s">
        <v>611</v>
      </c>
      <c r="F78" s="11" t="s">
        <v>707</v>
      </c>
      <c r="G78" s="11" t="s">
        <v>702</v>
      </c>
      <c r="H78" s="11" t="s">
        <v>685</v>
      </c>
      <c r="I78" s="11" t="s">
        <v>80</v>
      </c>
    </row>
    <row r="79" spans="1:9">
      <c r="A79" s="11">
        <v>6057920</v>
      </c>
      <c r="B79" s="11">
        <v>34000</v>
      </c>
      <c r="C79" s="11">
        <v>1716680044</v>
      </c>
      <c r="D79" s="11" t="s">
        <v>708</v>
      </c>
      <c r="E79" s="11" t="s">
        <v>611</v>
      </c>
      <c r="F79" s="11" t="s">
        <v>701</v>
      </c>
      <c r="G79" s="11" t="s">
        <v>709</v>
      </c>
      <c r="H79" s="11" t="s">
        <v>685</v>
      </c>
      <c r="I79" s="11" t="s">
        <v>84</v>
      </c>
    </row>
    <row r="80" spans="1:9">
      <c r="A80" s="11">
        <v>6148322</v>
      </c>
      <c r="B80" s="11">
        <v>34000</v>
      </c>
      <c r="C80" s="11">
        <v>1713696589</v>
      </c>
      <c r="D80" s="11" t="s">
        <v>710</v>
      </c>
      <c r="E80" s="11" t="s">
        <v>611</v>
      </c>
      <c r="F80" s="11" t="s">
        <v>701</v>
      </c>
      <c r="G80" s="11" t="s">
        <v>709</v>
      </c>
      <c r="H80" s="11" t="s">
        <v>685</v>
      </c>
      <c r="I80" s="11" t="s">
        <v>80</v>
      </c>
    </row>
    <row r="81" spans="1:9">
      <c r="A81" s="11">
        <v>6238227</v>
      </c>
      <c r="B81" s="11">
        <v>34000</v>
      </c>
      <c r="C81" s="11">
        <v>1716492101</v>
      </c>
      <c r="D81" s="11" t="s">
        <v>711</v>
      </c>
      <c r="E81" s="11" t="s">
        <v>611</v>
      </c>
      <c r="F81" s="11" t="s">
        <v>701</v>
      </c>
      <c r="G81" s="11" t="s">
        <v>709</v>
      </c>
      <c r="H81" s="11" t="s">
        <v>685</v>
      </c>
      <c r="I81" s="11" t="s">
        <v>80</v>
      </c>
    </row>
    <row r="82" spans="1:9">
      <c r="A82" s="11">
        <v>6148305</v>
      </c>
      <c r="B82" s="11">
        <v>34000</v>
      </c>
      <c r="C82" s="11">
        <v>603499526</v>
      </c>
      <c r="D82" s="11" t="s">
        <v>712</v>
      </c>
      <c r="E82" s="11" t="s">
        <v>611</v>
      </c>
      <c r="F82" s="11" t="s">
        <v>713</v>
      </c>
      <c r="G82" s="11" t="s">
        <v>709</v>
      </c>
      <c r="H82" s="11" t="s">
        <v>685</v>
      </c>
      <c r="I82" s="11" t="s">
        <v>80</v>
      </c>
    </row>
    <row r="83" spans="1:9">
      <c r="A83" s="11">
        <v>6148310</v>
      </c>
      <c r="B83" s="11">
        <v>34000</v>
      </c>
      <c r="C83" s="11">
        <v>1719432070</v>
      </c>
      <c r="D83" s="11" t="s">
        <v>714</v>
      </c>
      <c r="E83" s="11" t="s">
        <v>611</v>
      </c>
      <c r="F83" s="11" t="s">
        <v>701</v>
      </c>
      <c r="G83" s="11" t="s">
        <v>709</v>
      </c>
      <c r="H83" s="11" t="s">
        <v>685</v>
      </c>
      <c r="I83" s="11" t="s">
        <v>80</v>
      </c>
    </row>
    <row r="84" spans="1:9">
      <c r="A84" s="11">
        <v>3400300</v>
      </c>
      <c r="B84" s="11">
        <v>34000</v>
      </c>
      <c r="C84" s="11">
        <v>1708860349</v>
      </c>
      <c r="D84" s="11" t="s">
        <v>715</v>
      </c>
      <c r="E84" s="11" t="s">
        <v>611</v>
      </c>
      <c r="F84" s="11" t="s">
        <v>701</v>
      </c>
      <c r="G84" s="11" t="s">
        <v>716</v>
      </c>
      <c r="H84" s="11" t="s">
        <v>685</v>
      </c>
      <c r="I84" s="11" t="s">
        <v>84</v>
      </c>
    </row>
    <row r="85" spans="1:9">
      <c r="A85" s="11">
        <v>6238190</v>
      </c>
      <c r="B85" s="11">
        <v>34000</v>
      </c>
      <c r="C85" s="11">
        <v>1718783193</v>
      </c>
      <c r="D85" s="11" t="s">
        <v>717</v>
      </c>
      <c r="E85" s="11" t="s">
        <v>611</v>
      </c>
      <c r="F85" s="11" t="s">
        <v>701</v>
      </c>
      <c r="G85" s="11" t="s">
        <v>716</v>
      </c>
      <c r="H85" s="11" t="s">
        <v>685</v>
      </c>
      <c r="I85" s="11" t="s">
        <v>80</v>
      </c>
    </row>
    <row r="86" spans="1:9">
      <c r="A86" s="11">
        <v>6126669</v>
      </c>
      <c r="B86" s="11">
        <v>34000</v>
      </c>
      <c r="C86" s="11">
        <v>1716631971</v>
      </c>
      <c r="D86" s="11" t="s">
        <v>718</v>
      </c>
      <c r="E86" s="11" t="s">
        <v>611</v>
      </c>
      <c r="F86" s="11" t="s">
        <v>701</v>
      </c>
      <c r="G86" s="11" t="s">
        <v>716</v>
      </c>
      <c r="H86" s="11" t="s">
        <v>685</v>
      </c>
      <c r="I86" s="11" t="s">
        <v>80</v>
      </c>
    </row>
    <row r="87" spans="1:9">
      <c r="A87" s="11">
        <v>6245226</v>
      </c>
      <c r="B87" s="11">
        <v>34000</v>
      </c>
      <c r="C87" s="11">
        <v>1723702930</v>
      </c>
      <c r="D87" s="11" t="s">
        <v>719</v>
      </c>
      <c r="E87" s="11" t="s">
        <v>611</v>
      </c>
      <c r="F87" s="11" t="s">
        <v>701</v>
      </c>
      <c r="G87" s="11" t="s">
        <v>716</v>
      </c>
      <c r="H87" s="11" t="s">
        <v>685</v>
      </c>
      <c r="I87" s="11" t="s">
        <v>80</v>
      </c>
    </row>
    <row r="88" spans="1:9">
      <c r="A88" s="11">
        <v>3600293</v>
      </c>
      <c r="B88" s="11">
        <v>34000</v>
      </c>
      <c r="C88" s="11">
        <v>1712680006</v>
      </c>
      <c r="D88" s="11" t="s">
        <v>720</v>
      </c>
      <c r="E88" s="11" t="s">
        <v>611</v>
      </c>
      <c r="F88" s="11" t="s">
        <v>701</v>
      </c>
      <c r="G88" s="11" t="s">
        <v>716</v>
      </c>
      <c r="H88" s="11" t="s">
        <v>685</v>
      </c>
      <c r="I88" s="11" t="s">
        <v>80</v>
      </c>
    </row>
    <row r="89" spans="1:9">
      <c r="A89" s="11">
        <v>5988</v>
      </c>
      <c r="B89" s="11">
        <v>34000</v>
      </c>
      <c r="C89" s="11">
        <v>1712207222</v>
      </c>
      <c r="D89" s="11" t="s">
        <v>721</v>
      </c>
      <c r="E89" s="11" t="s">
        <v>611</v>
      </c>
      <c r="F89" s="11" t="s">
        <v>701</v>
      </c>
      <c r="G89" s="11" t="s">
        <v>716</v>
      </c>
      <c r="H89" s="11" t="s">
        <v>685</v>
      </c>
      <c r="I89" s="11" t="s">
        <v>80</v>
      </c>
    </row>
    <row r="90" spans="1:9">
      <c r="A90" s="11">
        <v>6241496</v>
      </c>
      <c r="B90" s="11">
        <v>34000</v>
      </c>
      <c r="C90" s="11">
        <v>1715977086</v>
      </c>
      <c r="D90" s="11" t="s">
        <v>722</v>
      </c>
      <c r="E90" s="11" t="s">
        <v>611</v>
      </c>
      <c r="F90" s="11" t="s">
        <v>683</v>
      </c>
      <c r="G90" s="11" t="s">
        <v>723</v>
      </c>
      <c r="H90" s="11" t="s">
        <v>685</v>
      </c>
      <c r="I90" s="11" t="s">
        <v>84</v>
      </c>
    </row>
    <row r="91" spans="1:9">
      <c r="A91" s="11">
        <v>6239315</v>
      </c>
      <c r="B91" s="11">
        <v>34000</v>
      </c>
      <c r="C91" s="11">
        <v>1715188718</v>
      </c>
      <c r="D91" s="11" t="s">
        <v>724</v>
      </c>
      <c r="E91" s="11" t="s">
        <v>611</v>
      </c>
      <c r="F91" s="11" t="s">
        <v>683</v>
      </c>
      <c r="G91" s="11" t="s">
        <v>723</v>
      </c>
      <c r="H91" s="11" t="s">
        <v>685</v>
      </c>
      <c r="I91" s="11" t="s">
        <v>80</v>
      </c>
    </row>
    <row r="92" spans="1:9">
      <c r="A92" s="11">
        <v>6279235</v>
      </c>
      <c r="B92" s="11">
        <v>34000</v>
      </c>
      <c r="C92" s="11">
        <v>1713101549</v>
      </c>
      <c r="D92" s="11" t="s">
        <v>725</v>
      </c>
      <c r="E92" s="11" t="s">
        <v>611</v>
      </c>
      <c r="F92" s="11" t="s">
        <v>683</v>
      </c>
      <c r="G92" s="11" t="s">
        <v>723</v>
      </c>
      <c r="H92" s="11" t="s">
        <v>685</v>
      </c>
      <c r="I92" s="11" t="s">
        <v>80</v>
      </c>
    </row>
    <row r="93" spans="1:9">
      <c r="A93" s="11">
        <v>6060197</v>
      </c>
      <c r="B93" s="11">
        <v>34000</v>
      </c>
      <c r="C93" s="11">
        <v>1711848760</v>
      </c>
      <c r="D93" s="11" t="s">
        <v>726</v>
      </c>
      <c r="E93" s="11" t="s">
        <v>611</v>
      </c>
      <c r="F93" s="11" t="s">
        <v>683</v>
      </c>
      <c r="G93" s="11" t="s">
        <v>723</v>
      </c>
      <c r="H93" s="11" t="s">
        <v>685</v>
      </c>
      <c r="I93" s="11" t="s">
        <v>80</v>
      </c>
    </row>
    <row r="94" spans="1:9">
      <c r="A94" s="11">
        <v>571</v>
      </c>
      <c r="B94" s="11">
        <v>34000</v>
      </c>
      <c r="C94" s="11">
        <v>1705928883</v>
      </c>
      <c r="D94" s="11" t="s">
        <v>727</v>
      </c>
      <c r="E94" s="11" t="s">
        <v>611</v>
      </c>
      <c r="F94" s="11" t="s">
        <v>683</v>
      </c>
      <c r="G94" s="11" t="s">
        <v>723</v>
      </c>
      <c r="H94" s="11" t="s">
        <v>685</v>
      </c>
      <c r="I94" s="11" t="s">
        <v>80</v>
      </c>
    </row>
    <row r="95" spans="1:9">
      <c r="A95" s="11">
        <v>6259559</v>
      </c>
      <c r="B95" s="11">
        <v>34000</v>
      </c>
      <c r="C95" s="11">
        <v>1720624103</v>
      </c>
      <c r="D95" s="11" t="s">
        <v>728</v>
      </c>
      <c r="E95" s="11" t="s">
        <v>611</v>
      </c>
      <c r="F95" s="11" t="s">
        <v>683</v>
      </c>
      <c r="G95" s="11" t="s">
        <v>723</v>
      </c>
      <c r="H95" s="11" t="s">
        <v>685</v>
      </c>
      <c r="I95" s="11" t="s">
        <v>80</v>
      </c>
    </row>
    <row r="96" spans="1:9">
      <c r="A96" s="11">
        <v>6245248</v>
      </c>
      <c r="B96" s="11">
        <v>34000</v>
      </c>
      <c r="C96" s="11">
        <v>1716423494</v>
      </c>
      <c r="D96" s="11" t="s">
        <v>729</v>
      </c>
      <c r="E96" s="11" t="s">
        <v>611</v>
      </c>
      <c r="F96" s="11" t="s">
        <v>683</v>
      </c>
      <c r="G96" s="11" t="s">
        <v>723</v>
      </c>
      <c r="H96" s="11" t="s">
        <v>685</v>
      </c>
      <c r="I96" s="11" t="s">
        <v>80</v>
      </c>
    </row>
    <row r="97" spans="1:9">
      <c r="A97" s="11">
        <v>6057887</v>
      </c>
      <c r="B97" s="11">
        <v>34000</v>
      </c>
      <c r="C97" s="11">
        <v>1715889232</v>
      </c>
      <c r="D97" s="11" t="s">
        <v>730</v>
      </c>
      <c r="E97" s="11" t="s">
        <v>611</v>
      </c>
      <c r="F97" s="11" t="s">
        <v>731</v>
      </c>
      <c r="G97" s="11" t="s">
        <v>732</v>
      </c>
      <c r="H97" s="11" t="s">
        <v>685</v>
      </c>
      <c r="I97" s="11" t="s">
        <v>84</v>
      </c>
    </row>
    <row r="98" spans="1:9">
      <c r="A98" s="11">
        <v>6156999</v>
      </c>
      <c r="B98" s="11">
        <v>34000</v>
      </c>
      <c r="C98" s="11">
        <v>401306717</v>
      </c>
      <c r="D98" s="11" t="s">
        <v>733</v>
      </c>
      <c r="E98" s="11" t="s">
        <v>611</v>
      </c>
      <c r="F98" s="11" t="s">
        <v>701</v>
      </c>
      <c r="G98" s="11" t="s">
        <v>732</v>
      </c>
      <c r="H98" s="11" t="s">
        <v>685</v>
      </c>
      <c r="I98" s="11" t="s">
        <v>80</v>
      </c>
    </row>
    <row r="99" spans="1:9">
      <c r="A99" s="11">
        <v>6129525</v>
      </c>
      <c r="B99" s="11">
        <v>34000</v>
      </c>
      <c r="C99" s="11">
        <v>1716786767</v>
      </c>
      <c r="D99" s="11" t="s">
        <v>734</v>
      </c>
      <c r="E99" s="11" t="s">
        <v>611</v>
      </c>
      <c r="F99" s="11" t="s">
        <v>701</v>
      </c>
      <c r="G99" s="11" t="s">
        <v>732</v>
      </c>
      <c r="H99" s="11" t="s">
        <v>685</v>
      </c>
      <c r="I99" s="11" t="s">
        <v>80</v>
      </c>
    </row>
    <row r="100" spans="1:9">
      <c r="A100" s="11">
        <v>6126766</v>
      </c>
      <c r="B100" s="11">
        <v>34000</v>
      </c>
      <c r="C100" s="11">
        <v>1204762890</v>
      </c>
      <c r="D100" s="11" t="s">
        <v>735</v>
      </c>
      <c r="E100" s="11" t="s">
        <v>611</v>
      </c>
      <c r="F100" s="11" t="s">
        <v>701</v>
      </c>
      <c r="G100" s="11" t="s">
        <v>732</v>
      </c>
      <c r="H100" s="11" t="s">
        <v>685</v>
      </c>
      <c r="I100" s="11" t="s">
        <v>80</v>
      </c>
    </row>
    <row r="101" spans="1:9">
      <c r="A101" s="11">
        <v>6118720</v>
      </c>
      <c r="B101" s="11">
        <v>34000</v>
      </c>
      <c r="C101" s="11">
        <v>1713660387</v>
      </c>
      <c r="D101" s="11" t="s">
        <v>736</v>
      </c>
      <c r="E101" s="11" t="s">
        <v>611</v>
      </c>
      <c r="F101" s="11" t="s">
        <v>701</v>
      </c>
      <c r="G101" s="11" t="s">
        <v>732</v>
      </c>
      <c r="H101" s="11" t="s">
        <v>685</v>
      </c>
      <c r="I101" s="11" t="s">
        <v>80</v>
      </c>
    </row>
    <row r="102" spans="1:9">
      <c r="A102" s="11">
        <v>6127180</v>
      </c>
      <c r="B102" s="11">
        <v>34000</v>
      </c>
      <c r="C102" s="11">
        <v>1715891832</v>
      </c>
      <c r="D102" s="11" t="s">
        <v>737</v>
      </c>
      <c r="E102" s="11" t="s">
        <v>611</v>
      </c>
      <c r="F102" s="11" t="s">
        <v>701</v>
      </c>
      <c r="G102" s="11" t="s">
        <v>732</v>
      </c>
      <c r="H102" s="11" t="s">
        <v>685</v>
      </c>
      <c r="I102" s="11" t="s">
        <v>80</v>
      </c>
    </row>
    <row r="103" spans="1:9">
      <c r="A103" s="11">
        <v>6129011</v>
      </c>
      <c r="B103" s="11">
        <v>34000</v>
      </c>
      <c r="C103" s="11">
        <v>1719937052</v>
      </c>
      <c r="D103" s="11" t="s">
        <v>738</v>
      </c>
      <c r="E103" s="11" t="s">
        <v>739</v>
      </c>
      <c r="F103" s="11" t="s">
        <v>740</v>
      </c>
      <c r="G103" s="11" t="s">
        <v>741</v>
      </c>
      <c r="H103" s="11" t="s">
        <v>742</v>
      </c>
      <c r="I103" s="11" t="s">
        <v>84</v>
      </c>
    </row>
    <row r="104" spans="1:9">
      <c r="A104" s="11">
        <v>6127188</v>
      </c>
      <c r="B104" s="11">
        <v>34000</v>
      </c>
      <c r="C104" s="11">
        <v>1714902564</v>
      </c>
      <c r="D104" s="11" t="s">
        <v>743</v>
      </c>
      <c r="E104" s="11" t="s">
        <v>739</v>
      </c>
      <c r="F104" s="11" t="s">
        <v>740</v>
      </c>
      <c r="G104" s="11" t="s">
        <v>741</v>
      </c>
      <c r="H104" s="11" t="s">
        <v>742</v>
      </c>
      <c r="I104" s="11" t="s">
        <v>80</v>
      </c>
    </row>
    <row r="105" spans="1:9">
      <c r="A105" s="11">
        <v>6245254</v>
      </c>
      <c r="B105" s="11">
        <v>34000</v>
      </c>
      <c r="C105" s="11">
        <v>1722253554</v>
      </c>
      <c r="D105" s="11" t="s">
        <v>744</v>
      </c>
      <c r="E105" s="11" t="s">
        <v>739</v>
      </c>
      <c r="F105" s="11" t="s">
        <v>740</v>
      </c>
      <c r="G105" s="11" t="s">
        <v>741</v>
      </c>
      <c r="H105" s="11" t="s">
        <v>742</v>
      </c>
      <c r="I105" s="11" t="s">
        <v>80</v>
      </c>
    </row>
    <row r="106" spans="1:9">
      <c r="A106" s="11">
        <v>6243496</v>
      </c>
      <c r="B106" s="11">
        <v>34000</v>
      </c>
      <c r="C106" s="11">
        <v>1716112295</v>
      </c>
      <c r="D106" s="11" t="s">
        <v>745</v>
      </c>
      <c r="E106" s="11" t="s">
        <v>739</v>
      </c>
      <c r="F106" s="11" t="s">
        <v>740</v>
      </c>
      <c r="G106" s="11" t="s">
        <v>741</v>
      </c>
      <c r="H106" s="11" t="s">
        <v>742</v>
      </c>
      <c r="I106" s="11" t="s">
        <v>80</v>
      </c>
    </row>
    <row r="107" spans="1:9">
      <c r="A107" s="11">
        <v>6127209</v>
      </c>
      <c r="B107" s="11">
        <v>34000</v>
      </c>
      <c r="C107" s="11">
        <v>1715975718</v>
      </c>
      <c r="D107" s="11" t="s">
        <v>746</v>
      </c>
      <c r="E107" s="11" t="s">
        <v>739</v>
      </c>
      <c r="F107" s="11" t="s">
        <v>740</v>
      </c>
      <c r="G107" s="11" t="s">
        <v>741</v>
      </c>
      <c r="H107" s="11" t="s">
        <v>742</v>
      </c>
      <c r="I107" s="11" t="s">
        <v>80</v>
      </c>
    </row>
    <row r="108" spans="1:9">
      <c r="A108" s="11">
        <v>6254019</v>
      </c>
      <c r="B108" s="11">
        <v>34000</v>
      </c>
      <c r="C108" s="11">
        <v>1716958184</v>
      </c>
      <c r="D108" s="11" t="s">
        <v>747</v>
      </c>
      <c r="E108" s="11" t="s">
        <v>739</v>
      </c>
      <c r="F108" s="11" t="s">
        <v>740</v>
      </c>
      <c r="G108" s="11" t="s">
        <v>741</v>
      </c>
      <c r="H108" s="11" t="s">
        <v>742</v>
      </c>
      <c r="I108" s="11" t="s">
        <v>80</v>
      </c>
    </row>
    <row r="109" spans="1:9">
      <c r="A109" s="11">
        <v>6126726</v>
      </c>
      <c r="B109" s="11">
        <v>34000</v>
      </c>
      <c r="C109" s="11">
        <v>1718277419</v>
      </c>
      <c r="D109" s="11" t="s">
        <v>748</v>
      </c>
      <c r="E109" s="11" t="s">
        <v>739</v>
      </c>
      <c r="F109" s="11" t="s">
        <v>740</v>
      </c>
      <c r="G109" s="11" t="s">
        <v>749</v>
      </c>
      <c r="H109" s="11" t="s">
        <v>742</v>
      </c>
      <c r="I109" s="11" t="s">
        <v>84</v>
      </c>
    </row>
    <row r="110" spans="1:9">
      <c r="A110" s="11">
        <v>6238181</v>
      </c>
      <c r="B110" s="11">
        <v>34000</v>
      </c>
      <c r="C110" s="11">
        <v>1715937932</v>
      </c>
      <c r="D110" s="11" t="s">
        <v>750</v>
      </c>
      <c r="E110" s="11" t="s">
        <v>739</v>
      </c>
      <c r="F110" s="11" t="s">
        <v>740</v>
      </c>
      <c r="G110" s="11" t="s">
        <v>749</v>
      </c>
      <c r="H110" s="11" t="s">
        <v>742</v>
      </c>
      <c r="I110" s="11" t="s">
        <v>80</v>
      </c>
    </row>
    <row r="111" spans="1:9">
      <c r="A111" s="11">
        <v>6240466</v>
      </c>
      <c r="B111" s="11">
        <v>34000</v>
      </c>
      <c r="C111" s="11">
        <v>1713315859</v>
      </c>
      <c r="D111" s="11" t="s">
        <v>751</v>
      </c>
      <c r="E111" s="11" t="s">
        <v>739</v>
      </c>
      <c r="F111" s="11" t="s">
        <v>740</v>
      </c>
      <c r="G111" s="11" t="s">
        <v>749</v>
      </c>
      <c r="H111" s="11" t="s">
        <v>742</v>
      </c>
      <c r="I111" s="11" t="s">
        <v>80</v>
      </c>
    </row>
    <row r="112" spans="1:9">
      <c r="A112" s="11">
        <v>6250950</v>
      </c>
      <c r="B112" s="11">
        <v>34000</v>
      </c>
      <c r="C112" s="11">
        <v>1722416151</v>
      </c>
      <c r="D112" s="11" t="s">
        <v>752</v>
      </c>
      <c r="E112" s="11" t="s">
        <v>739</v>
      </c>
      <c r="F112" s="11" t="s">
        <v>740</v>
      </c>
      <c r="G112" s="11" t="s">
        <v>749</v>
      </c>
      <c r="H112" s="11" t="s">
        <v>742</v>
      </c>
      <c r="I112" s="11" t="s">
        <v>80</v>
      </c>
    </row>
    <row r="113" spans="1:9">
      <c r="A113" s="11">
        <v>6242110</v>
      </c>
      <c r="B113" s="11">
        <v>34000</v>
      </c>
      <c r="C113" s="11">
        <v>1716690191</v>
      </c>
      <c r="D113" s="11" t="s">
        <v>753</v>
      </c>
      <c r="E113" s="11" t="s">
        <v>739</v>
      </c>
      <c r="F113" s="11" t="s">
        <v>740</v>
      </c>
      <c r="G113" s="11" t="s">
        <v>749</v>
      </c>
      <c r="H113" s="11" t="s">
        <v>742</v>
      </c>
      <c r="I113" s="11" t="s">
        <v>80</v>
      </c>
    </row>
    <row r="114" spans="1:9">
      <c r="A114" s="11">
        <v>6159485</v>
      </c>
      <c r="B114" s="11">
        <v>34000</v>
      </c>
      <c r="C114" s="11">
        <v>1713097754</v>
      </c>
      <c r="D114" s="11" t="s">
        <v>754</v>
      </c>
      <c r="E114" s="11" t="s">
        <v>739</v>
      </c>
      <c r="F114" s="11" t="s">
        <v>740</v>
      </c>
      <c r="G114" s="11" t="s">
        <v>749</v>
      </c>
      <c r="H114" s="11" t="s">
        <v>742</v>
      </c>
      <c r="I114" s="11" t="s">
        <v>80</v>
      </c>
    </row>
    <row r="115" spans="1:9">
      <c r="A115" s="11">
        <v>6147781</v>
      </c>
      <c r="B115" s="11">
        <v>34000</v>
      </c>
      <c r="C115" s="11">
        <v>1719561613</v>
      </c>
      <c r="D115" s="11" t="s">
        <v>755</v>
      </c>
      <c r="E115" s="11" t="s">
        <v>739</v>
      </c>
      <c r="F115" s="11" t="s">
        <v>740</v>
      </c>
      <c r="G115" s="11" t="s">
        <v>749</v>
      </c>
      <c r="H115" s="11" t="s">
        <v>742</v>
      </c>
      <c r="I115" s="11" t="s">
        <v>80</v>
      </c>
    </row>
    <row r="116" spans="1:9">
      <c r="A116" s="11">
        <v>6153824</v>
      </c>
      <c r="B116" s="11">
        <v>34000</v>
      </c>
      <c r="C116" s="11">
        <v>1721740197</v>
      </c>
      <c r="D116" s="11" t="s">
        <v>756</v>
      </c>
      <c r="E116" s="11" t="s">
        <v>739</v>
      </c>
      <c r="F116" s="11" t="s">
        <v>740</v>
      </c>
      <c r="G116" s="11" t="s">
        <v>757</v>
      </c>
      <c r="H116" s="11" t="s">
        <v>742</v>
      </c>
      <c r="I116" s="11" t="s">
        <v>84</v>
      </c>
    </row>
    <row r="117" spans="1:9">
      <c r="A117" s="11">
        <v>6241499</v>
      </c>
      <c r="B117" s="11">
        <v>34000</v>
      </c>
      <c r="C117" s="11">
        <v>1716648918</v>
      </c>
      <c r="D117" s="11" t="s">
        <v>758</v>
      </c>
      <c r="E117" s="11" t="s">
        <v>739</v>
      </c>
      <c r="F117" s="11" t="s">
        <v>740</v>
      </c>
      <c r="G117" s="11" t="s">
        <v>757</v>
      </c>
      <c r="H117" s="11" t="s">
        <v>742</v>
      </c>
      <c r="I117" s="11" t="s">
        <v>80</v>
      </c>
    </row>
    <row r="118" spans="1:9">
      <c r="A118" s="11">
        <v>6248796</v>
      </c>
      <c r="B118" s="11">
        <v>34000</v>
      </c>
      <c r="C118" s="11">
        <v>1715932289</v>
      </c>
      <c r="D118" s="11" t="s">
        <v>759</v>
      </c>
      <c r="E118" s="11" t="s">
        <v>739</v>
      </c>
      <c r="F118" s="11" t="s">
        <v>740</v>
      </c>
      <c r="G118" s="11" t="s">
        <v>757</v>
      </c>
      <c r="H118" s="11" t="s">
        <v>742</v>
      </c>
      <c r="I118" s="11" t="s">
        <v>80</v>
      </c>
    </row>
    <row r="119" spans="1:9">
      <c r="A119" s="11">
        <v>6265012</v>
      </c>
      <c r="B119" s="11">
        <v>34000</v>
      </c>
      <c r="C119" s="11">
        <v>1803983574</v>
      </c>
      <c r="D119" s="11" t="s">
        <v>760</v>
      </c>
      <c r="E119" s="11" t="s">
        <v>739</v>
      </c>
      <c r="F119" s="11" t="s">
        <v>740</v>
      </c>
      <c r="G119" s="11" t="s">
        <v>757</v>
      </c>
      <c r="H119" s="11" t="s">
        <v>742</v>
      </c>
      <c r="I119" s="11" t="s">
        <v>80</v>
      </c>
    </row>
    <row r="120" spans="1:9">
      <c r="A120" s="11">
        <v>6057992</v>
      </c>
      <c r="B120" s="11">
        <v>34000</v>
      </c>
      <c r="C120" s="11">
        <v>1716196496</v>
      </c>
      <c r="D120" s="11" t="s">
        <v>761</v>
      </c>
      <c r="E120" s="11" t="s">
        <v>739</v>
      </c>
      <c r="F120" s="11" t="s">
        <v>740</v>
      </c>
      <c r="G120" s="11" t="s">
        <v>757</v>
      </c>
      <c r="H120" s="11" t="s">
        <v>742</v>
      </c>
      <c r="I120" s="11" t="s">
        <v>80</v>
      </c>
    </row>
    <row r="121" spans="1:9">
      <c r="A121" s="11">
        <v>6261873</v>
      </c>
      <c r="B121" s="11">
        <v>34000</v>
      </c>
      <c r="C121" s="11">
        <v>1716979735</v>
      </c>
      <c r="D121" s="11" t="s">
        <v>762</v>
      </c>
      <c r="E121" s="11" t="s">
        <v>739</v>
      </c>
      <c r="F121" s="11" t="s">
        <v>740</v>
      </c>
      <c r="G121" s="11" t="s">
        <v>757</v>
      </c>
      <c r="H121" s="11" t="s">
        <v>742</v>
      </c>
      <c r="I121" s="11" t="s">
        <v>80</v>
      </c>
    </row>
    <row r="122" spans="1:9">
      <c r="A122" s="11">
        <v>6148400</v>
      </c>
      <c r="B122" s="11">
        <v>34000</v>
      </c>
      <c r="C122" s="11">
        <v>1720690930</v>
      </c>
      <c r="D122" s="11" t="s">
        <v>763</v>
      </c>
      <c r="E122" s="11" t="s">
        <v>739</v>
      </c>
      <c r="F122" s="11" t="s">
        <v>740</v>
      </c>
      <c r="G122" s="11" t="s">
        <v>757</v>
      </c>
      <c r="H122" s="11" t="s">
        <v>742</v>
      </c>
      <c r="I122" s="11" t="s">
        <v>80</v>
      </c>
    </row>
    <row r="123" spans="1:9">
      <c r="A123" s="11">
        <v>6148402</v>
      </c>
      <c r="B123" s="11">
        <v>34000</v>
      </c>
      <c r="C123" s="11">
        <v>1713761946</v>
      </c>
      <c r="D123" s="11" t="s">
        <v>764</v>
      </c>
      <c r="E123" s="11" t="s">
        <v>739</v>
      </c>
      <c r="F123" s="11" t="s">
        <v>740</v>
      </c>
      <c r="G123" s="11" t="s">
        <v>765</v>
      </c>
      <c r="H123" s="11" t="s">
        <v>742</v>
      </c>
      <c r="I123" s="11" t="s">
        <v>84</v>
      </c>
    </row>
    <row r="124" spans="1:9">
      <c r="A124" s="11">
        <v>6248752</v>
      </c>
      <c r="B124" s="11">
        <v>34000</v>
      </c>
      <c r="C124" s="11">
        <v>1715846414</v>
      </c>
      <c r="D124" s="11" t="s">
        <v>766</v>
      </c>
      <c r="E124" s="11" t="s">
        <v>739</v>
      </c>
      <c r="F124" s="11" t="s">
        <v>740</v>
      </c>
      <c r="G124" s="11" t="s">
        <v>765</v>
      </c>
      <c r="H124" s="11" t="s">
        <v>742</v>
      </c>
      <c r="I124" s="11" t="s">
        <v>80</v>
      </c>
    </row>
    <row r="125" spans="1:9">
      <c r="A125" s="11">
        <v>6126703</v>
      </c>
      <c r="B125" s="11">
        <v>34000</v>
      </c>
      <c r="C125" s="11">
        <v>1714480876</v>
      </c>
      <c r="D125" s="11" t="s">
        <v>767</v>
      </c>
      <c r="E125" s="11" t="s">
        <v>739</v>
      </c>
      <c r="F125" s="11" t="s">
        <v>740</v>
      </c>
      <c r="G125" s="11" t="s">
        <v>765</v>
      </c>
      <c r="H125" s="11" t="s">
        <v>742</v>
      </c>
      <c r="I125" s="11" t="s">
        <v>80</v>
      </c>
    </row>
    <row r="126" spans="1:9">
      <c r="A126" s="11">
        <v>6274773</v>
      </c>
      <c r="B126" s="11">
        <v>34000</v>
      </c>
      <c r="C126" s="11">
        <v>1725987653</v>
      </c>
      <c r="D126" s="11" t="s">
        <v>768</v>
      </c>
      <c r="E126" s="11" t="s">
        <v>739</v>
      </c>
      <c r="F126" s="11" t="s">
        <v>740</v>
      </c>
      <c r="G126" s="11" t="s">
        <v>765</v>
      </c>
      <c r="H126" s="11" t="s">
        <v>742</v>
      </c>
      <c r="I126" s="11" t="s">
        <v>80</v>
      </c>
    </row>
    <row r="127" spans="1:9">
      <c r="A127" s="11">
        <v>6280565</v>
      </c>
      <c r="B127" s="11">
        <v>34000</v>
      </c>
      <c r="C127" s="11">
        <v>1724138258</v>
      </c>
      <c r="D127" s="11" t="s">
        <v>769</v>
      </c>
      <c r="E127" s="11" t="s">
        <v>739</v>
      </c>
      <c r="F127" s="11" t="s">
        <v>740</v>
      </c>
      <c r="G127" s="11" t="s">
        <v>765</v>
      </c>
      <c r="H127" s="11" t="s">
        <v>742</v>
      </c>
      <c r="I127" s="11" t="s">
        <v>80</v>
      </c>
    </row>
    <row r="128" spans="1:9">
      <c r="A128" s="11">
        <v>6245296</v>
      </c>
      <c r="B128" s="11">
        <v>34000</v>
      </c>
      <c r="C128" s="11">
        <v>1718095712</v>
      </c>
      <c r="D128" s="11" t="s">
        <v>770</v>
      </c>
      <c r="E128" s="11" t="s">
        <v>739</v>
      </c>
      <c r="F128" s="11" t="s">
        <v>740</v>
      </c>
      <c r="G128" s="11" t="s">
        <v>765</v>
      </c>
      <c r="H128" s="11" t="s">
        <v>742</v>
      </c>
      <c r="I128" s="11" t="s">
        <v>80</v>
      </c>
    </row>
    <row r="129" spans="1:9">
      <c r="A129" s="11">
        <v>6238789</v>
      </c>
      <c r="B129" s="11">
        <v>34000</v>
      </c>
      <c r="C129" s="11">
        <v>1714582036</v>
      </c>
      <c r="D129" s="11" t="s">
        <v>771</v>
      </c>
      <c r="E129" s="11" t="s">
        <v>739</v>
      </c>
      <c r="F129" s="11" t="s">
        <v>740</v>
      </c>
      <c r="G129" s="11" t="s">
        <v>765</v>
      </c>
      <c r="H129" s="11" t="s">
        <v>742</v>
      </c>
      <c r="I129" s="11" t="s">
        <v>80</v>
      </c>
    </row>
    <row r="130" spans="1:9">
      <c r="A130" s="11">
        <v>6129516</v>
      </c>
      <c r="B130" s="11">
        <v>34000</v>
      </c>
      <c r="C130" s="11">
        <v>1717661613</v>
      </c>
      <c r="D130" s="11" t="s">
        <v>772</v>
      </c>
      <c r="E130" s="11" t="s">
        <v>739</v>
      </c>
      <c r="F130" s="11" t="s">
        <v>740</v>
      </c>
      <c r="G130" s="11" t="s">
        <v>773</v>
      </c>
      <c r="H130" s="11" t="s">
        <v>742</v>
      </c>
      <c r="I130" s="11" t="s">
        <v>84</v>
      </c>
    </row>
    <row r="131" spans="1:9">
      <c r="A131" s="11">
        <v>6238129</v>
      </c>
      <c r="B131" s="11">
        <v>34000</v>
      </c>
      <c r="C131" s="11">
        <v>1721780136</v>
      </c>
      <c r="D131" s="11" t="s">
        <v>774</v>
      </c>
      <c r="E131" s="11" t="s">
        <v>739</v>
      </c>
      <c r="F131" s="11" t="s">
        <v>740</v>
      </c>
      <c r="G131" s="11" t="s">
        <v>773</v>
      </c>
      <c r="H131" s="11" t="s">
        <v>742</v>
      </c>
      <c r="I131" s="11" t="s">
        <v>80</v>
      </c>
    </row>
    <row r="132" spans="1:9">
      <c r="A132" s="11">
        <v>6239994</v>
      </c>
      <c r="B132" s="11">
        <v>34000</v>
      </c>
      <c r="C132" s="11">
        <v>1723001929</v>
      </c>
      <c r="D132" s="11" t="s">
        <v>775</v>
      </c>
      <c r="E132" s="11" t="s">
        <v>739</v>
      </c>
      <c r="F132" s="11" t="s">
        <v>740</v>
      </c>
      <c r="G132" s="11" t="s">
        <v>773</v>
      </c>
      <c r="H132" s="11" t="s">
        <v>742</v>
      </c>
      <c r="I132" s="11" t="s">
        <v>80</v>
      </c>
    </row>
    <row r="133" spans="1:9">
      <c r="A133" s="11">
        <v>6248052</v>
      </c>
      <c r="B133" s="11">
        <v>34000</v>
      </c>
      <c r="C133" s="11">
        <v>1716875958</v>
      </c>
      <c r="D133" s="11" t="s">
        <v>776</v>
      </c>
      <c r="E133" s="11" t="s">
        <v>739</v>
      </c>
      <c r="F133" s="11" t="s">
        <v>740</v>
      </c>
      <c r="G133" s="11" t="s">
        <v>773</v>
      </c>
      <c r="H133" s="11" t="s">
        <v>742</v>
      </c>
      <c r="I133" s="11" t="s">
        <v>80</v>
      </c>
    </row>
    <row r="134" spans="1:9">
      <c r="A134" s="11">
        <v>6242099</v>
      </c>
      <c r="B134" s="11">
        <v>34000</v>
      </c>
      <c r="C134" s="11">
        <v>1714803788</v>
      </c>
      <c r="D134" s="11" t="s">
        <v>777</v>
      </c>
      <c r="E134" s="11" t="s">
        <v>739</v>
      </c>
      <c r="F134" s="11" t="s">
        <v>740</v>
      </c>
      <c r="G134" s="11" t="s">
        <v>773</v>
      </c>
      <c r="H134" s="11" t="s">
        <v>742</v>
      </c>
      <c r="I134" s="11" t="s">
        <v>80</v>
      </c>
    </row>
    <row r="135" spans="1:9">
      <c r="A135" s="11">
        <v>6245243</v>
      </c>
      <c r="B135" s="11">
        <v>34000</v>
      </c>
      <c r="C135" s="11">
        <v>1718654815</v>
      </c>
      <c r="D135" s="11" t="s">
        <v>778</v>
      </c>
      <c r="E135" s="11" t="s">
        <v>739</v>
      </c>
      <c r="F135" s="11" t="s">
        <v>740</v>
      </c>
      <c r="G135" s="11" t="s">
        <v>773</v>
      </c>
      <c r="H135" s="11" t="s">
        <v>742</v>
      </c>
      <c r="I135" s="11" t="s">
        <v>80</v>
      </c>
    </row>
    <row r="136" spans="1:9">
      <c r="A136" s="11">
        <v>6127175</v>
      </c>
      <c r="B136" s="11">
        <v>34000</v>
      </c>
      <c r="C136" s="11">
        <v>1720094141</v>
      </c>
      <c r="D136" s="11" t="s">
        <v>779</v>
      </c>
      <c r="E136" s="11" t="s">
        <v>739</v>
      </c>
      <c r="F136" s="11" t="s">
        <v>780</v>
      </c>
      <c r="G136" s="11" t="s">
        <v>781</v>
      </c>
      <c r="H136" s="11" t="s">
        <v>782</v>
      </c>
      <c r="I136" s="11" t="s">
        <v>84</v>
      </c>
    </row>
    <row r="137" spans="1:9">
      <c r="A137" s="11">
        <v>6238191</v>
      </c>
      <c r="B137" s="11">
        <v>34000</v>
      </c>
      <c r="C137" s="11">
        <v>1718450156</v>
      </c>
      <c r="D137" s="11" t="s">
        <v>783</v>
      </c>
      <c r="E137" s="11" t="s">
        <v>739</v>
      </c>
      <c r="F137" s="11" t="s">
        <v>780</v>
      </c>
      <c r="G137" s="11" t="s">
        <v>781</v>
      </c>
      <c r="H137" s="11" t="s">
        <v>782</v>
      </c>
      <c r="I137" s="11" t="s">
        <v>80</v>
      </c>
    </row>
    <row r="138" spans="1:9">
      <c r="A138" s="11">
        <v>6252432</v>
      </c>
      <c r="B138" s="11">
        <v>34000</v>
      </c>
      <c r="C138" s="11">
        <v>1722697263</v>
      </c>
      <c r="D138" s="11" t="s">
        <v>784</v>
      </c>
      <c r="E138" s="11" t="s">
        <v>739</v>
      </c>
      <c r="F138" s="11" t="s">
        <v>780</v>
      </c>
      <c r="G138" s="11" t="s">
        <v>781</v>
      </c>
      <c r="H138" s="11" t="s">
        <v>782</v>
      </c>
      <c r="I138" s="11" t="s">
        <v>80</v>
      </c>
    </row>
    <row r="139" spans="1:9">
      <c r="A139" s="11">
        <v>6267327</v>
      </c>
      <c r="B139" s="11">
        <v>34000</v>
      </c>
      <c r="C139" s="11">
        <v>1720744224</v>
      </c>
      <c r="D139" s="11" t="s">
        <v>785</v>
      </c>
      <c r="E139" s="11" t="s">
        <v>739</v>
      </c>
      <c r="F139" s="11" t="s">
        <v>780</v>
      </c>
      <c r="G139" s="11" t="s">
        <v>781</v>
      </c>
      <c r="H139" s="11" t="s">
        <v>782</v>
      </c>
      <c r="I139" s="11" t="s">
        <v>80</v>
      </c>
    </row>
    <row r="140" spans="1:9">
      <c r="A140" s="11">
        <v>6244338</v>
      </c>
      <c r="B140" s="11">
        <v>34000</v>
      </c>
      <c r="C140" s="11">
        <v>1719396077</v>
      </c>
      <c r="D140" s="11" t="s">
        <v>786</v>
      </c>
      <c r="E140" s="11" t="s">
        <v>739</v>
      </c>
      <c r="F140" s="11" t="s">
        <v>780</v>
      </c>
      <c r="G140" s="11" t="s">
        <v>781</v>
      </c>
      <c r="H140" s="11" t="s">
        <v>782</v>
      </c>
      <c r="I140" s="11" t="s">
        <v>80</v>
      </c>
    </row>
    <row r="141" spans="1:9">
      <c r="A141" s="11">
        <v>6278789</v>
      </c>
      <c r="B141" s="11">
        <v>34000</v>
      </c>
      <c r="C141" s="11">
        <v>1718274424</v>
      </c>
      <c r="D141" s="11" t="s">
        <v>787</v>
      </c>
      <c r="E141" s="11" t="s">
        <v>739</v>
      </c>
      <c r="F141" s="11" t="s">
        <v>780</v>
      </c>
      <c r="G141" s="11" t="s">
        <v>781</v>
      </c>
      <c r="H141" s="11" t="s">
        <v>782</v>
      </c>
      <c r="I141" s="11" t="s">
        <v>80</v>
      </c>
    </row>
    <row r="142" spans="1:9">
      <c r="A142" s="11">
        <v>6245195</v>
      </c>
      <c r="B142" s="11">
        <v>34000</v>
      </c>
      <c r="C142" s="11">
        <v>1715205538</v>
      </c>
      <c r="D142" s="11" t="s">
        <v>788</v>
      </c>
      <c r="E142" s="11" t="s">
        <v>739</v>
      </c>
      <c r="F142" s="11" t="s">
        <v>780</v>
      </c>
      <c r="G142" s="11" t="s">
        <v>781</v>
      </c>
      <c r="H142" s="11" t="s">
        <v>782</v>
      </c>
      <c r="I142" s="11" t="s">
        <v>80</v>
      </c>
    </row>
    <row r="143" spans="1:9">
      <c r="A143" s="11">
        <v>6080354</v>
      </c>
      <c r="B143" s="11">
        <v>34000</v>
      </c>
      <c r="C143" s="11">
        <v>1714888219</v>
      </c>
      <c r="D143" s="11" t="s">
        <v>789</v>
      </c>
      <c r="E143" s="11" t="s">
        <v>739</v>
      </c>
      <c r="F143" s="11" t="s">
        <v>713</v>
      </c>
      <c r="G143" s="11" t="s">
        <v>790</v>
      </c>
      <c r="H143" s="11" t="s">
        <v>782</v>
      </c>
      <c r="I143" s="11" t="s">
        <v>84</v>
      </c>
    </row>
    <row r="144" spans="1:9">
      <c r="A144" s="11">
        <v>6148119</v>
      </c>
      <c r="B144" s="11">
        <v>34000</v>
      </c>
      <c r="C144" s="11">
        <v>1717740565</v>
      </c>
      <c r="D144" s="11" t="s">
        <v>791</v>
      </c>
      <c r="E144" s="11" t="s">
        <v>739</v>
      </c>
      <c r="F144" s="11" t="s">
        <v>713</v>
      </c>
      <c r="G144" s="11" t="s">
        <v>790</v>
      </c>
      <c r="H144" s="11" t="s">
        <v>782</v>
      </c>
      <c r="I144" s="11" t="s">
        <v>80</v>
      </c>
    </row>
    <row r="145" spans="1:9">
      <c r="A145" s="11">
        <v>6245298</v>
      </c>
      <c r="B145" s="11">
        <v>34000</v>
      </c>
      <c r="C145" s="11">
        <v>1721607131</v>
      </c>
      <c r="D145" s="11" t="s">
        <v>792</v>
      </c>
      <c r="E145" s="11" t="s">
        <v>739</v>
      </c>
      <c r="F145" s="11" t="s">
        <v>713</v>
      </c>
      <c r="G145" s="11" t="s">
        <v>790</v>
      </c>
      <c r="H145" s="11" t="s">
        <v>782</v>
      </c>
      <c r="I145" s="11" t="s">
        <v>80</v>
      </c>
    </row>
    <row r="146" spans="1:9">
      <c r="A146" s="11">
        <v>6274769</v>
      </c>
      <c r="B146" s="11">
        <v>34000</v>
      </c>
      <c r="C146" s="11">
        <v>1720308459</v>
      </c>
      <c r="D146" s="11" t="s">
        <v>793</v>
      </c>
      <c r="E146" s="11" t="s">
        <v>739</v>
      </c>
      <c r="F146" s="11" t="s">
        <v>713</v>
      </c>
      <c r="G146" s="11" t="s">
        <v>790</v>
      </c>
      <c r="H146" s="11" t="s">
        <v>782</v>
      </c>
      <c r="I146" s="11" t="s">
        <v>80</v>
      </c>
    </row>
    <row r="147" spans="1:9">
      <c r="A147" s="11">
        <v>6057564</v>
      </c>
      <c r="B147" s="11">
        <v>34000</v>
      </c>
      <c r="C147" s="11">
        <v>1715041701</v>
      </c>
      <c r="D147" s="11" t="s">
        <v>794</v>
      </c>
      <c r="E147" s="11" t="s">
        <v>739</v>
      </c>
      <c r="F147" s="11" t="s">
        <v>701</v>
      </c>
      <c r="G147" s="11" t="s">
        <v>790</v>
      </c>
      <c r="H147" s="11" t="s">
        <v>782</v>
      </c>
      <c r="I147" s="11" t="s">
        <v>80</v>
      </c>
    </row>
    <row r="148" spans="1:9">
      <c r="A148" s="11">
        <v>6148405</v>
      </c>
      <c r="B148" s="11">
        <v>34000</v>
      </c>
      <c r="C148" s="11">
        <v>1715858781</v>
      </c>
      <c r="D148" s="11" t="s">
        <v>795</v>
      </c>
      <c r="E148" s="11" t="s">
        <v>739</v>
      </c>
      <c r="F148" s="11" t="s">
        <v>713</v>
      </c>
      <c r="G148" s="11" t="s">
        <v>790</v>
      </c>
      <c r="H148" s="11" t="s">
        <v>782</v>
      </c>
      <c r="I148" s="11" t="s">
        <v>80</v>
      </c>
    </row>
    <row r="149" spans="1:9">
      <c r="A149" s="11">
        <v>6238748</v>
      </c>
      <c r="B149" s="11">
        <v>34000</v>
      </c>
      <c r="C149" s="11">
        <v>1720625985</v>
      </c>
      <c r="D149" s="11" t="s">
        <v>796</v>
      </c>
      <c r="E149" s="11" t="s">
        <v>739</v>
      </c>
      <c r="F149" s="11" t="s">
        <v>713</v>
      </c>
      <c r="G149" s="11" t="s">
        <v>790</v>
      </c>
      <c r="H149" s="11" t="s">
        <v>782</v>
      </c>
      <c r="I149" s="11" t="s">
        <v>80</v>
      </c>
    </row>
    <row r="150" spans="1:9">
      <c r="A150" s="11">
        <v>6138532</v>
      </c>
      <c r="B150" s="11">
        <v>34000</v>
      </c>
      <c r="C150" s="11">
        <v>1722028600</v>
      </c>
      <c r="D150" s="11" t="s">
        <v>797</v>
      </c>
      <c r="E150" s="11" t="s">
        <v>739</v>
      </c>
      <c r="F150" s="11" t="s">
        <v>713</v>
      </c>
      <c r="G150" s="11" t="s">
        <v>790</v>
      </c>
      <c r="H150" s="11" t="s">
        <v>782</v>
      </c>
      <c r="I150" s="11" t="s">
        <v>80</v>
      </c>
    </row>
    <row r="151" spans="1:9">
      <c r="A151" s="11">
        <v>6057932</v>
      </c>
      <c r="B151" s="11">
        <v>34000</v>
      </c>
      <c r="C151" s="11">
        <v>1715188700</v>
      </c>
      <c r="D151" s="11" t="s">
        <v>798</v>
      </c>
      <c r="E151" s="11" t="s">
        <v>739</v>
      </c>
      <c r="F151" s="11" t="s">
        <v>780</v>
      </c>
      <c r="G151" s="11" t="s">
        <v>799</v>
      </c>
      <c r="H151" s="11" t="s">
        <v>782</v>
      </c>
      <c r="I151" s="11" t="s">
        <v>84</v>
      </c>
    </row>
    <row r="152" spans="1:9">
      <c r="A152" s="11">
        <v>3600278</v>
      </c>
      <c r="B152" s="11">
        <v>34000</v>
      </c>
      <c r="C152" s="11">
        <v>1709291601</v>
      </c>
      <c r="D152" s="11" t="s">
        <v>800</v>
      </c>
      <c r="E152" s="11" t="s">
        <v>739</v>
      </c>
      <c r="F152" s="11" t="s">
        <v>780</v>
      </c>
      <c r="G152" s="11" t="s">
        <v>799</v>
      </c>
      <c r="H152" s="11" t="s">
        <v>782</v>
      </c>
      <c r="I152" s="11" t="s">
        <v>80</v>
      </c>
    </row>
    <row r="153" spans="1:9">
      <c r="A153" s="11">
        <v>6242106</v>
      </c>
      <c r="B153" s="11">
        <v>34000</v>
      </c>
      <c r="C153" s="11">
        <v>1712634274</v>
      </c>
      <c r="D153" s="11" t="s">
        <v>801</v>
      </c>
      <c r="E153" s="11" t="s">
        <v>739</v>
      </c>
      <c r="F153" s="11" t="s">
        <v>780</v>
      </c>
      <c r="G153" s="11" t="s">
        <v>799</v>
      </c>
      <c r="H153" s="11" t="s">
        <v>782</v>
      </c>
      <c r="I153" s="11" t="s">
        <v>80</v>
      </c>
    </row>
    <row r="154" spans="1:9">
      <c r="A154" s="11">
        <v>3401468</v>
      </c>
      <c r="B154" s="11">
        <v>34000</v>
      </c>
      <c r="C154" s="11">
        <v>1711407633</v>
      </c>
      <c r="D154" s="11" t="s">
        <v>802</v>
      </c>
      <c r="E154" s="11" t="s">
        <v>739</v>
      </c>
      <c r="F154" s="11" t="s">
        <v>780</v>
      </c>
      <c r="G154" s="11" t="s">
        <v>799</v>
      </c>
      <c r="H154" s="11" t="s">
        <v>782</v>
      </c>
      <c r="I154" s="11" t="s">
        <v>80</v>
      </c>
    </row>
    <row r="155" spans="1:9">
      <c r="A155" s="11">
        <v>6280452</v>
      </c>
      <c r="B155" s="11">
        <v>34000</v>
      </c>
      <c r="C155" s="11">
        <v>1715187793</v>
      </c>
      <c r="D155" s="11" t="s">
        <v>803</v>
      </c>
      <c r="E155" s="11" t="s">
        <v>739</v>
      </c>
      <c r="F155" s="11" t="s">
        <v>780</v>
      </c>
      <c r="G155" s="11" t="s">
        <v>799</v>
      </c>
      <c r="H155" s="11" t="s">
        <v>782</v>
      </c>
      <c r="I155" s="11" t="s">
        <v>80</v>
      </c>
    </row>
    <row r="156" spans="1:9">
      <c r="A156" s="11">
        <v>6159711</v>
      </c>
      <c r="B156" s="11">
        <v>34000</v>
      </c>
      <c r="C156" s="11">
        <v>1802739084</v>
      </c>
      <c r="D156" s="11" t="s">
        <v>804</v>
      </c>
      <c r="E156" s="11" t="s">
        <v>739</v>
      </c>
      <c r="F156" s="11" t="s">
        <v>780</v>
      </c>
      <c r="G156" s="11" t="s">
        <v>799</v>
      </c>
      <c r="H156" s="11" t="s">
        <v>782</v>
      </c>
      <c r="I156" s="11" t="s">
        <v>80</v>
      </c>
    </row>
    <row r="157" spans="1:9">
      <c r="A157" s="11">
        <v>6241506</v>
      </c>
      <c r="B157" s="11">
        <v>34000</v>
      </c>
      <c r="C157" s="11">
        <v>1719272831</v>
      </c>
      <c r="D157" s="11" t="s">
        <v>805</v>
      </c>
      <c r="E157" s="11" t="s">
        <v>739</v>
      </c>
      <c r="F157" s="11" t="s">
        <v>780</v>
      </c>
      <c r="G157" s="11" t="s">
        <v>799</v>
      </c>
      <c r="H157" s="11" t="s">
        <v>782</v>
      </c>
      <c r="I157" s="11" t="s">
        <v>80</v>
      </c>
    </row>
    <row r="158" spans="1:9">
      <c r="A158" s="11">
        <v>6129524</v>
      </c>
      <c r="B158" s="11">
        <v>34000</v>
      </c>
      <c r="C158" s="11">
        <v>1713493367</v>
      </c>
      <c r="D158" s="11" t="s">
        <v>806</v>
      </c>
      <c r="E158" s="11" t="s">
        <v>739</v>
      </c>
      <c r="F158" s="11" t="s">
        <v>713</v>
      </c>
      <c r="G158" s="11" t="s">
        <v>807</v>
      </c>
      <c r="H158" s="11" t="s">
        <v>782</v>
      </c>
      <c r="I158" s="11" t="s">
        <v>84</v>
      </c>
    </row>
    <row r="159" spans="1:9">
      <c r="A159" s="11">
        <v>6148312</v>
      </c>
      <c r="B159" s="11">
        <v>34000</v>
      </c>
      <c r="C159" s="11">
        <v>1720693926</v>
      </c>
      <c r="D159" s="11" t="s">
        <v>808</v>
      </c>
      <c r="E159" s="11" t="s">
        <v>739</v>
      </c>
      <c r="F159" s="11" t="s">
        <v>713</v>
      </c>
      <c r="G159" s="11" t="s">
        <v>807</v>
      </c>
      <c r="H159" s="11" t="s">
        <v>782</v>
      </c>
      <c r="I159" s="11" t="s">
        <v>80</v>
      </c>
    </row>
    <row r="160" spans="1:9">
      <c r="A160" s="11">
        <v>6128435</v>
      </c>
      <c r="B160" s="11">
        <v>34000</v>
      </c>
      <c r="C160" s="11">
        <v>1713836110</v>
      </c>
      <c r="D160" s="11" t="s">
        <v>809</v>
      </c>
      <c r="E160" s="11" t="s">
        <v>739</v>
      </c>
      <c r="F160" s="11" t="s">
        <v>713</v>
      </c>
      <c r="G160" s="11" t="s">
        <v>807</v>
      </c>
      <c r="H160" s="11" t="s">
        <v>782</v>
      </c>
      <c r="I160" s="11" t="s">
        <v>80</v>
      </c>
    </row>
    <row r="161" spans="1:9">
      <c r="A161" s="11">
        <v>6148045</v>
      </c>
      <c r="B161" s="11">
        <v>34000</v>
      </c>
      <c r="C161" s="11">
        <v>1716259237</v>
      </c>
      <c r="D161" s="11" t="s">
        <v>810</v>
      </c>
      <c r="E161" s="11" t="s">
        <v>739</v>
      </c>
      <c r="F161" s="11" t="s">
        <v>713</v>
      </c>
      <c r="G161" s="11" t="s">
        <v>807</v>
      </c>
      <c r="H161" s="11" t="s">
        <v>782</v>
      </c>
      <c r="I161" s="11" t="s">
        <v>80</v>
      </c>
    </row>
    <row r="162" spans="1:9">
      <c r="A162" s="11">
        <v>6243482</v>
      </c>
      <c r="B162" s="11">
        <v>34000</v>
      </c>
      <c r="C162" s="11">
        <v>1721820551</v>
      </c>
      <c r="D162" s="11" t="s">
        <v>811</v>
      </c>
      <c r="E162" s="11" t="s">
        <v>739</v>
      </c>
      <c r="F162" s="11" t="s">
        <v>713</v>
      </c>
      <c r="G162" s="11" t="s">
        <v>807</v>
      </c>
      <c r="H162" s="11" t="s">
        <v>782</v>
      </c>
      <c r="I162" s="11" t="s">
        <v>80</v>
      </c>
    </row>
    <row r="163" spans="1:9">
      <c r="A163" s="11">
        <v>6057937</v>
      </c>
      <c r="B163" s="11">
        <v>34000</v>
      </c>
      <c r="C163" s="11">
        <v>1715452874</v>
      </c>
      <c r="D163" s="11" t="s">
        <v>812</v>
      </c>
      <c r="E163" s="11" t="s">
        <v>739</v>
      </c>
      <c r="F163" s="11" t="s">
        <v>713</v>
      </c>
      <c r="G163" s="11" t="s">
        <v>807</v>
      </c>
      <c r="H163" s="11" t="s">
        <v>782</v>
      </c>
      <c r="I163" s="11" t="s">
        <v>80</v>
      </c>
    </row>
    <row r="164" spans="1:9">
      <c r="A164" s="11">
        <v>6074976</v>
      </c>
      <c r="B164" s="11">
        <v>34000</v>
      </c>
      <c r="C164" s="11">
        <v>1713243606</v>
      </c>
      <c r="D164" s="11" t="s">
        <v>813</v>
      </c>
      <c r="E164" s="11" t="s">
        <v>739</v>
      </c>
      <c r="F164" s="11" t="s">
        <v>814</v>
      </c>
      <c r="G164" s="11" t="s">
        <v>815</v>
      </c>
      <c r="H164" s="11" t="s">
        <v>816</v>
      </c>
      <c r="I164" s="11" t="s">
        <v>80</v>
      </c>
    </row>
    <row r="165" spans="1:9">
      <c r="A165" s="11">
        <v>6225027</v>
      </c>
      <c r="B165" s="11">
        <v>34000</v>
      </c>
      <c r="C165" s="11">
        <v>922791702</v>
      </c>
      <c r="D165" s="11" t="s">
        <v>817</v>
      </c>
      <c r="E165" s="11" t="s">
        <v>818</v>
      </c>
      <c r="F165" s="11" t="s">
        <v>814</v>
      </c>
      <c r="G165" s="11" t="s">
        <v>815</v>
      </c>
      <c r="H165" s="11" t="s">
        <v>816</v>
      </c>
      <c r="I165" s="11" t="s">
        <v>80</v>
      </c>
    </row>
    <row r="166" spans="1:9">
      <c r="A166" s="11">
        <v>6236835</v>
      </c>
      <c r="B166" s="11">
        <v>34000</v>
      </c>
      <c r="C166" s="11">
        <v>1715589840</v>
      </c>
      <c r="D166" s="11" t="s">
        <v>819</v>
      </c>
      <c r="E166" s="11" t="s">
        <v>739</v>
      </c>
      <c r="F166" s="11" t="s">
        <v>814</v>
      </c>
      <c r="G166" s="11" t="s">
        <v>815</v>
      </c>
      <c r="H166" s="11" t="s">
        <v>816</v>
      </c>
      <c r="I166" s="11" t="s">
        <v>80</v>
      </c>
    </row>
    <row r="167" spans="1:9">
      <c r="A167" s="11">
        <v>6080348</v>
      </c>
      <c r="B167" s="11">
        <v>34000</v>
      </c>
      <c r="C167" s="11">
        <v>1716271414</v>
      </c>
      <c r="D167" s="11" t="s">
        <v>820</v>
      </c>
      <c r="E167" s="11" t="s">
        <v>611</v>
      </c>
      <c r="F167" s="11" t="s">
        <v>814</v>
      </c>
      <c r="G167" s="11" t="s">
        <v>815</v>
      </c>
      <c r="H167" s="11" t="s">
        <v>816</v>
      </c>
      <c r="I167" s="11" t="s">
        <v>80</v>
      </c>
    </row>
    <row r="168" spans="1:9">
      <c r="A168" s="11">
        <v>6148315</v>
      </c>
      <c r="B168" s="11">
        <v>34000</v>
      </c>
      <c r="C168" s="11">
        <v>1716686066</v>
      </c>
      <c r="D168" s="11" t="s">
        <v>821</v>
      </c>
      <c r="E168" s="11" t="s">
        <v>611</v>
      </c>
      <c r="F168" s="11" t="s">
        <v>814</v>
      </c>
      <c r="G168" s="11" t="s">
        <v>815</v>
      </c>
      <c r="H168" s="11" t="s">
        <v>816</v>
      </c>
      <c r="I168" s="11" t="s">
        <v>80</v>
      </c>
    </row>
    <row r="169" spans="1:9">
      <c r="A169" s="11">
        <v>6244588</v>
      </c>
      <c r="B169" s="11">
        <v>34000</v>
      </c>
      <c r="C169" s="11">
        <v>502449598</v>
      </c>
      <c r="D169" s="11" t="s">
        <v>822</v>
      </c>
      <c r="E169" s="11" t="s">
        <v>739</v>
      </c>
      <c r="F169" s="11" t="s">
        <v>814</v>
      </c>
      <c r="G169" s="11" t="s">
        <v>815</v>
      </c>
      <c r="H169" s="11" t="s">
        <v>816</v>
      </c>
      <c r="I169" s="11" t="s">
        <v>80</v>
      </c>
    </row>
    <row r="170" spans="1:9">
      <c r="A170" s="11">
        <v>6148296</v>
      </c>
      <c r="B170" s="11">
        <v>34000</v>
      </c>
      <c r="C170" s="11">
        <v>1714008933</v>
      </c>
      <c r="D170" s="11" t="s">
        <v>823</v>
      </c>
      <c r="E170" s="11" t="s">
        <v>611</v>
      </c>
      <c r="F170" s="11" t="s">
        <v>814</v>
      </c>
      <c r="G170" s="11" t="s">
        <v>824</v>
      </c>
      <c r="H170" s="11" t="s">
        <v>816</v>
      </c>
      <c r="I170" s="11" t="s">
        <v>84</v>
      </c>
    </row>
    <row r="171" spans="1:9">
      <c r="A171" s="11">
        <v>6118770</v>
      </c>
      <c r="B171" s="11">
        <v>34000</v>
      </c>
      <c r="C171" s="11">
        <v>501989388</v>
      </c>
      <c r="D171" s="11" t="s">
        <v>825</v>
      </c>
      <c r="E171" s="11" t="s">
        <v>739</v>
      </c>
      <c r="F171" s="11" t="s">
        <v>814</v>
      </c>
      <c r="G171" s="11" t="s">
        <v>824</v>
      </c>
      <c r="H171" s="11" t="s">
        <v>816</v>
      </c>
      <c r="I171" s="11" t="s">
        <v>80</v>
      </c>
    </row>
    <row r="172" spans="1:9">
      <c r="A172" s="11">
        <v>6057536</v>
      </c>
      <c r="B172" s="11">
        <v>34000</v>
      </c>
      <c r="C172" s="11">
        <v>1716216567</v>
      </c>
      <c r="D172" s="11" t="s">
        <v>826</v>
      </c>
      <c r="E172" s="11" t="s">
        <v>611</v>
      </c>
      <c r="F172" s="11" t="s">
        <v>814</v>
      </c>
      <c r="G172" s="11" t="s">
        <v>824</v>
      </c>
      <c r="H172" s="11" t="s">
        <v>816</v>
      </c>
      <c r="I172" s="11" t="s">
        <v>80</v>
      </c>
    </row>
    <row r="173" spans="1:9">
      <c r="A173" s="11">
        <v>6256042</v>
      </c>
      <c r="B173" s="11">
        <v>34000</v>
      </c>
      <c r="C173" s="11">
        <v>1718291709</v>
      </c>
      <c r="D173" s="11" t="s">
        <v>827</v>
      </c>
      <c r="E173" s="11" t="s">
        <v>739</v>
      </c>
      <c r="F173" s="11" t="s">
        <v>814</v>
      </c>
      <c r="G173" s="11" t="s">
        <v>824</v>
      </c>
      <c r="H173" s="11" t="s">
        <v>816</v>
      </c>
      <c r="I173" s="11" t="s">
        <v>80</v>
      </c>
    </row>
    <row r="174" spans="1:9">
      <c r="A174" s="11">
        <v>6279643</v>
      </c>
      <c r="B174" s="11">
        <v>34000</v>
      </c>
      <c r="C174" s="11">
        <v>1714129481</v>
      </c>
      <c r="D174" s="11" t="s">
        <v>828</v>
      </c>
      <c r="E174" s="11" t="s">
        <v>611</v>
      </c>
      <c r="F174" s="11" t="s">
        <v>814</v>
      </c>
      <c r="G174" s="11" t="s">
        <v>824</v>
      </c>
      <c r="H174" s="11" t="s">
        <v>816</v>
      </c>
      <c r="I174" s="11" t="s">
        <v>80</v>
      </c>
    </row>
    <row r="175" spans="1:9">
      <c r="A175" s="11">
        <v>6255635</v>
      </c>
      <c r="B175" s="11">
        <v>34000</v>
      </c>
      <c r="C175" s="11">
        <v>603883257</v>
      </c>
      <c r="D175" s="11" t="s">
        <v>829</v>
      </c>
      <c r="E175" s="11" t="s">
        <v>818</v>
      </c>
      <c r="F175" s="11" t="s">
        <v>814</v>
      </c>
      <c r="G175" s="11" t="s">
        <v>824</v>
      </c>
      <c r="H175" s="11" t="s">
        <v>816</v>
      </c>
      <c r="I175" s="11" t="s">
        <v>80</v>
      </c>
    </row>
    <row r="176" spans="1:9">
      <c r="A176" s="11">
        <v>6158015</v>
      </c>
      <c r="B176" s="11">
        <v>34000</v>
      </c>
      <c r="C176" s="11">
        <v>1714892237</v>
      </c>
      <c r="D176" s="11" t="s">
        <v>830</v>
      </c>
      <c r="E176" s="11" t="s">
        <v>611</v>
      </c>
      <c r="F176" s="11" t="s">
        <v>814</v>
      </c>
      <c r="G176" s="11" t="s">
        <v>824</v>
      </c>
      <c r="H176" s="11" t="s">
        <v>816</v>
      </c>
      <c r="I176" s="11" t="s">
        <v>84</v>
      </c>
    </row>
    <row r="177" spans="1:9">
      <c r="A177" s="11">
        <v>6076860</v>
      </c>
      <c r="B177" s="11">
        <v>34000</v>
      </c>
      <c r="C177" s="11">
        <v>201553336</v>
      </c>
      <c r="D177" s="11" t="s">
        <v>831</v>
      </c>
      <c r="E177" s="11" t="s">
        <v>611</v>
      </c>
      <c r="F177" s="11" t="s">
        <v>731</v>
      </c>
      <c r="G177" s="11" t="s">
        <v>832</v>
      </c>
      <c r="H177" s="11" t="s">
        <v>833</v>
      </c>
      <c r="I177" s="11" t="s">
        <v>834</v>
      </c>
    </row>
    <row r="178" spans="1:9">
      <c r="A178" s="11">
        <v>3401432</v>
      </c>
      <c r="B178" s="11">
        <v>34000</v>
      </c>
      <c r="C178" s="11">
        <v>1802298982</v>
      </c>
      <c r="D178" s="11" t="s">
        <v>835</v>
      </c>
      <c r="E178" s="11" t="s">
        <v>611</v>
      </c>
      <c r="F178" s="11" t="s">
        <v>731</v>
      </c>
      <c r="G178" s="11" t="s">
        <v>832</v>
      </c>
      <c r="H178" s="11" t="s">
        <v>833</v>
      </c>
      <c r="I178" s="11" t="s">
        <v>55</v>
      </c>
    </row>
    <row r="179" spans="1:9">
      <c r="A179" s="11">
        <v>3401483</v>
      </c>
      <c r="B179" s="11">
        <v>34000</v>
      </c>
      <c r="C179" s="11">
        <v>1712820867</v>
      </c>
      <c r="D179" s="11" t="s">
        <v>836</v>
      </c>
      <c r="E179" s="11" t="s">
        <v>611</v>
      </c>
      <c r="F179" s="11" t="s">
        <v>731</v>
      </c>
      <c r="G179" s="11" t="s">
        <v>832</v>
      </c>
      <c r="H179" s="11" t="s">
        <v>833</v>
      </c>
      <c r="I179" s="11" t="s">
        <v>260</v>
      </c>
    </row>
    <row r="180" spans="1:9">
      <c r="A180" s="11">
        <v>6057570</v>
      </c>
      <c r="B180" s="11">
        <v>34000</v>
      </c>
      <c r="C180" s="11">
        <v>1714075510</v>
      </c>
      <c r="D180" s="11" t="s">
        <v>837</v>
      </c>
      <c r="E180" s="11" t="s">
        <v>739</v>
      </c>
      <c r="F180" s="11" t="s">
        <v>731</v>
      </c>
      <c r="G180" s="11" t="s">
        <v>832</v>
      </c>
      <c r="H180" s="11" t="s">
        <v>833</v>
      </c>
      <c r="I180" s="11" t="s">
        <v>260</v>
      </c>
    </row>
    <row r="181" spans="1:9">
      <c r="A181" s="11">
        <v>6082339</v>
      </c>
      <c r="B181" s="11">
        <v>34000</v>
      </c>
      <c r="C181" s="11">
        <v>1713282307</v>
      </c>
      <c r="D181" s="11" t="s">
        <v>838</v>
      </c>
      <c r="E181" s="11" t="s">
        <v>611</v>
      </c>
      <c r="F181" s="11" t="s">
        <v>731</v>
      </c>
      <c r="G181" s="11" t="s">
        <v>832</v>
      </c>
      <c r="H181" s="11" t="s">
        <v>833</v>
      </c>
      <c r="I181" s="11" t="s">
        <v>55</v>
      </c>
    </row>
    <row r="182" spans="1:9">
      <c r="A182" s="11">
        <v>3600259</v>
      </c>
      <c r="B182" s="11">
        <v>34000</v>
      </c>
      <c r="C182" s="11">
        <v>1715593198</v>
      </c>
      <c r="D182" s="11" t="s">
        <v>839</v>
      </c>
      <c r="E182" s="11" t="s">
        <v>611</v>
      </c>
      <c r="F182" s="11" t="s">
        <v>731</v>
      </c>
      <c r="G182" s="11" t="s">
        <v>832</v>
      </c>
      <c r="H182" s="11" t="s">
        <v>833</v>
      </c>
      <c r="I182" s="11" t="s">
        <v>55</v>
      </c>
    </row>
    <row r="183" spans="1:9">
      <c r="A183" s="11">
        <v>6121272</v>
      </c>
      <c r="B183" s="11">
        <v>34000</v>
      </c>
      <c r="C183" s="11">
        <v>1709261752</v>
      </c>
      <c r="D183" s="11" t="s">
        <v>840</v>
      </c>
      <c r="E183" s="11" t="s">
        <v>611</v>
      </c>
      <c r="F183" s="11" t="s">
        <v>731</v>
      </c>
      <c r="G183" s="11" t="s">
        <v>832</v>
      </c>
      <c r="H183" s="11" t="s">
        <v>833</v>
      </c>
      <c r="I183" s="11" t="s">
        <v>55</v>
      </c>
    </row>
    <row r="184" spans="1:9">
      <c r="A184" s="11">
        <v>6080476</v>
      </c>
      <c r="B184" s="11">
        <v>34000</v>
      </c>
      <c r="C184" s="11">
        <v>1712943016</v>
      </c>
      <c r="D184" s="11" t="s">
        <v>841</v>
      </c>
      <c r="E184" s="11" t="s">
        <v>739</v>
      </c>
      <c r="F184" s="11" t="s">
        <v>731</v>
      </c>
      <c r="G184" s="11" t="s">
        <v>832</v>
      </c>
      <c r="H184" s="11" t="s">
        <v>833</v>
      </c>
      <c r="I184" s="11" t="s">
        <v>55</v>
      </c>
    </row>
    <row r="185" spans="1:9">
      <c r="A185" s="11">
        <v>6126768</v>
      </c>
      <c r="B185" s="11">
        <v>34000</v>
      </c>
      <c r="C185" s="11">
        <v>1717065666</v>
      </c>
      <c r="D185" s="11" t="s">
        <v>842</v>
      </c>
      <c r="E185" s="11" t="s">
        <v>611</v>
      </c>
      <c r="F185" s="11" t="s">
        <v>731</v>
      </c>
      <c r="G185" s="11" t="s">
        <v>832</v>
      </c>
      <c r="H185" s="11" t="s">
        <v>833</v>
      </c>
      <c r="I185" s="11" t="s">
        <v>55</v>
      </c>
    </row>
    <row r="186" spans="1:9">
      <c r="A186" s="11">
        <v>6118715</v>
      </c>
      <c r="B186" s="11">
        <v>34000</v>
      </c>
      <c r="C186" s="11">
        <v>1710890912</v>
      </c>
      <c r="D186" s="11" t="s">
        <v>843</v>
      </c>
      <c r="E186" s="11" t="s">
        <v>611</v>
      </c>
      <c r="F186" s="11" t="s">
        <v>731</v>
      </c>
      <c r="G186" s="11" t="s">
        <v>832</v>
      </c>
      <c r="H186" s="11" t="s">
        <v>833</v>
      </c>
      <c r="I186" s="11" t="s">
        <v>26</v>
      </c>
    </row>
    <row r="187" spans="1:9">
      <c r="A187" s="11">
        <v>1179</v>
      </c>
      <c r="B187" s="11">
        <v>34000</v>
      </c>
      <c r="C187" s="11">
        <v>1710259282</v>
      </c>
      <c r="D187" s="11" t="s">
        <v>844</v>
      </c>
      <c r="E187" s="11" t="s">
        <v>611</v>
      </c>
      <c r="F187" s="11" t="s">
        <v>731</v>
      </c>
      <c r="G187" s="11" t="s">
        <v>832</v>
      </c>
      <c r="H187" s="11" t="s">
        <v>833</v>
      </c>
      <c r="I187" s="11" t="s">
        <v>80</v>
      </c>
    </row>
    <row r="188" spans="1:9">
      <c r="A188" s="11">
        <v>6246655</v>
      </c>
      <c r="B188" s="11">
        <v>34000</v>
      </c>
      <c r="C188" s="11">
        <v>1716119415</v>
      </c>
      <c r="D188" s="11" t="s">
        <v>845</v>
      </c>
      <c r="E188" s="11" t="s">
        <v>611</v>
      </c>
      <c r="F188" s="11" t="s">
        <v>731</v>
      </c>
      <c r="G188" s="11" t="s">
        <v>832</v>
      </c>
      <c r="H188" s="11" t="s">
        <v>833</v>
      </c>
      <c r="I188" s="11" t="s">
        <v>55</v>
      </c>
    </row>
    <row r="189" spans="1:9">
      <c r="A189" s="11">
        <v>2387</v>
      </c>
      <c r="B189" s="11">
        <v>34000</v>
      </c>
      <c r="C189" s="11">
        <v>1714985320</v>
      </c>
      <c r="D189" s="11" t="s">
        <v>846</v>
      </c>
      <c r="E189" s="11" t="s">
        <v>611</v>
      </c>
      <c r="F189" s="11" t="s">
        <v>731</v>
      </c>
      <c r="G189" s="11" t="s">
        <v>832</v>
      </c>
      <c r="H189" s="11" t="s">
        <v>833</v>
      </c>
      <c r="I189" s="11" t="s">
        <v>26</v>
      </c>
    </row>
    <row r="190" spans="1:9">
      <c r="A190" s="11">
        <v>6124346</v>
      </c>
      <c r="B190" s="11">
        <v>34000</v>
      </c>
      <c r="C190" s="11">
        <v>1713288601</v>
      </c>
      <c r="D190" s="11" t="s">
        <v>847</v>
      </c>
      <c r="E190" s="11" t="s">
        <v>739</v>
      </c>
      <c r="F190" s="11" t="s">
        <v>731</v>
      </c>
      <c r="G190" s="11" t="s">
        <v>832</v>
      </c>
      <c r="H190" s="11" t="s">
        <v>833</v>
      </c>
      <c r="I190" s="11" t="s">
        <v>26</v>
      </c>
    </row>
    <row r="191" spans="1:9">
      <c r="A191" s="11">
        <v>2462</v>
      </c>
      <c r="B191" s="11">
        <v>34000</v>
      </c>
      <c r="C191" s="11">
        <v>1713782587</v>
      </c>
      <c r="D191" s="11" t="s">
        <v>848</v>
      </c>
      <c r="E191" s="11" t="s">
        <v>739</v>
      </c>
      <c r="F191" s="11" t="s">
        <v>731</v>
      </c>
      <c r="G191" s="11" t="s">
        <v>832</v>
      </c>
      <c r="H191" s="11" t="s">
        <v>833</v>
      </c>
      <c r="I191" s="11" t="s">
        <v>26</v>
      </c>
    </row>
    <row r="192" spans="1:9">
      <c r="A192" s="11">
        <v>6126680</v>
      </c>
      <c r="B192" s="11">
        <v>34000</v>
      </c>
      <c r="C192" s="11">
        <v>1309811683</v>
      </c>
      <c r="D192" s="11" t="s">
        <v>849</v>
      </c>
      <c r="E192" s="11" t="s">
        <v>611</v>
      </c>
      <c r="F192" s="11" t="s">
        <v>731</v>
      </c>
      <c r="G192" s="11" t="s">
        <v>832</v>
      </c>
      <c r="H192" s="11" t="s">
        <v>833</v>
      </c>
      <c r="I192" s="11" t="s">
        <v>26</v>
      </c>
    </row>
    <row r="193" spans="1:9">
      <c r="A193" s="11">
        <v>6129519</v>
      </c>
      <c r="B193" s="11">
        <v>34000</v>
      </c>
      <c r="C193" s="11">
        <v>1719218156</v>
      </c>
      <c r="D193" s="11" t="s">
        <v>850</v>
      </c>
      <c r="E193" s="11" t="s">
        <v>611</v>
      </c>
      <c r="F193" s="11" t="s">
        <v>731</v>
      </c>
      <c r="G193" s="11" t="s">
        <v>832</v>
      </c>
      <c r="H193" s="11" t="s">
        <v>833</v>
      </c>
      <c r="I193" s="11" t="s">
        <v>26</v>
      </c>
    </row>
    <row r="194" spans="1:9">
      <c r="A194" s="11">
        <v>6057951</v>
      </c>
      <c r="B194" s="11">
        <v>34000</v>
      </c>
      <c r="C194" s="11">
        <v>1712746765</v>
      </c>
      <c r="D194" s="11" t="s">
        <v>851</v>
      </c>
      <c r="E194" s="11" t="s">
        <v>611</v>
      </c>
      <c r="F194" s="11" t="s">
        <v>731</v>
      </c>
      <c r="G194" s="11" t="s">
        <v>832</v>
      </c>
      <c r="H194" s="11" t="s">
        <v>833</v>
      </c>
      <c r="I194" s="11" t="s">
        <v>80</v>
      </c>
    </row>
    <row r="195" spans="1:9">
      <c r="A195" s="11">
        <v>559</v>
      </c>
      <c r="B195" s="11">
        <v>34000</v>
      </c>
      <c r="C195" s="11">
        <v>1712786548</v>
      </c>
      <c r="D195" s="11" t="s">
        <v>852</v>
      </c>
      <c r="E195" s="11" t="s">
        <v>611</v>
      </c>
      <c r="F195" s="11" t="s">
        <v>731</v>
      </c>
      <c r="G195" s="11" t="s">
        <v>832</v>
      </c>
      <c r="H195" s="11" t="s">
        <v>833</v>
      </c>
      <c r="I195" s="11" t="s">
        <v>80</v>
      </c>
    </row>
    <row r="196" spans="1:9">
      <c r="A196" s="11">
        <v>3401453</v>
      </c>
      <c r="B196" s="11">
        <v>34000</v>
      </c>
      <c r="C196" s="11">
        <v>1713617031</v>
      </c>
      <c r="D196" s="11" t="s">
        <v>853</v>
      </c>
      <c r="E196" s="11" t="s">
        <v>611</v>
      </c>
      <c r="F196" s="11" t="s">
        <v>731</v>
      </c>
      <c r="G196" s="11" t="s">
        <v>832</v>
      </c>
      <c r="H196" s="11" t="s">
        <v>833</v>
      </c>
      <c r="I196" s="11" t="s">
        <v>80</v>
      </c>
    </row>
    <row r="198" spans="1:9" ht="12.75" thickBot="1"/>
    <row r="199" spans="1:9">
      <c r="H199" s="3" t="s">
        <v>84</v>
      </c>
      <c r="I199" s="4">
        <f>COUNTIF($I$2:$I$196,"LET")</f>
        <v>27</v>
      </c>
    </row>
    <row r="200" spans="1:9">
      <c r="H200" s="5" t="s">
        <v>80</v>
      </c>
      <c r="I200" s="6">
        <f>COUNTIF($I$2:$I$196,"met")</f>
        <v>152</v>
      </c>
    </row>
    <row r="201" spans="1:9">
      <c r="H201" s="5" t="s">
        <v>26</v>
      </c>
      <c r="I201" s="6">
        <f>COUNTIF($I$2:$I$196,"lg")</f>
        <v>6</v>
      </c>
    </row>
    <row r="202" spans="1:9">
      <c r="H202" s="5" t="s">
        <v>14</v>
      </c>
      <c r="I202" s="6">
        <f>COUNTIF($I$2:$I$196,"superintendente")</f>
        <v>0</v>
      </c>
    </row>
    <row r="203" spans="1:9">
      <c r="H203" s="5" t="s">
        <v>259</v>
      </c>
      <c r="I203" s="6">
        <f>COUNTIF($I$2:$I$196,"especialista")</f>
        <v>0</v>
      </c>
    </row>
    <row r="204" spans="1:9">
      <c r="H204" s="5" t="s">
        <v>260</v>
      </c>
      <c r="I204" s="6">
        <f>COUNTIF($I$2:$I$196,"coordinador produccion")</f>
        <v>2</v>
      </c>
    </row>
    <row r="205" spans="1:9">
      <c r="H205" s="5" t="s">
        <v>46</v>
      </c>
      <c r="I205" s="6">
        <f>COUNTIF($I$2:$I$196,"asistente")</f>
        <v>0</v>
      </c>
    </row>
    <row r="206" spans="1:9" ht="12.75" thickBot="1">
      <c r="H206" s="5" t="s">
        <v>55</v>
      </c>
      <c r="I206" s="12">
        <f>COUNTIF($I$2:$I$196,"controlador")</f>
        <v>7</v>
      </c>
    </row>
    <row r="207" spans="1:9" ht="12.75" thickBot="1">
      <c r="H207" s="7" t="s">
        <v>261</v>
      </c>
      <c r="I207" s="8">
        <f>SUM(I199:I206)</f>
        <v>194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311"/>
  <sheetViews>
    <sheetView topLeftCell="C1" workbookViewId="0">
      <pane ySplit="1" topLeftCell="A262" activePane="bottomLeft" state="frozen"/>
      <selection activeCell="A38" sqref="A38"/>
      <selection pane="bottomLeft" activeCell="A2" sqref="A2:L300"/>
    </sheetView>
  </sheetViews>
  <sheetFormatPr defaultColWidth="11.42578125" defaultRowHeight="12"/>
  <cols>
    <col min="1" max="1" width="11.42578125" style="11"/>
    <col min="2" max="2" width="15.85546875" style="11" customWidth="1"/>
    <col min="3" max="3" width="11.42578125" style="11"/>
    <col min="4" max="4" width="38.7109375" style="11" bestFit="1" customWidth="1"/>
    <col min="5" max="5" width="8.85546875" style="11" customWidth="1"/>
    <col min="6" max="6" width="9.140625" style="11" customWidth="1"/>
    <col min="7" max="7" width="17.85546875" style="11" customWidth="1"/>
    <col min="8" max="8" width="25.85546875" style="11" bestFit="1" customWidth="1"/>
    <col min="9" max="9" width="20.5703125" style="11" customWidth="1"/>
    <col min="10" max="10" width="9.7109375" style="11" customWidth="1"/>
    <col min="11" max="11" width="9.5703125" style="11" customWidth="1"/>
    <col min="12" max="12" width="9.140625" style="11" customWidth="1"/>
    <col min="13" max="16384" width="11.42578125" style="11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854</v>
      </c>
      <c r="F1" s="11" t="s">
        <v>5</v>
      </c>
      <c r="G1" s="11" t="s">
        <v>855</v>
      </c>
      <c r="H1" s="11" t="s">
        <v>856</v>
      </c>
      <c r="I1" s="11" t="s">
        <v>857</v>
      </c>
      <c r="J1" s="11" t="s">
        <v>264</v>
      </c>
      <c r="K1" s="11" t="s">
        <v>265</v>
      </c>
      <c r="L1" s="11" t="s">
        <v>266</v>
      </c>
    </row>
    <row r="2" spans="1:13">
      <c r="A2" s="11">
        <v>6131782</v>
      </c>
      <c r="B2" s="11">
        <v>36000</v>
      </c>
      <c r="C2" s="11">
        <v>1703259273</v>
      </c>
      <c r="D2" s="11" t="s">
        <v>858</v>
      </c>
      <c r="E2" s="11" t="s">
        <v>10</v>
      </c>
      <c r="F2" s="11" t="s">
        <v>859</v>
      </c>
      <c r="G2" s="11" t="s">
        <v>860</v>
      </c>
      <c r="H2" s="11" t="s">
        <v>861</v>
      </c>
      <c r="I2" s="11" t="s">
        <v>14</v>
      </c>
      <c r="J2" s="11">
        <v>7</v>
      </c>
      <c r="K2" s="11">
        <v>5</v>
      </c>
      <c r="L2" s="11">
        <v>2</v>
      </c>
      <c r="M2" s="11">
        <f>VLOOKUP(A2,[19]hc!$A$1:$U$1663,1,0)</f>
        <v>6131782</v>
      </c>
    </row>
    <row r="3" spans="1:13">
      <c r="A3" s="11">
        <v>3600371</v>
      </c>
      <c r="B3" s="11">
        <v>36000</v>
      </c>
      <c r="C3" s="11">
        <v>1713935292</v>
      </c>
      <c r="D3" s="11" t="s">
        <v>862</v>
      </c>
      <c r="E3" s="11" t="s">
        <v>10</v>
      </c>
      <c r="F3" s="11" t="s">
        <v>859</v>
      </c>
      <c r="G3" s="11" t="s">
        <v>860</v>
      </c>
      <c r="H3" s="11" t="s">
        <v>861</v>
      </c>
      <c r="I3" s="11" t="s">
        <v>259</v>
      </c>
      <c r="J3" s="11">
        <v>0</v>
      </c>
      <c r="K3" s="11">
        <v>8</v>
      </c>
      <c r="L3" s="11">
        <v>14</v>
      </c>
      <c r="M3" s="11">
        <f>VLOOKUP(A3,[19]hc!$A$1:$U$1663,1,0)</f>
        <v>3600371</v>
      </c>
    </row>
    <row r="4" spans="1:13">
      <c r="A4" s="11">
        <v>6057537</v>
      </c>
      <c r="B4" s="11">
        <v>36000</v>
      </c>
      <c r="C4" s="11">
        <v>1716268519</v>
      </c>
      <c r="D4" s="11" t="s">
        <v>863</v>
      </c>
      <c r="E4" s="11" t="s">
        <v>10</v>
      </c>
      <c r="F4" s="11" t="s">
        <v>859</v>
      </c>
      <c r="G4" s="11" t="s">
        <v>860</v>
      </c>
      <c r="H4" s="11" t="s">
        <v>861</v>
      </c>
      <c r="I4" s="11" t="s">
        <v>259</v>
      </c>
      <c r="J4" s="11">
        <v>3</v>
      </c>
      <c r="K4" s="11">
        <v>1</v>
      </c>
      <c r="L4" s="11">
        <v>27</v>
      </c>
      <c r="M4" s="11">
        <f>VLOOKUP(A4,[19]hc!$A$1:$U$1663,1,0)</f>
        <v>6057537</v>
      </c>
    </row>
    <row r="5" spans="1:13">
      <c r="A5" s="11">
        <v>3600416</v>
      </c>
      <c r="B5" s="11">
        <v>36000</v>
      </c>
      <c r="C5" s="11">
        <v>1708326697</v>
      </c>
      <c r="D5" s="11" t="s">
        <v>864</v>
      </c>
      <c r="E5" s="11" t="s">
        <v>10</v>
      </c>
      <c r="F5" s="11" t="s">
        <v>859</v>
      </c>
      <c r="G5" s="11" t="s">
        <v>860</v>
      </c>
      <c r="H5" s="11" t="s">
        <v>861</v>
      </c>
      <c r="I5" s="11" t="s">
        <v>260</v>
      </c>
      <c r="J5" s="11">
        <v>0</v>
      </c>
      <c r="K5" s="11">
        <v>8</v>
      </c>
      <c r="L5" s="11">
        <v>14</v>
      </c>
      <c r="M5" s="11">
        <f>VLOOKUP(A5,[19]hc!$A$1:$U$1663,1,0)</f>
        <v>3600416</v>
      </c>
    </row>
    <row r="6" spans="1:13">
      <c r="A6" s="11">
        <v>6109662</v>
      </c>
      <c r="B6" s="11">
        <v>36000</v>
      </c>
      <c r="C6" s="11">
        <v>1712433638</v>
      </c>
      <c r="D6" s="11" t="s">
        <v>865</v>
      </c>
      <c r="E6" s="11" t="s">
        <v>10</v>
      </c>
      <c r="F6" s="11" t="s">
        <v>859</v>
      </c>
      <c r="G6" s="11" t="s">
        <v>860</v>
      </c>
      <c r="H6" s="11" t="s">
        <v>866</v>
      </c>
      <c r="I6" s="11" t="s">
        <v>26</v>
      </c>
      <c r="J6" s="11">
        <v>6</v>
      </c>
      <c r="K6" s="11">
        <v>3</v>
      </c>
      <c r="L6" s="11">
        <v>16</v>
      </c>
      <c r="M6" s="11">
        <f>VLOOKUP(A6,[19]hc!$A$1:$U$1663,1,0)</f>
        <v>6109662</v>
      </c>
    </row>
    <row r="7" spans="1:13">
      <c r="A7" s="11">
        <v>3407086</v>
      </c>
      <c r="B7" s="11">
        <v>36000</v>
      </c>
      <c r="C7" s="11">
        <v>1715584502</v>
      </c>
      <c r="D7" s="11" t="s">
        <v>867</v>
      </c>
      <c r="E7" s="11" t="s">
        <v>10</v>
      </c>
      <c r="F7" s="11" t="s">
        <v>859</v>
      </c>
      <c r="G7" s="11" t="s">
        <v>860</v>
      </c>
      <c r="H7" s="11" t="s">
        <v>866</v>
      </c>
      <c r="I7" s="11" t="s">
        <v>26</v>
      </c>
      <c r="J7" s="11">
        <v>0</v>
      </c>
      <c r="K7" s="11">
        <v>10</v>
      </c>
      <c r="L7" s="11">
        <v>9</v>
      </c>
      <c r="M7" s="11">
        <f>VLOOKUP(A7,[19]hc!$A$1:$U$1663,1,0)</f>
        <v>3407086</v>
      </c>
    </row>
    <row r="8" spans="1:13">
      <c r="A8" s="11">
        <v>3600701</v>
      </c>
      <c r="B8" s="11">
        <v>36000</v>
      </c>
      <c r="C8" s="11">
        <v>1711979078</v>
      </c>
      <c r="D8" s="11" t="s">
        <v>868</v>
      </c>
      <c r="E8" s="11" t="s">
        <v>10</v>
      </c>
      <c r="F8" s="11" t="s">
        <v>859</v>
      </c>
      <c r="G8" s="11" t="s">
        <v>860</v>
      </c>
      <c r="H8" s="11" t="s">
        <v>866</v>
      </c>
      <c r="I8" s="11" t="s">
        <v>26</v>
      </c>
      <c r="J8" s="11">
        <v>0</v>
      </c>
      <c r="K8" s="11">
        <v>10</v>
      </c>
      <c r="L8" s="11">
        <v>9</v>
      </c>
      <c r="M8" s="11">
        <f>VLOOKUP(A8,[19]hc!$A$1:$U$1663,1,0)</f>
        <v>3600701</v>
      </c>
    </row>
    <row r="9" spans="1:13">
      <c r="A9" s="11">
        <v>6057792</v>
      </c>
      <c r="B9" s="11">
        <v>36000</v>
      </c>
      <c r="C9" s="11">
        <v>602486250</v>
      </c>
      <c r="D9" s="11" t="s">
        <v>869</v>
      </c>
      <c r="E9" s="11" t="s">
        <v>10</v>
      </c>
      <c r="F9" s="11" t="s">
        <v>859</v>
      </c>
      <c r="G9" s="11" t="s">
        <v>860</v>
      </c>
      <c r="H9" s="11" t="s">
        <v>866</v>
      </c>
      <c r="I9" s="11" t="s">
        <v>26</v>
      </c>
      <c r="J9" s="11">
        <v>3</v>
      </c>
      <c r="K9" s="11">
        <v>2</v>
      </c>
      <c r="L9" s="11">
        <v>10</v>
      </c>
      <c r="M9" s="11">
        <f>VLOOKUP(A9,[19]hc!$A$1:$U$1663,1,0)</f>
        <v>6057792</v>
      </c>
    </row>
    <row r="10" spans="1:13">
      <c r="A10" s="11">
        <v>6109673</v>
      </c>
      <c r="B10" s="11">
        <v>36000</v>
      </c>
      <c r="C10" s="11">
        <v>1204642274</v>
      </c>
      <c r="D10" s="11" t="s">
        <v>870</v>
      </c>
      <c r="E10" s="11" t="s">
        <v>10</v>
      </c>
      <c r="F10" s="11" t="s">
        <v>859</v>
      </c>
      <c r="G10" s="11" t="s">
        <v>860</v>
      </c>
      <c r="H10" s="11" t="s">
        <v>866</v>
      </c>
      <c r="I10" s="11" t="s">
        <v>26</v>
      </c>
      <c r="J10" s="11">
        <v>6</v>
      </c>
      <c r="K10" s="11">
        <v>3</v>
      </c>
      <c r="L10" s="11">
        <v>16</v>
      </c>
      <c r="M10" s="11">
        <f>VLOOKUP(A10,[19]hc!$A$1:$U$1663,1,0)</f>
        <v>6109673</v>
      </c>
    </row>
    <row r="11" spans="1:13">
      <c r="A11" s="11">
        <v>6148051</v>
      </c>
      <c r="B11" s="11">
        <v>36000</v>
      </c>
      <c r="C11" s="11">
        <v>1716849227</v>
      </c>
      <c r="D11" s="11" t="s">
        <v>871</v>
      </c>
      <c r="E11" s="11" t="s">
        <v>10</v>
      </c>
      <c r="F11" s="11" t="s">
        <v>859</v>
      </c>
      <c r="G11" s="11" t="s">
        <v>860</v>
      </c>
      <c r="H11" s="11" t="s">
        <v>872</v>
      </c>
      <c r="I11" s="11" t="s">
        <v>55</v>
      </c>
      <c r="J11" s="11">
        <v>8</v>
      </c>
      <c r="K11" s="11">
        <v>5</v>
      </c>
      <c r="L11" s="11">
        <v>1</v>
      </c>
      <c r="M11" s="11">
        <f>VLOOKUP(A11,[19]hc!$A$1:$U$1663,1,0)</f>
        <v>6148051</v>
      </c>
    </row>
    <row r="12" spans="1:13">
      <c r="A12" s="11">
        <v>6082513</v>
      </c>
      <c r="B12" s="11">
        <v>36000</v>
      </c>
      <c r="C12" s="11">
        <v>1712696663</v>
      </c>
      <c r="D12" s="11" t="s">
        <v>873</v>
      </c>
      <c r="E12" s="11" t="s">
        <v>10</v>
      </c>
      <c r="F12" s="11" t="s">
        <v>859</v>
      </c>
      <c r="G12" s="11" t="s">
        <v>860</v>
      </c>
      <c r="H12" s="11" t="s">
        <v>874</v>
      </c>
      <c r="I12" s="11" t="s">
        <v>55</v>
      </c>
      <c r="J12" s="11">
        <v>5</v>
      </c>
      <c r="K12" s="11">
        <v>5</v>
      </c>
      <c r="L12" s="11">
        <v>16</v>
      </c>
      <c r="M12" s="11">
        <f>VLOOKUP(A12,[19]hc!$A$1:$U$1663,1,0)</f>
        <v>6082513</v>
      </c>
    </row>
    <row r="13" spans="1:13">
      <c r="A13" s="11">
        <v>6058229</v>
      </c>
      <c r="B13" s="11">
        <v>36000</v>
      </c>
      <c r="C13" s="11">
        <v>1716417520</v>
      </c>
      <c r="D13" s="11" t="s">
        <v>875</v>
      </c>
      <c r="E13" s="11" t="s">
        <v>10</v>
      </c>
      <c r="F13" s="11" t="s">
        <v>859</v>
      </c>
      <c r="G13" s="11" t="s">
        <v>860</v>
      </c>
      <c r="H13" s="11" t="s">
        <v>874</v>
      </c>
      <c r="I13" s="11" t="s">
        <v>55</v>
      </c>
      <c r="J13" s="11">
        <v>3</v>
      </c>
      <c r="K13" s="11">
        <v>2</v>
      </c>
      <c r="L13" s="11">
        <v>17</v>
      </c>
      <c r="M13" s="11">
        <f>VLOOKUP(A13,[19]hc!$A$1:$U$1663,1,0)</f>
        <v>6058229</v>
      </c>
    </row>
    <row r="14" spans="1:13">
      <c r="A14" s="11">
        <v>6128901</v>
      </c>
      <c r="B14" s="11">
        <v>36000</v>
      </c>
      <c r="C14" s="11">
        <v>1718617366</v>
      </c>
      <c r="D14" s="11" t="s">
        <v>876</v>
      </c>
      <c r="E14" s="11" t="s">
        <v>10</v>
      </c>
      <c r="F14" s="11" t="s">
        <v>859</v>
      </c>
      <c r="G14" s="11" t="s">
        <v>860</v>
      </c>
      <c r="H14" s="11" t="s">
        <v>874</v>
      </c>
      <c r="I14" s="11" t="s">
        <v>55</v>
      </c>
      <c r="J14" s="11">
        <v>7</v>
      </c>
      <c r="K14" s="11">
        <v>2</v>
      </c>
      <c r="L14" s="11">
        <v>16</v>
      </c>
      <c r="M14" s="11">
        <f>VLOOKUP(A14,[19]hc!$A$1:$U$1663,1,0)</f>
        <v>6128901</v>
      </c>
    </row>
    <row r="15" spans="1:13">
      <c r="A15" s="11">
        <v>6080340</v>
      </c>
      <c r="B15" s="11">
        <v>36000</v>
      </c>
      <c r="C15" s="11">
        <v>1715202360</v>
      </c>
      <c r="D15" s="11" t="s">
        <v>877</v>
      </c>
      <c r="E15" s="11" t="s">
        <v>10</v>
      </c>
      <c r="F15" s="11" t="s">
        <v>878</v>
      </c>
      <c r="G15" s="11" t="s">
        <v>878</v>
      </c>
      <c r="H15" s="11" t="s">
        <v>866</v>
      </c>
      <c r="I15" s="11" t="s">
        <v>26</v>
      </c>
      <c r="J15" s="11">
        <v>5</v>
      </c>
      <c r="K15" s="11">
        <v>3</v>
      </c>
      <c r="L15" s="11">
        <v>1</v>
      </c>
      <c r="M15" s="11">
        <f>VLOOKUP(A15,[19]hc!$A$1:$U$1663,1,0)</f>
        <v>6080340</v>
      </c>
    </row>
    <row r="16" spans="1:13">
      <c r="A16" s="11">
        <v>6057524</v>
      </c>
      <c r="B16" s="11">
        <v>36000</v>
      </c>
      <c r="C16" s="11">
        <v>1712487055</v>
      </c>
      <c r="D16" s="11" t="s">
        <v>879</v>
      </c>
      <c r="E16" s="11" t="s">
        <v>10</v>
      </c>
      <c r="F16" s="11" t="s">
        <v>880</v>
      </c>
      <c r="G16" s="11" t="s">
        <v>880</v>
      </c>
      <c r="H16" s="11" t="s">
        <v>866</v>
      </c>
      <c r="I16" s="11" t="s">
        <v>84</v>
      </c>
      <c r="J16" s="11">
        <v>3</v>
      </c>
      <c r="K16" s="11">
        <v>1</v>
      </c>
      <c r="L16" s="11">
        <v>27</v>
      </c>
      <c r="M16" s="11">
        <f>VLOOKUP(A16,[19]hc!$A$1:$U$1663,1,0)</f>
        <v>6057524</v>
      </c>
    </row>
    <row r="17" spans="1:13">
      <c r="A17" s="11">
        <v>3401088</v>
      </c>
      <c r="B17" s="11">
        <v>36000</v>
      </c>
      <c r="C17" s="11">
        <v>1708600265</v>
      </c>
      <c r="D17" s="11" t="s">
        <v>881</v>
      </c>
      <c r="E17" s="11" t="s">
        <v>20</v>
      </c>
      <c r="F17" s="11" t="s">
        <v>882</v>
      </c>
      <c r="G17" s="11" t="s">
        <v>883</v>
      </c>
      <c r="H17" s="11" t="s">
        <v>861</v>
      </c>
      <c r="I17" s="11" t="s">
        <v>260</v>
      </c>
      <c r="J17" s="11">
        <v>96</v>
      </c>
      <c r="K17" s="11">
        <v>9</v>
      </c>
      <c r="L17" s="11">
        <v>9</v>
      </c>
      <c r="M17" s="11">
        <f>VLOOKUP(A17,[19]hc!$A$1:$U$1663,1,0)</f>
        <v>3401088</v>
      </c>
    </row>
    <row r="18" spans="1:13">
      <c r="A18" s="11">
        <v>2435</v>
      </c>
      <c r="B18" s="11">
        <v>36000</v>
      </c>
      <c r="C18" s="11">
        <v>1712430667</v>
      </c>
      <c r="D18" s="11" t="s">
        <v>884</v>
      </c>
      <c r="E18" s="11" t="s">
        <v>20</v>
      </c>
      <c r="F18" s="11" t="s">
        <v>882</v>
      </c>
      <c r="G18" s="11" t="s">
        <v>883</v>
      </c>
      <c r="H18" s="11" t="s">
        <v>885</v>
      </c>
      <c r="I18" s="11" t="s">
        <v>26</v>
      </c>
      <c r="J18" s="11">
        <v>1</v>
      </c>
      <c r="K18" s="11">
        <v>5</v>
      </c>
      <c r="L18" s="11">
        <v>7</v>
      </c>
      <c r="M18" s="11">
        <f>VLOOKUP(A18,[19]hc!$A$1:$U$1663,1,0)</f>
        <v>2435</v>
      </c>
    </row>
    <row r="19" spans="1:13">
      <c r="A19" s="11">
        <v>6148111</v>
      </c>
      <c r="B19" s="11">
        <v>36000</v>
      </c>
      <c r="C19" s="11">
        <v>1711466373</v>
      </c>
      <c r="D19" s="11" t="s">
        <v>886</v>
      </c>
      <c r="E19" s="11" t="s">
        <v>20</v>
      </c>
      <c r="F19" s="11" t="s">
        <v>882</v>
      </c>
      <c r="G19" s="11" t="s">
        <v>883</v>
      </c>
      <c r="H19" s="11" t="s">
        <v>885</v>
      </c>
      <c r="I19" s="11" t="s">
        <v>26</v>
      </c>
      <c r="J19" s="11">
        <v>8</v>
      </c>
      <c r="K19" s="11">
        <v>5</v>
      </c>
      <c r="L19" s="11">
        <v>1</v>
      </c>
      <c r="M19" s="11">
        <f>VLOOKUP(A19,[19]hc!$A$1:$U$1663,1,0)</f>
        <v>6148111</v>
      </c>
    </row>
    <row r="20" spans="1:13">
      <c r="A20" s="11">
        <v>3600546</v>
      </c>
      <c r="B20" s="11">
        <v>36000</v>
      </c>
      <c r="C20" s="11">
        <v>602357667</v>
      </c>
      <c r="D20" s="11" t="s">
        <v>887</v>
      </c>
      <c r="E20" s="11" t="s">
        <v>20</v>
      </c>
      <c r="F20" s="11" t="s">
        <v>882</v>
      </c>
      <c r="G20" s="11" t="s">
        <v>883</v>
      </c>
      <c r="H20" s="11" t="s">
        <v>885</v>
      </c>
      <c r="I20" s="11" t="s">
        <v>26</v>
      </c>
      <c r="J20" s="11">
        <v>0</v>
      </c>
      <c r="K20" s="11">
        <v>9</v>
      </c>
      <c r="L20" s="11">
        <v>4</v>
      </c>
      <c r="M20" s="11">
        <f>VLOOKUP(A20,[19]hc!$A$1:$U$1663,1,0)</f>
        <v>3600546</v>
      </c>
    </row>
    <row r="21" spans="1:13">
      <c r="A21" s="11">
        <v>563</v>
      </c>
      <c r="B21" s="11">
        <v>36000</v>
      </c>
      <c r="C21" s="11">
        <v>1714385653</v>
      </c>
      <c r="D21" s="11" t="s">
        <v>888</v>
      </c>
      <c r="E21" s="11" t="s">
        <v>20</v>
      </c>
      <c r="F21" s="11" t="s">
        <v>882</v>
      </c>
      <c r="G21" s="11" t="s">
        <v>883</v>
      </c>
      <c r="H21" s="11" t="s">
        <v>874</v>
      </c>
      <c r="I21" s="11" t="s">
        <v>55</v>
      </c>
      <c r="J21" s="11">
        <v>1</v>
      </c>
      <c r="K21" s="11">
        <v>1</v>
      </c>
      <c r="L21" s="11">
        <v>8</v>
      </c>
      <c r="M21" s="11">
        <f>VLOOKUP(A21,[19]hc!$A$1:$U$1663,1,0)</f>
        <v>563</v>
      </c>
    </row>
    <row r="22" spans="1:13">
      <c r="A22" s="11">
        <v>6127796</v>
      </c>
      <c r="B22" s="11">
        <v>36000</v>
      </c>
      <c r="C22" s="11">
        <v>1204869422</v>
      </c>
      <c r="D22" s="11" t="s">
        <v>889</v>
      </c>
      <c r="E22" s="11" t="s">
        <v>20</v>
      </c>
      <c r="F22" s="11" t="s">
        <v>882</v>
      </c>
      <c r="G22" s="11" t="s">
        <v>883</v>
      </c>
      <c r="H22" s="11" t="s">
        <v>874</v>
      </c>
      <c r="I22" s="11" t="s">
        <v>55</v>
      </c>
      <c r="J22" s="11">
        <v>7</v>
      </c>
      <c r="K22" s="11">
        <v>1</v>
      </c>
      <c r="L22" s="11">
        <v>16</v>
      </c>
      <c r="M22" s="11">
        <f>VLOOKUP(A22,[19]hc!$A$1:$U$1663,1,0)</f>
        <v>6127796</v>
      </c>
    </row>
    <row r="23" spans="1:13">
      <c r="A23" s="11">
        <v>6125264</v>
      </c>
      <c r="B23" s="11">
        <v>36000</v>
      </c>
      <c r="C23" s="11">
        <v>501811590</v>
      </c>
      <c r="D23" s="11" t="s">
        <v>890</v>
      </c>
      <c r="E23" s="11" t="s">
        <v>10</v>
      </c>
      <c r="F23" s="11" t="s">
        <v>891</v>
      </c>
      <c r="G23" s="11" t="s">
        <v>892</v>
      </c>
      <c r="H23" s="11" t="s">
        <v>893</v>
      </c>
      <c r="I23" s="11" t="s">
        <v>80</v>
      </c>
      <c r="J23" s="11">
        <v>6</v>
      </c>
      <c r="K23" s="11">
        <v>11</v>
      </c>
      <c r="L23" s="11">
        <v>16</v>
      </c>
      <c r="M23" s="11">
        <f>VLOOKUP(A23,[19]hc!$A$1:$U$1663,1,0)</f>
        <v>6125264</v>
      </c>
    </row>
    <row r="24" spans="1:13">
      <c r="A24" s="11">
        <v>3400316</v>
      </c>
      <c r="B24" s="11">
        <v>36000</v>
      </c>
      <c r="C24" s="11">
        <v>1708515240</v>
      </c>
      <c r="D24" s="11" t="s">
        <v>894</v>
      </c>
      <c r="E24" s="11" t="s">
        <v>10</v>
      </c>
      <c r="F24" s="11" t="s">
        <v>891</v>
      </c>
      <c r="G24" s="11" t="s">
        <v>892</v>
      </c>
      <c r="H24" s="11" t="s">
        <v>893</v>
      </c>
      <c r="I24" s="11" t="s">
        <v>80</v>
      </c>
      <c r="J24" s="11">
        <v>88</v>
      </c>
      <c r="K24" s="11">
        <v>5</v>
      </c>
      <c r="L24" s="11">
        <v>9</v>
      </c>
      <c r="M24" s="11">
        <f>VLOOKUP(A24,[19]hc!$A$1:$U$1663,1,0)</f>
        <v>3400316</v>
      </c>
    </row>
    <row r="25" spans="1:13">
      <c r="A25" s="11">
        <v>3400042</v>
      </c>
      <c r="B25" s="11">
        <v>36000</v>
      </c>
      <c r="C25" s="11">
        <v>1703477123</v>
      </c>
      <c r="D25" s="11" t="s">
        <v>895</v>
      </c>
      <c r="E25" s="11" t="s">
        <v>10</v>
      </c>
      <c r="F25" s="11" t="s">
        <v>891</v>
      </c>
      <c r="G25" s="11" t="s">
        <v>892</v>
      </c>
      <c r="H25" s="11" t="s">
        <v>893</v>
      </c>
      <c r="I25" s="11" t="s">
        <v>80</v>
      </c>
      <c r="J25" s="11">
        <v>75</v>
      </c>
      <c r="K25" s="11">
        <v>11</v>
      </c>
      <c r="L25" s="11">
        <v>3</v>
      </c>
      <c r="M25" s="11">
        <f>VLOOKUP(A25,[19]hc!$A$1:$U$1663,1,0)</f>
        <v>3400042</v>
      </c>
    </row>
    <row r="26" spans="1:13">
      <c r="A26" s="11">
        <v>3400115</v>
      </c>
      <c r="B26" s="11">
        <v>36000</v>
      </c>
      <c r="C26" s="11">
        <v>1704382322</v>
      </c>
      <c r="D26" s="11" t="s">
        <v>896</v>
      </c>
      <c r="E26" s="11" t="s">
        <v>10</v>
      </c>
      <c r="F26" s="11" t="s">
        <v>891</v>
      </c>
      <c r="G26" s="11" t="s">
        <v>892</v>
      </c>
      <c r="H26" s="11" t="s">
        <v>893</v>
      </c>
      <c r="I26" s="11" t="s">
        <v>80</v>
      </c>
      <c r="J26" s="11">
        <v>77</v>
      </c>
      <c r="K26" s="11">
        <v>3</v>
      </c>
      <c r="L26" s="11">
        <v>7</v>
      </c>
      <c r="M26" s="11">
        <f>VLOOKUP(A26,[19]hc!$A$1:$U$1663,1,0)</f>
        <v>3400115</v>
      </c>
    </row>
    <row r="27" spans="1:13">
      <c r="A27" s="11">
        <v>6110956</v>
      </c>
      <c r="B27" s="11">
        <v>36000</v>
      </c>
      <c r="C27" s="11">
        <v>1716150709</v>
      </c>
      <c r="D27" s="11" t="s">
        <v>897</v>
      </c>
      <c r="E27" s="11" t="s">
        <v>10</v>
      </c>
      <c r="F27" s="11" t="s">
        <v>898</v>
      </c>
      <c r="G27" s="11" t="s">
        <v>899</v>
      </c>
      <c r="H27" s="11" t="s">
        <v>900</v>
      </c>
      <c r="I27" s="11" t="s">
        <v>84</v>
      </c>
      <c r="J27" s="11">
        <v>8</v>
      </c>
      <c r="K27" s="11">
        <v>4</v>
      </c>
      <c r="L27" s="11">
        <v>18</v>
      </c>
      <c r="M27" s="11">
        <f>VLOOKUP(A27,[19]hc!$A$1:$U$1663,1,0)</f>
        <v>6110956</v>
      </c>
    </row>
    <row r="28" spans="1:13">
      <c r="A28" s="11">
        <v>6057535</v>
      </c>
      <c r="B28" s="11">
        <v>36000</v>
      </c>
      <c r="C28" s="11">
        <v>1716341456</v>
      </c>
      <c r="D28" s="11" t="s">
        <v>901</v>
      </c>
      <c r="E28" s="11" t="s">
        <v>10</v>
      </c>
      <c r="F28" s="11" t="s">
        <v>898</v>
      </c>
      <c r="G28" s="11" t="s">
        <v>899</v>
      </c>
      <c r="H28" s="11" t="s">
        <v>900</v>
      </c>
      <c r="I28" s="11" t="s">
        <v>80</v>
      </c>
      <c r="J28" s="11">
        <v>3</v>
      </c>
      <c r="K28" s="11">
        <v>1</v>
      </c>
      <c r="L28" s="11">
        <v>27</v>
      </c>
      <c r="M28" s="11">
        <f>VLOOKUP(A28,[19]hc!$A$1:$U$1663,1,0)</f>
        <v>6057535</v>
      </c>
    </row>
    <row r="29" spans="1:13">
      <c r="A29" s="11">
        <v>6129505</v>
      </c>
      <c r="B29" s="11">
        <v>36000</v>
      </c>
      <c r="C29" s="11">
        <v>1715184584</v>
      </c>
      <c r="D29" s="11" t="s">
        <v>902</v>
      </c>
      <c r="E29" s="11" t="s">
        <v>10</v>
      </c>
      <c r="F29" s="11" t="s">
        <v>898</v>
      </c>
      <c r="G29" s="11" t="s">
        <v>899</v>
      </c>
      <c r="H29" s="11" t="s">
        <v>900</v>
      </c>
      <c r="I29" s="11" t="s">
        <v>80</v>
      </c>
      <c r="J29" s="11">
        <v>7</v>
      </c>
      <c r="K29" s="11">
        <v>3</v>
      </c>
      <c r="L29" s="11">
        <v>1</v>
      </c>
      <c r="M29" s="11">
        <f>VLOOKUP(A29,[19]hc!$A$1:$U$1663,1,0)</f>
        <v>6129505</v>
      </c>
    </row>
    <row r="30" spans="1:13">
      <c r="A30" s="11">
        <v>6129503</v>
      </c>
      <c r="B30" s="11">
        <v>36000</v>
      </c>
      <c r="C30" s="11">
        <v>1716300700</v>
      </c>
      <c r="D30" s="11" t="s">
        <v>903</v>
      </c>
      <c r="E30" s="11" t="s">
        <v>10</v>
      </c>
      <c r="F30" s="11" t="s">
        <v>898</v>
      </c>
      <c r="G30" s="11" t="s">
        <v>899</v>
      </c>
      <c r="H30" s="11" t="s">
        <v>900</v>
      </c>
      <c r="I30" s="11" t="s">
        <v>80</v>
      </c>
      <c r="J30" s="11">
        <v>7</v>
      </c>
      <c r="K30" s="11">
        <v>3</v>
      </c>
      <c r="L30" s="11">
        <v>1</v>
      </c>
      <c r="M30" s="11">
        <f>VLOOKUP(A30,[19]hc!$A$1:$U$1663,1,0)</f>
        <v>6129503</v>
      </c>
    </row>
    <row r="31" spans="1:13">
      <c r="A31" s="11">
        <v>6148258</v>
      </c>
      <c r="B31" s="11">
        <v>36000</v>
      </c>
      <c r="C31" s="11">
        <v>1717533143</v>
      </c>
      <c r="D31" s="11" t="s">
        <v>904</v>
      </c>
      <c r="E31" s="11" t="s">
        <v>10</v>
      </c>
      <c r="F31" s="11" t="s">
        <v>898</v>
      </c>
      <c r="G31" s="11" t="s">
        <v>899</v>
      </c>
      <c r="H31" s="11" t="s">
        <v>900</v>
      </c>
      <c r="I31" s="11" t="s">
        <v>80</v>
      </c>
      <c r="J31" s="11">
        <v>8</v>
      </c>
      <c r="K31" s="11">
        <v>5</v>
      </c>
      <c r="L31" s="11">
        <v>1</v>
      </c>
      <c r="M31" s="11">
        <f>VLOOKUP(A31,[19]hc!$A$1:$U$1663,1,0)</f>
        <v>6148258</v>
      </c>
    </row>
    <row r="32" spans="1:13">
      <c r="A32" s="11">
        <v>6126658</v>
      </c>
      <c r="B32" s="11">
        <v>36000</v>
      </c>
      <c r="C32" s="11">
        <v>1714790019</v>
      </c>
      <c r="D32" s="11" t="s">
        <v>905</v>
      </c>
      <c r="E32" s="11" t="s">
        <v>10</v>
      </c>
      <c r="F32" s="11" t="s">
        <v>898</v>
      </c>
      <c r="G32" s="11" t="s">
        <v>899</v>
      </c>
      <c r="H32" s="11" t="s">
        <v>900</v>
      </c>
      <c r="I32" s="11" t="s">
        <v>80</v>
      </c>
      <c r="J32" s="11">
        <v>6</v>
      </c>
      <c r="K32" s="11">
        <v>12</v>
      </c>
      <c r="L32" s="11">
        <v>18</v>
      </c>
      <c r="M32" s="11">
        <f>VLOOKUP(A32,[19]hc!$A$1:$U$1663,1,0)</f>
        <v>6126658</v>
      </c>
    </row>
    <row r="33" spans="1:13">
      <c r="A33" s="11">
        <v>6057893</v>
      </c>
      <c r="B33" s="11">
        <v>36000</v>
      </c>
      <c r="C33" s="11">
        <v>602944142</v>
      </c>
      <c r="D33" s="11" t="s">
        <v>906</v>
      </c>
      <c r="E33" s="11" t="s">
        <v>10</v>
      </c>
      <c r="F33" s="11" t="s">
        <v>898</v>
      </c>
      <c r="G33" s="11" t="s">
        <v>899</v>
      </c>
      <c r="H33" s="11" t="s">
        <v>900</v>
      </c>
      <c r="I33" s="11" t="s">
        <v>80</v>
      </c>
      <c r="J33" s="11">
        <v>3</v>
      </c>
      <c r="K33" s="11">
        <v>2</v>
      </c>
      <c r="L33" s="11">
        <v>10</v>
      </c>
      <c r="M33" s="11">
        <f>VLOOKUP(A33,[19]hc!$A$1:$U$1663,1,0)</f>
        <v>6057893</v>
      </c>
    </row>
    <row r="34" spans="1:13">
      <c r="A34" s="11">
        <v>6148152</v>
      </c>
      <c r="B34" s="11">
        <v>36000</v>
      </c>
      <c r="C34" s="11">
        <v>1719233908</v>
      </c>
      <c r="D34" s="11" t="s">
        <v>907</v>
      </c>
      <c r="E34" s="11" t="s">
        <v>10</v>
      </c>
      <c r="F34" s="11" t="s">
        <v>898</v>
      </c>
      <c r="G34" s="11" t="s">
        <v>908</v>
      </c>
      <c r="H34" s="11" t="s">
        <v>900</v>
      </c>
      <c r="I34" s="11" t="s">
        <v>84</v>
      </c>
      <c r="J34" s="11">
        <v>8</v>
      </c>
      <c r="K34" s="11">
        <v>5</v>
      </c>
      <c r="L34" s="11">
        <v>1</v>
      </c>
      <c r="M34" s="11">
        <f>VLOOKUP(A34,[19]hc!$A$1:$U$1663,1,0)</f>
        <v>6148152</v>
      </c>
    </row>
    <row r="35" spans="1:13">
      <c r="A35" s="11">
        <v>6129500</v>
      </c>
      <c r="B35" s="11">
        <v>36000</v>
      </c>
      <c r="C35" s="11">
        <v>1720036340</v>
      </c>
      <c r="D35" s="11" t="s">
        <v>909</v>
      </c>
      <c r="E35" s="11" t="s">
        <v>10</v>
      </c>
      <c r="F35" s="11" t="s">
        <v>898</v>
      </c>
      <c r="G35" s="11" t="s">
        <v>908</v>
      </c>
      <c r="H35" s="11" t="s">
        <v>900</v>
      </c>
      <c r="I35" s="11" t="s">
        <v>80</v>
      </c>
      <c r="J35" s="11">
        <v>7</v>
      </c>
      <c r="K35" s="11">
        <v>3</v>
      </c>
      <c r="L35" s="11">
        <v>1</v>
      </c>
      <c r="M35" s="11">
        <f>VLOOKUP(A35,[19]hc!$A$1:$U$1663,1,0)</f>
        <v>6129500</v>
      </c>
    </row>
    <row r="36" spans="1:13">
      <c r="A36" s="11">
        <v>6147828</v>
      </c>
      <c r="B36" s="11">
        <v>36000</v>
      </c>
      <c r="C36" s="11">
        <v>1718054917</v>
      </c>
      <c r="D36" s="11" t="s">
        <v>910</v>
      </c>
      <c r="E36" s="11" t="s">
        <v>10</v>
      </c>
      <c r="F36" s="11" t="s">
        <v>898</v>
      </c>
      <c r="G36" s="11" t="s">
        <v>908</v>
      </c>
      <c r="H36" s="11" t="s">
        <v>900</v>
      </c>
      <c r="I36" s="11" t="s">
        <v>80</v>
      </c>
      <c r="J36" s="11">
        <v>8</v>
      </c>
      <c r="K36" s="11">
        <v>5</v>
      </c>
      <c r="L36" s="11">
        <v>1</v>
      </c>
      <c r="M36" s="11">
        <f>VLOOKUP(A36,[19]hc!$A$1:$U$1663,1,0)</f>
        <v>6147828</v>
      </c>
    </row>
    <row r="37" spans="1:13">
      <c r="A37" s="11">
        <v>6238533</v>
      </c>
      <c r="B37" s="11">
        <v>36000</v>
      </c>
      <c r="C37" s="11">
        <v>1718514407</v>
      </c>
      <c r="D37" s="11" t="s">
        <v>911</v>
      </c>
      <c r="E37" s="11" t="s">
        <v>10</v>
      </c>
      <c r="F37" s="11" t="s">
        <v>898</v>
      </c>
      <c r="G37" s="11" t="s">
        <v>908</v>
      </c>
      <c r="H37" s="11" t="s">
        <v>900</v>
      </c>
      <c r="I37" s="11" t="s">
        <v>80</v>
      </c>
      <c r="J37" s="11">
        <v>9</v>
      </c>
      <c r="K37" s="11">
        <v>10</v>
      </c>
      <c r="L37" s="11">
        <v>5</v>
      </c>
      <c r="M37" s="11">
        <f>VLOOKUP(A37,[19]hc!$A$1:$U$1663,1,0)</f>
        <v>6238533</v>
      </c>
    </row>
    <row r="38" spans="1:13">
      <c r="A38" s="11">
        <v>6159484</v>
      </c>
      <c r="B38" s="11">
        <v>36000</v>
      </c>
      <c r="C38" s="11">
        <v>1715636369</v>
      </c>
      <c r="D38" s="11" t="s">
        <v>912</v>
      </c>
      <c r="E38" s="11" t="s">
        <v>10</v>
      </c>
      <c r="F38" s="11" t="s">
        <v>898</v>
      </c>
      <c r="G38" s="11" t="s">
        <v>908</v>
      </c>
      <c r="H38" s="11" t="s">
        <v>900</v>
      </c>
      <c r="I38" s="11" t="s">
        <v>80</v>
      </c>
      <c r="J38" s="11">
        <v>9</v>
      </c>
      <c r="K38" s="11">
        <v>9</v>
      </c>
      <c r="L38" s="11">
        <v>16</v>
      </c>
      <c r="M38" s="11">
        <f>VLOOKUP(A38,[19]hc!$A$1:$U$1663,1,0)</f>
        <v>6159484</v>
      </c>
    </row>
    <row r="39" spans="1:13">
      <c r="A39" s="11">
        <v>6240476</v>
      </c>
      <c r="B39" s="11">
        <v>36000</v>
      </c>
      <c r="C39" s="11">
        <v>1713552022</v>
      </c>
      <c r="D39" s="11" t="s">
        <v>913</v>
      </c>
      <c r="E39" s="11" t="s">
        <v>10</v>
      </c>
      <c r="F39" s="11" t="s">
        <v>898</v>
      </c>
      <c r="G39" s="11" t="s">
        <v>908</v>
      </c>
      <c r="H39" s="11" t="s">
        <v>900</v>
      </c>
      <c r="I39" s="11" t="s">
        <v>80</v>
      </c>
      <c r="J39" s="11">
        <v>10</v>
      </c>
      <c r="K39" s="11">
        <v>1</v>
      </c>
      <c r="L39" s="11">
        <v>6</v>
      </c>
      <c r="M39" s="11">
        <f>VLOOKUP(A39,[19]hc!$A$1:$U$1663,1,0)</f>
        <v>6240476</v>
      </c>
    </row>
    <row r="40" spans="1:13">
      <c r="A40" s="11">
        <v>6122780</v>
      </c>
      <c r="B40" s="11">
        <v>36000</v>
      </c>
      <c r="C40" s="11">
        <v>1716643059</v>
      </c>
      <c r="D40" s="11" t="s">
        <v>914</v>
      </c>
      <c r="E40" s="11" t="s">
        <v>10</v>
      </c>
      <c r="F40" s="11" t="s">
        <v>898</v>
      </c>
      <c r="G40" s="11" t="s">
        <v>908</v>
      </c>
      <c r="H40" s="11" t="s">
        <v>900</v>
      </c>
      <c r="I40" s="11" t="s">
        <v>80</v>
      </c>
      <c r="J40" s="11">
        <v>9</v>
      </c>
      <c r="K40" s="11">
        <v>8</v>
      </c>
      <c r="L40" s="11">
        <v>17</v>
      </c>
      <c r="M40" s="11">
        <f>VLOOKUP(A40,[19]hc!$A$1:$U$1663,1,0)</f>
        <v>6122780</v>
      </c>
    </row>
    <row r="41" spans="1:13">
      <c r="A41" s="11">
        <v>6148084</v>
      </c>
      <c r="B41" s="11">
        <v>36000</v>
      </c>
      <c r="C41" s="11">
        <v>1716648710</v>
      </c>
      <c r="D41" s="11" t="s">
        <v>915</v>
      </c>
      <c r="E41" s="11" t="s">
        <v>10</v>
      </c>
      <c r="F41" s="11" t="s">
        <v>898</v>
      </c>
      <c r="G41" s="11" t="s">
        <v>916</v>
      </c>
      <c r="H41" s="11" t="s">
        <v>900</v>
      </c>
      <c r="I41" s="11" t="s">
        <v>84</v>
      </c>
      <c r="J41" s="11">
        <v>8</v>
      </c>
      <c r="K41" s="11">
        <v>5</v>
      </c>
      <c r="L41" s="11">
        <v>1</v>
      </c>
      <c r="M41" s="11">
        <f>VLOOKUP(A41,[19]hc!$A$1:$U$1663,1,0)</f>
        <v>6148084</v>
      </c>
    </row>
    <row r="42" spans="1:13">
      <c r="A42" s="11">
        <v>6255133</v>
      </c>
      <c r="B42" s="11">
        <v>36000</v>
      </c>
      <c r="C42" s="11">
        <v>1715185763</v>
      </c>
      <c r="D42" s="11" t="s">
        <v>917</v>
      </c>
      <c r="E42" s="11" t="s">
        <v>10</v>
      </c>
      <c r="F42" s="11" t="s">
        <v>898</v>
      </c>
      <c r="G42" s="11" t="s">
        <v>916</v>
      </c>
      <c r="H42" s="11" t="s">
        <v>900</v>
      </c>
      <c r="I42" s="11" t="s">
        <v>80</v>
      </c>
      <c r="J42" s="11">
        <v>11</v>
      </c>
      <c r="K42" s="11">
        <v>2</v>
      </c>
      <c r="L42" s="11">
        <v>3</v>
      </c>
      <c r="M42" s="11">
        <f>VLOOKUP(A42,[19]hc!$A$1:$U$1663,1,0)</f>
        <v>6255133</v>
      </c>
    </row>
    <row r="43" spans="1:13">
      <c r="A43" s="11">
        <v>6058276</v>
      </c>
      <c r="B43" s="11">
        <v>36000</v>
      </c>
      <c r="C43" s="11">
        <v>1714506837</v>
      </c>
      <c r="D43" s="11" t="s">
        <v>918</v>
      </c>
      <c r="E43" s="11" t="s">
        <v>10</v>
      </c>
      <c r="F43" s="11" t="s">
        <v>898</v>
      </c>
      <c r="G43" s="11" t="s">
        <v>916</v>
      </c>
      <c r="H43" s="11" t="s">
        <v>900</v>
      </c>
      <c r="I43" s="11" t="s">
        <v>80</v>
      </c>
      <c r="J43" s="11">
        <v>3</v>
      </c>
      <c r="K43" s="11">
        <v>2</v>
      </c>
      <c r="L43" s="11">
        <v>17</v>
      </c>
      <c r="M43" s="11">
        <f>VLOOKUP(A43,[19]hc!$A$1:$U$1663,1,0)</f>
        <v>6058276</v>
      </c>
    </row>
    <row r="44" spans="1:13">
      <c r="A44" s="11">
        <v>6147975</v>
      </c>
      <c r="B44" s="11">
        <v>36000</v>
      </c>
      <c r="C44" s="11">
        <v>1719129890</v>
      </c>
      <c r="D44" s="11" t="s">
        <v>919</v>
      </c>
      <c r="E44" s="11" t="s">
        <v>10</v>
      </c>
      <c r="F44" s="11" t="s">
        <v>898</v>
      </c>
      <c r="G44" s="11" t="s">
        <v>916</v>
      </c>
      <c r="H44" s="11" t="s">
        <v>900</v>
      </c>
      <c r="I44" s="11" t="s">
        <v>80</v>
      </c>
      <c r="J44" s="11">
        <v>8</v>
      </c>
      <c r="K44" s="11">
        <v>5</v>
      </c>
      <c r="L44" s="11">
        <v>1</v>
      </c>
      <c r="M44" s="11">
        <f>VLOOKUP(A44,[19]hc!$A$1:$U$1663,1,0)</f>
        <v>6147975</v>
      </c>
    </row>
    <row r="45" spans="1:13">
      <c r="A45" s="11">
        <v>6147747</v>
      </c>
      <c r="B45" s="11">
        <v>36000</v>
      </c>
      <c r="C45" s="11">
        <v>1723489256</v>
      </c>
      <c r="D45" s="11" t="s">
        <v>920</v>
      </c>
      <c r="E45" s="11" t="s">
        <v>10</v>
      </c>
      <c r="F45" s="11" t="s">
        <v>898</v>
      </c>
      <c r="G45" s="11" t="s">
        <v>916</v>
      </c>
      <c r="H45" s="11" t="s">
        <v>900</v>
      </c>
      <c r="I45" s="11" t="s">
        <v>80</v>
      </c>
      <c r="J45" s="11">
        <v>8</v>
      </c>
      <c r="K45" s="11">
        <v>5</v>
      </c>
      <c r="L45" s="11">
        <v>1</v>
      </c>
      <c r="M45" s="11">
        <f>VLOOKUP(A45,[19]hc!$A$1:$U$1663,1,0)</f>
        <v>6147747</v>
      </c>
    </row>
    <row r="46" spans="1:13">
      <c r="A46" s="11">
        <v>6127962</v>
      </c>
      <c r="B46" s="11">
        <v>36000</v>
      </c>
      <c r="C46" s="11">
        <v>1716204373</v>
      </c>
      <c r="D46" s="11" t="s">
        <v>921</v>
      </c>
      <c r="E46" s="11" t="s">
        <v>10</v>
      </c>
      <c r="F46" s="11" t="s">
        <v>898</v>
      </c>
      <c r="G46" s="11" t="s">
        <v>916</v>
      </c>
      <c r="H46" s="11" t="s">
        <v>900</v>
      </c>
      <c r="I46" s="11" t="s">
        <v>80</v>
      </c>
      <c r="J46" s="11">
        <v>9</v>
      </c>
      <c r="K46" s="11">
        <v>9</v>
      </c>
      <c r="L46" s="11">
        <v>16</v>
      </c>
      <c r="M46" s="11">
        <f>VLOOKUP(A46,[19]hc!$A$1:$U$1663,1,0)</f>
        <v>6127962</v>
      </c>
    </row>
    <row r="47" spans="1:13">
      <c r="A47" s="11">
        <v>6129551</v>
      </c>
      <c r="B47" s="11">
        <v>36000</v>
      </c>
      <c r="C47" s="11">
        <v>1720012572</v>
      </c>
      <c r="D47" s="11" t="s">
        <v>922</v>
      </c>
      <c r="E47" s="11" t="s">
        <v>10</v>
      </c>
      <c r="F47" s="11" t="s">
        <v>898</v>
      </c>
      <c r="G47" s="11" t="s">
        <v>916</v>
      </c>
      <c r="H47" s="11" t="s">
        <v>900</v>
      </c>
      <c r="I47" s="11" t="s">
        <v>80</v>
      </c>
      <c r="J47" s="11">
        <v>7</v>
      </c>
      <c r="K47" s="11">
        <v>3</v>
      </c>
      <c r="L47" s="11">
        <v>1</v>
      </c>
      <c r="M47" s="11">
        <f>VLOOKUP(A47,[19]hc!$A$1:$U$1663,1,0)</f>
        <v>6129551</v>
      </c>
    </row>
    <row r="48" spans="1:13">
      <c r="A48" s="11">
        <v>6124130</v>
      </c>
      <c r="B48" s="11">
        <v>36000</v>
      </c>
      <c r="C48" s="11">
        <v>1717515249</v>
      </c>
      <c r="D48" s="11" t="s">
        <v>923</v>
      </c>
      <c r="E48" s="11" t="s">
        <v>10</v>
      </c>
      <c r="F48" s="11" t="s">
        <v>898</v>
      </c>
      <c r="G48" s="11" t="s">
        <v>924</v>
      </c>
      <c r="H48" s="11" t="s">
        <v>900</v>
      </c>
      <c r="I48" s="11" t="s">
        <v>84</v>
      </c>
      <c r="J48" s="11">
        <v>6</v>
      </c>
      <c r="K48" s="11">
        <v>10</v>
      </c>
      <c r="L48" s="11">
        <v>16</v>
      </c>
      <c r="M48" s="11">
        <f>VLOOKUP(A48,[19]hc!$A$1:$U$1663,1,0)</f>
        <v>6124130</v>
      </c>
    </row>
    <row r="49" spans="1:13">
      <c r="A49" s="11">
        <v>6057988</v>
      </c>
      <c r="B49" s="11">
        <v>36000</v>
      </c>
      <c r="C49" s="11">
        <v>1709223711</v>
      </c>
      <c r="D49" s="11" t="s">
        <v>925</v>
      </c>
      <c r="E49" s="11" t="s">
        <v>10</v>
      </c>
      <c r="F49" s="11" t="s">
        <v>898</v>
      </c>
      <c r="G49" s="11" t="s">
        <v>924</v>
      </c>
      <c r="H49" s="11" t="s">
        <v>900</v>
      </c>
      <c r="I49" s="11" t="s">
        <v>80</v>
      </c>
      <c r="J49" s="11">
        <v>3</v>
      </c>
      <c r="K49" s="11">
        <v>2</v>
      </c>
      <c r="L49" s="11">
        <v>10</v>
      </c>
      <c r="M49" s="11">
        <f>VLOOKUP(A49,[19]hc!$A$1:$U$1663,1,0)</f>
        <v>6057988</v>
      </c>
    </row>
    <row r="50" spans="1:13">
      <c r="A50" s="11">
        <v>3400366</v>
      </c>
      <c r="B50" s="11">
        <v>36000</v>
      </c>
      <c r="C50" s="11">
        <v>1705521316</v>
      </c>
      <c r="D50" s="11" t="s">
        <v>926</v>
      </c>
      <c r="E50" s="11" t="s">
        <v>10</v>
      </c>
      <c r="F50" s="11" t="s">
        <v>898</v>
      </c>
      <c r="G50" s="11" t="s">
        <v>924</v>
      </c>
      <c r="H50" s="11" t="s">
        <v>900</v>
      </c>
      <c r="I50" s="11" t="s">
        <v>80</v>
      </c>
      <c r="J50" s="11">
        <v>89</v>
      </c>
      <c r="K50" s="11">
        <v>1</v>
      </c>
      <c r="L50" s="11">
        <v>23</v>
      </c>
      <c r="M50" s="11">
        <f>VLOOKUP(A50,[19]hc!$A$1:$U$1663,1,0)</f>
        <v>3400366</v>
      </c>
    </row>
    <row r="51" spans="1:13">
      <c r="A51" s="11">
        <v>6147719</v>
      </c>
      <c r="B51" s="11">
        <v>36000</v>
      </c>
      <c r="C51" s="11">
        <v>1720488228</v>
      </c>
      <c r="D51" s="11" t="s">
        <v>927</v>
      </c>
      <c r="E51" s="11" t="s">
        <v>10</v>
      </c>
      <c r="F51" s="11" t="s">
        <v>898</v>
      </c>
      <c r="G51" s="11" t="s">
        <v>924</v>
      </c>
      <c r="H51" s="11" t="s">
        <v>900</v>
      </c>
      <c r="I51" s="11" t="s">
        <v>80</v>
      </c>
      <c r="J51" s="11">
        <v>8</v>
      </c>
      <c r="K51" s="11">
        <v>5</v>
      </c>
      <c r="L51" s="11">
        <v>1</v>
      </c>
      <c r="M51" s="11">
        <f>VLOOKUP(A51,[19]hc!$A$1:$U$1663,1,0)</f>
        <v>6147719</v>
      </c>
    </row>
    <row r="52" spans="1:13">
      <c r="A52" s="11">
        <v>6058275</v>
      </c>
      <c r="B52" s="11">
        <v>36000</v>
      </c>
      <c r="C52" s="11">
        <v>1712571619</v>
      </c>
      <c r="D52" s="11" t="s">
        <v>928</v>
      </c>
      <c r="E52" s="11" t="s">
        <v>10</v>
      </c>
      <c r="F52" s="11" t="s">
        <v>898</v>
      </c>
      <c r="G52" s="11" t="s">
        <v>924</v>
      </c>
      <c r="H52" s="11" t="s">
        <v>900</v>
      </c>
      <c r="I52" s="11" t="s">
        <v>80</v>
      </c>
      <c r="J52" s="11">
        <v>3</v>
      </c>
      <c r="K52" s="11">
        <v>2</v>
      </c>
      <c r="L52" s="11">
        <v>17</v>
      </c>
      <c r="M52" s="11">
        <f>VLOOKUP(A52,[19]hc!$A$1:$U$1663,1,0)</f>
        <v>6058275</v>
      </c>
    </row>
    <row r="53" spans="1:13">
      <c r="A53" s="11">
        <v>6238528</v>
      </c>
      <c r="B53" s="11">
        <v>36000</v>
      </c>
      <c r="C53" s="11">
        <v>1719596767</v>
      </c>
      <c r="D53" s="11" t="s">
        <v>929</v>
      </c>
      <c r="E53" s="11" t="s">
        <v>10</v>
      </c>
      <c r="F53" s="11" t="s">
        <v>898</v>
      </c>
      <c r="G53" s="11" t="s">
        <v>924</v>
      </c>
      <c r="H53" s="11" t="s">
        <v>900</v>
      </c>
      <c r="I53" s="11" t="s">
        <v>80</v>
      </c>
      <c r="J53" s="11">
        <v>9</v>
      </c>
      <c r="K53" s="11">
        <v>10</v>
      </c>
      <c r="L53" s="11">
        <v>5</v>
      </c>
      <c r="M53" s="11">
        <f>VLOOKUP(A53,[19]hc!$A$1:$U$1663,1,0)</f>
        <v>6238528</v>
      </c>
    </row>
    <row r="54" spans="1:13">
      <c r="A54" s="11">
        <v>6128937</v>
      </c>
      <c r="B54" s="11">
        <v>36000</v>
      </c>
      <c r="C54" s="11">
        <v>1714983374</v>
      </c>
      <c r="D54" s="11" t="s">
        <v>930</v>
      </c>
      <c r="E54" s="11" t="s">
        <v>10</v>
      </c>
      <c r="F54" s="11" t="s">
        <v>898</v>
      </c>
      <c r="G54" s="11" t="s">
        <v>924</v>
      </c>
      <c r="H54" s="11" t="s">
        <v>900</v>
      </c>
      <c r="I54" s="11" t="s">
        <v>80</v>
      </c>
      <c r="J54" s="11">
        <v>9</v>
      </c>
      <c r="K54" s="11">
        <v>9</v>
      </c>
      <c r="L54" s="11">
        <v>16</v>
      </c>
      <c r="M54" s="11">
        <f>VLOOKUP(A54,[19]hc!$A$1:$U$1663,1,0)</f>
        <v>6128937</v>
      </c>
    </row>
    <row r="55" spans="1:13">
      <c r="A55" s="11">
        <v>6122100</v>
      </c>
      <c r="B55" s="11">
        <v>36000</v>
      </c>
      <c r="C55" s="11">
        <v>1719292631</v>
      </c>
      <c r="D55" s="11" t="s">
        <v>931</v>
      </c>
      <c r="E55" s="11" t="s">
        <v>10</v>
      </c>
      <c r="F55" s="11" t="s">
        <v>898</v>
      </c>
      <c r="G55" s="11" t="s">
        <v>932</v>
      </c>
      <c r="H55" s="11" t="s">
        <v>900</v>
      </c>
      <c r="I55" s="11" t="s">
        <v>84</v>
      </c>
      <c r="J55" s="11">
        <v>6</v>
      </c>
      <c r="K55" s="11">
        <v>9</v>
      </c>
      <c r="L55" s="11">
        <v>18</v>
      </c>
      <c r="M55" s="11">
        <f>VLOOKUP(A55,[19]hc!$A$1:$U$1663,1,0)</f>
        <v>6122100</v>
      </c>
    </row>
    <row r="56" spans="1:13">
      <c r="A56" s="11">
        <v>6262750</v>
      </c>
      <c r="B56" s="11">
        <v>36000</v>
      </c>
      <c r="C56" s="11">
        <v>1719923177</v>
      </c>
      <c r="D56" s="11" t="s">
        <v>933</v>
      </c>
      <c r="E56" s="11" t="s">
        <v>10</v>
      </c>
      <c r="F56" s="11" t="s">
        <v>898</v>
      </c>
      <c r="G56" s="11" t="s">
        <v>932</v>
      </c>
      <c r="H56" s="11" t="s">
        <v>900</v>
      </c>
      <c r="I56" s="11" t="s">
        <v>80</v>
      </c>
      <c r="J56" s="11">
        <v>11</v>
      </c>
      <c r="K56" s="11">
        <v>6</v>
      </c>
      <c r="L56" s="11">
        <v>1</v>
      </c>
      <c r="M56" s="11">
        <f>VLOOKUP(A56,[19]hc!$A$1:$U$1663,1,0)</f>
        <v>6262750</v>
      </c>
    </row>
    <row r="57" spans="1:13">
      <c r="A57" s="11">
        <v>6148332</v>
      </c>
      <c r="B57" s="11">
        <v>36000</v>
      </c>
      <c r="C57" s="11">
        <v>1716795677</v>
      </c>
      <c r="D57" s="11" t="s">
        <v>934</v>
      </c>
      <c r="E57" s="11" t="s">
        <v>10</v>
      </c>
      <c r="F57" s="11" t="s">
        <v>898</v>
      </c>
      <c r="G57" s="11" t="s">
        <v>932</v>
      </c>
      <c r="H57" s="11" t="s">
        <v>900</v>
      </c>
      <c r="I57" s="11" t="s">
        <v>80</v>
      </c>
      <c r="J57" s="11">
        <v>9</v>
      </c>
      <c r="K57" s="11">
        <v>9</v>
      </c>
      <c r="L57" s="11">
        <v>16</v>
      </c>
      <c r="M57" s="11">
        <f>VLOOKUP(A57,[19]hc!$A$1:$U$1663,1,0)</f>
        <v>6148332</v>
      </c>
    </row>
    <row r="58" spans="1:13">
      <c r="A58" s="11">
        <v>6148298</v>
      </c>
      <c r="B58" s="11">
        <v>36000</v>
      </c>
      <c r="C58" s="11">
        <v>1719485730</v>
      </c>
      <c r="D58" s="11" t="s">
        <v>935</v>
      </c>
      <c r="E58" s="11" t="s">
        <v>10</v>
      </c>
      <c r="F58" s="11" t="s">
        <v>898</v>
      </c>
      <c r="G58" s="11" t="s">
        <v>932</v>
      </c>
      <c r="H58" s="11" t="s">
        <v>900</v>
      </c>
      <c r="I58" s="11" t="s">
        <v>80</v>
      </c>
      <c r="J58" s="11">
        <v>8</v>
      </c>
      <c r="K58" s="11">
        <v>5</v>
      </c>
      <c r="L58" s="11">
        <v>1</v>
      </c>
      <c r="M58" s="11">
        <f>VLOOKUP(A58,[19]hc!$A$1:$U$1663,1,0)</f>
        <v>6148298</v>
      </c>
    </row>
    <row r="59" spans="1:13">
      <c r="A59" s="11">
        <v>3600298</v>
      </c>
      <c r="B59" s="11">
        <v>36000</v>
      </c>
      <c r="C59" s="11">
        <v>1716915838</v>
      </c>
      <c r="D59" s="11" t="s">
        <v>936</v>
      </c>
      <c r="E59" s="11" t="s">
        <v>10</v>
      </c>
      <c r="F59" s="11" t="s">
        <v>898</v>
      </c>
      <c r="G59" s="11" t="s">
        <v>932</v>
      </c>
      <c r="H59" s="11" t="s">
        <v>900</v>
      </c>
      <c r="I59" s="11" t="s">
        <v>80</v>
      </c>
      <c r="J59" s="11">
        <v>0</v>
      </c>
      <c r="K59" s="11">
        <v>7</v>
      </c>
      <c r="L59" s="11">
        <v>31</v>
      </c>
      <c r="M59" s="11">
        <f>VLOOKUP(A59,[19]hc!$A$1:$U$1663,1,0)</f>
        <v>3600298</v>
      </c>
    </row>
    <row r="60" spans="1:13">
      <c r="A60" s="11">
        <v>6138536</v>
      </c>
      <c r="B60" s="11">
        <v>36000</v>
      </c>
      <c r="C60" s="11">
        <v>1705975041</v>
      </c>
      <c r="D60" s="11" t="s">
        <v>937</v>
      </c>
      <c r="E60" s="11" t="s">
        <v>10</v>
      </c>
      <c r="F60" s="11" t="s">
        <v>898</v>
      </c>
      <c r="G60" s="11" t="s">
        <v>932</v>
      </c>
      <c r="H60" s="11" t="s">
        <v>900</v>
      </c>
      <c r="I60" s="11" t="s">
        <v>80</v>
      </c>
      <c r="J60" s="11">
        <v>7</v>
      </c>
      <c r="K60" s="11">
        <v>9</v>
      </c>
      <c r="L60" s="11">
        <v>28</v>
      </c>
      <c r="M60" s="11">
        <f>VLOOKUP(A60,[19]hc!$A$1:$U$1663,1,0)</f>
        <v>6138536</v>
      </c>
    </row>
    <row r="61" spans="1:13">
      <c r="A61" s="11">
        <v>6127930</v>
      </c>
      <c r="B61" s="11">
        <v>36000</v>
      </c>
      <c r="C61" s="11">
        <v>1718052986</v>
      </c>
      <c r="D61" s="11" t="s">
        <v>938</v>
      </c>
      <c r="E61" s="11" t="s">
        <v>10</v>
      </c>
      <c r="F61" s="11" t="s">
        <v>898</v>
      </c>
      <c r="G61" s="11" t="s">
        <v>932</v>
      </c>
      <c r="H61" s="11" t="s">
        <v>900</v>
      </c>
      <c r="I61" s="11" t="s">
        <v>80</v>
      </c>
      <c r="J61" s="11">
        <v>9</v>
      </c>
      <c r="K61" s="11">
        <v>9</v>
      </c>
      <c r="L61" s="11">
        <v>1</v>
      </c>
      <c r="M61" s="11">
        <f>VLOOKUP(A61,[19]hc!$A$1:$U$1663,1,0)</f>
        <v>6127930</v>
      </c>
    </row>
    <row r="62" spans="1:13">
      <c r="A62" s="11">
        <v>5966</v>
      </c>
      <c r="B62" s="11">
        <v>36000</v>
      </c>
      <c r="C62" s="11">
        <v>1716977374</v>
      </c>
      <c r="D62" s="11" t="s">
        <v>939</v>
      </c>
      <c r="E62" s="11" t="s">
        <v>10</v>
      </c>
      <c r="F62" s="11" t="s">
        <v>898</v>
      </c>
      <c r="G62" s="11" t="s">
        <v>932</v>
      </c>
      <c r="H62" s="11" t="s">
        <v>900</v>
      </c>
      <c r="I62" s="11" t="s">
        <v>80</v>
      </c>
      <c r="J62" s="11">
        <v>9</v>
      </c>
      <c r="K62" s="11">
        <v>9</v>
      </c>
      <c r="L62" s="11">
        <v>1</v>
      </c>
      <c r="M62" s="11">
        <f>VLOOKUP(A62,[19]hc!$A$1:$U$1663,1,0)</f>
        <v>5966</v>
      </c>
    </row>
    <row r="63" spans="1:13">
      <c r="A63" s="11">
        <v>6128903</v>
      </c>
      <c r="B63" s="11">
        <v>36000</v>
      </c>
      <c r="C63" s="11">
        <v>1714286943</v>
      </c>
      <c r="D63" s="11" t="s">
        <v>940</v>
      </c>
      <c r="E63" s="11" t="s">
        <v>20</v>
      </c>
      <c r="F63" s="11" t="s">
        <v>941</v>
      </c>
      <c r="G63" s="11" t="s">
        <v>942</v>
      </c>
      <c r="H63" s="11" t="s">
        <v>943</v>
      </c>
      <c r="I63" s="11" t="s">
        <v>84</v>
      </c>
      <c r="J63" s="11">
        <v>7</v>
      </c>
      <c r="K63" s="11">
        <v>2</v>
      </c>
      <c r="L63" s="11">
        <v>16</v>
      </c>
      <c r="M63" s="11">
        <f>VLOOKUP(A63,[19]hc!$A$1:$U$1663,1,0)</f>
        <v>6128903</v>
      </c>
    </row>
    <row r="64" spans="1:13">
      <c r="A64" s="11">
        <v>6243503</v>
      </c>
      <c r="B64" s="11">
        <v>36000</v>
      </c>
      <c r="C64" s="11">
        <v>1723856249</v>
      </c>
      <c r="D64" s="11" t="s">
        <v>944</v>
      </c>
      <c r="E64" s="11" t="s">
        <v>20</v>
      </c>
      <c r="F64" s="11" t="s">
        <v>941</v>
      </c>
      <c r="G64" s="11" t="s">
        <v>942</v>
      </c>
      <c r="H64" s="11" t="s">
        <v>943</v>
      </c>
      <c r="I64" s="11" t="s">
        <v>80</v>
      </c>
      <c r="J64" s="11">
        <v>10</v>
      </c>
      <c r="K64" s="11">
        <v>4</v>
      </c>
      <c r="L64" s="11">
        <v>15</v>
      </c>
      <c r="M64" s="11">
        <f>VLOOKUP(A64,[19]hc!$A$1:$U$1663,1,0)</f>
        <v>6243503</v>
      </c>
    </row>
    <row r="65" spans="1:13">
      <c r="A65" s="11">
        <v>6147868</v>
      </c>
      <c r="B65" s="11">
        <v>36000</v>
      </c>
      <c r="C65" s="11">
        <v>1714646302</v>
      </c>
      <c r="D65" s="11" t="s">
        <v>945</v>
      </c>
      <c r="E65" s="11" t="s">
        <v>20</v>
      </c>
      <c r="F65" s="11" t="s">
        <v>941</v>
      </c>
      <c r="G65" s="11" t="s">
        <v>942</v>
      </c>
      <c r="H65" s="11" t="s">
        <v>943</v>
      </c>
      <c r="I65" s="11" t="s">
        <v>80</v>
      </c>
      <c r="J65" s="11">
        <v>9</v>
      </c>
      <c r="K65" s="11">
        <v>9</v>
      </c>
      <c r="L65" s="11">
        <v>16</v>
      </c>
      <c r="M65" s="11">
        <f>VLOOKUP(A65,[19]hc!$A$1:$U$1663,1,0)</f>
        <v>6147868</v>
      </c>
    </row>
    <row r="66" spans="1:13">
      <c r="A66" s="11">
        <v>6253094</v>
      </c>
      <c r="B66" s="11">
        <v>36000</v>
      </c>
      <c r="C66" s="11">
        <v>1722069489</v>
      </c>
      <c r="D66" s="11" t="s">
        <v>946</v>
      </c>
      <c r="E66" s="11" t="s">
        <v>20</v>
      </c>
      <c r="F66" s="11" t="s">
        <v>941</v>
      </c>
      <c r="G66" s="11" t="s">
        <v>942</v>
      </c>
      <c r="H66" s="11" t="s">
        <v>943</v>
      </c>
      <c r="I66" s="11" t="s">
        <v>80</v>
      </c>
      <c r="J66" s="11">
        <v>10</v>
      </c>
      <c r="K66" s="11">
        <v>12</v>
      </c>
      <c r="L66" s="11">
        <v>1</v>
      </c>
      <c r="M66" s="11">
        <f>VLOOKUP(A66,[19]hc!$A$1:$U$1663,1,0)</f>
        <v>6253094</v>
      </c>
    </row>
    <row r="67" spans="1:13">
      <c r="A67" s="11">
        <v>6238128</v>
      </c>
      <c r="B67" s="11">
        <v>36000</v>
      </c>
      <c r="C67" s="11">
        <v>1716896566</v>
      </c>
      <c r="D67" s="11" t="s">
        <v>947</v>
      </c>
      <c r="E67" s="11" t="s">
        <v>20</v>
      </c>
      <c r="F67" s="11" t="s">
        <v>941</v>
      </c>
      <c r="G67" s="11" t="s">
        <v>942</v>
      </c>
      <c r="H67" s="11" t="s">
        <v>943</v>
      </c>
      <c r="I67" s="11" t="s">
        <v>80</v>
      </c>
      <c r="J67" s="11">
        <v>9</v>
      </c>
      <c r="K67" s="11">
        <v>9</v>
      </c>
      <c r="L67" s="11">
        <v>7</v>
      </c>
      <c r="M67" s="11">
        <f>VLOOKUP(A67,[19]hc!$A$1:$U$1663,1,0)</f>
        <v>6238128</v>
      </c>
    </row>
    <row r="68" spans="1:13">
      <c r="A68" s="11">
        <v>6245190</v>
      </c>
      <c r="B68" s="11">
        <v>36000</v>
      </c>
      <c r="C68" s="11">
        <v>1722979778</v>
      </c>
      <c r="D68" s="11" t="s">
        <v>948</v>
      </c>
      <c r="E68" s="11" t="s">
        <v>20</v>
      </c>
      <c r="F68" s="11" t="s">
        <v>941</v>
      </c>
      <c r="G68" s="11" t="s">
        <v>942</v>
      </c>
      <c r="H68" s="11" t="s">
        <v>943</v>
      </c>
      <c r="I68" s="11" t="s">
        <v>80</v>
      </c>
      <c r="J68" s="11">
        <v>10</v>
      </c>
      <c r="K68" s="11">
        <v>5</v>
      </c>
      <c r="L68" s="11">
        <v>17</v>
      </c>
      <c r="M68" s="11">
        <f>VLOOKUP(A68,[19]hc!$A$1:$U$1663,1,0)</f>
        <v>6245190</v>
      </c>
    </row>
    <row r="69" spans="1:13">
      <c r="A69" s="11">
        <v>6147791</v>
      </c>
      <c r="B69" s="11">
        <v>36000</v>
      </c>
      <c r="C69" s="11">
        <v>1719190371</v>
      </c>
      <c r="D69" s="11" t="s">
        <v>949</v>
      </c>
      <c r="E69" s="11" t="s">
        <v>20</v>
      </c>
      <c r="F69" s="11" t="s">
        <v>941</v>
      </c>
      <c r="G69" s="11" t="s">
        <v>942</v>
      </c>
      <c r="H69" s="11" t="s">
        <v>943</v>
      </c>
      <c r="I69" s="11" t="s">
        <v>80</v>
      </c>
      <c r="J69" s="11">
        <v>8</v>
      </c>
      <c r="K69" s="11">
        <v>5</v>
      </c>
      <c r="L69" s="11">
        <v>1</v>
      </c>
      <c r="M69" s="11">
        <f>VLOOKUP(A69,[19]hc!$A$1:$U$1663,1,0)</f>
        <v>6147791</v>
      </c>
    </row>
    <row r="70" spans="1:13">
      <c r="A70" s="11">
        <v>6147889</v>
      </c>
      <c r="B70" s="11">
        <v>36000</v>
      </c>
      <c r="C70" s="11">
        <v>1714303722</v>
      </c>
      <c r="D70" s="11" t="s">
        <v>950</v>
      </c>
      <c r="E70" s="11" t="s">
        <v>20</v>
      </c>
      <c r="F70" s="11" t="s">
        <v>941</v>
      </c>
      <c r="G70" s="11" t="s">
        <v>951</v>
      </c>
      <c r="H70" s="11" t="s">
        <v>943</v>
      </c>
      <c r="I70" s="11" t="s">
        <v>84</v>
      </c>
      <c r="J70" s="11">
        <v>8</v>
      </c>
      <c r="K70" s="11">
        <v>5</v>
      </c>
      <c r="L70" s="11">
        <v>1</v>
      </c>
      <c r="M70" s="11">
        <f>VLOOKUP(A70,[19]hc!$A$1:$U$1663,1,0)</f>
        <v>6147889</v>
      </c>
    </row>
    <row r="71" spans="1:13">
      <c r="A71" s="11">
        <v>6147861</v>
      </c>
      <c r="B71" s="11">
        <v>36000</v>
      </c>
      <c r="C71" s="11">
        <v>1309777579</v>
      </c>
      <c r="D71" s="11" t="s">
        <v>952</v>
      </c>
      <c r="E71" s="11" t="s">
        <v>20</v>
      </c>
      <c r="F71" s="11" t="s">
        <v>941</v>
      </c>
      <c r="G71" s="11" t="s">
        <v>951</v>
      </c>
      <c r="H71" s="11" t="s">
        <v>943</v>
      </c>
      <c r="I71" s="11" t="s">
        <v>80</v>
      </c>
      <c r="J71" s="11">
        <v>8</v>
      </c>
      <c r="K71" s="11">
        <v>5</v>
      </c>
      <c r="L71" s="11">
        <v>1</v>
      </c>
      <c r="M71" s="11">
        <f>VLOOKUP(A71,[19]hc!$A$1:$U$1663,1,0)</f>
        <v>6147861</v>
      </c>
    </row>
    <row r="72" spans="1:13">
      <c r="A72" s="11">
        <v>6254971</v>
      </c>
      <c r="B72" s="11">
        <v>36000</v>
      </c>
      <c r="C72" s="11">
        <v>1721086435</v>
      </c>
      <c r="D72" s="11" t="s">
        <v>953</v>
      </c>
      <c r="E72" s="11" t="s">
        <v>20</v>
      </c>
      <c r="F72" s="11" t="s">
        <v>941</v>
      </c>
      <c r="G72" s="11" t="s">
        <v>951</v>
      </c>
      <c r="H72" s="11" t="s">
        <v>943</v>
      </c>
      <c r="I72" s="11" t="s">
        <v>80</v>
      </c>
      <c r="J72" s="11">
        <v>11</v>
      </c>
      <c r="K72" s="11">
        <v>1</v>
      </c>
      <c r="L72" s="11">
        <v>27</v>
      </c>
      <c r="M72" s="11">
        <f>VLOOKUP(A72,[19]hc!$A$1:$U$1663,1,0)</f>
        <v>6254971</v>
      </c>
    </row>
    <row r="73" spans="1:13">
      <c r="A73" s="11">
        <v>6147951</v>
      </c>
      <c r="B73" s="11">
        <v>36000</v>
      </c>
      <c r="C73" s="11">
        <v>1715568042</v>
      </c>
      <c r="D73" s="11" t="s">
        <v>954</v>
      </c>
      <c r="E73" s="11" t="s">
        <v>20</v>
      </c>
      <c r="F73" s="11" t="s">
        <v>941</v>
      </c>
      <c r="G73" s="11" t="s">
        <v>951</v>
      </c>
      <c r="H73" s="11" t="s">
        <v>943</v>
      </c>
      <c r="I73" s="11" t="s">
        <v>80</v>
      </c>
      <c r="J73" s="11">
        <v>8</v>
      </c>
      <c r="K73" s="11">
        <v>5</v>
      </c>
      <c r="L73" s="11">
        <v>1</v>
      </c>
      <c r="M73" s="11">
        <f>VLOOKUP(A73,[19]hc!$A$1:$U$1663,1,0)</f>
        <v>6147951</v>
      </c>
    </row>
    <row r="74" spans="1:13">
      <c r="A74" s="11">
        <v>6245196</v>
      </c>
      <c r="B74" s="11">
        <v>36000</v>
      </c>
      <c r="C74" s="11">
        <v>1721188868</v>
      </c>
      <c r="D74" s="11" t="s">
        <v>955</v>
      </c>
      <c r="E74" s="11" t="s">
        <v>20</v>
      </c>
      <c r="F74" s="11" t="s">
        <v>941</v>
      </c>
      <c r="G74" s="11" t="s">
        <v>951</v>
      </c>
      <c r="H74" s="11" t="s">
        <v>943</v>
      </c>
      <c r="I74" s="11" t="s">
        <v>80</v>
      </c>
      <c r="J74" s="11">
        <v>10</v>
      </c>
      <c r="K74" s="11">
        <v>5</v>
      </c>
      <c r="L74" s="11">
        <v>17</v>
      </c>
      <c r="M74" s="11">
        <f>VLOOKUP(A74,[19]hc!$A$1:$U$1663,1,0)</f>
        <v>6245196</v>
      </c>
    </row>
    <row r="75" spans="1:13">
      <c r="A75" s="11">
        <v>6241296</v>
      </c>
      <c r="B75" s="11">
        <v>36000</v>
      </c>
      <c r="C75" s="11">
        <v>1718459678</v>
      </c>
      <c r="D75" s="11" t="s">
        <v>956</v>
      </c>
      <c r="E75" s="11" t="s">
        <v>20</v>
      </c>
      <c r="F75" s="11" t="s">
        <v>941</v>
      </c>
      <c r="G75" s="11" t="s">
        <v>951</v>
      </c>
      <c r="H75" s="11" t="s">
        <v>943</v>
      </c>
      <c r="I75" s="11" t="s">
        <v>80</v>
      </c>
      <c r="J75" s="11">
        <v>10</v>
      </c>
      <c r="K75" s="11">
        <v>2</v>
      </c>
      <c r="L75" s="11">
        <v>17</v>
      </c>
      <c r="M75" s="11">
        <f>VLOOKUP(A75,[19]hc!$A$1:$U$1663,1,0)</f>
        <v>6241296</v>
      </c>
    </row>
    <row r="76" spans="1:13">
      <c r="A76" s="11">
        <v>6238144</v>
      </c>
      <c r="B76" s="11">
        <v>36000</v>
      </c>
      <c r="C76" s="11">
        <v>503161002</v>
      </c>
      <c r="D76" s="11" t="s">
        <v>957</v>
      </c>
      <c r="E76" s="11" t="s">
        <v>20</v>
      </c>
      <c r="F76" s="11" t="s">
        <v>941</v>
      </c>
      <c r="G76" s="11" t="s">
        <v>951</v>
      </c>
      <c r="H76" s="11" t="s">
        <v>943</v>
      </c>
      <c r="I76" s="11" t="s">
        <v>80</v>
      </c>
      <c r="J76" s="11">
        <v>9</v>
      </c>
      <c r="K76" s="11">
        <v>9</v>
      </c>
      <c r="L76" s="11">
        <v>7</v>
      </c>
      <c r="M76" s="11">
        <f>VLOOKUP(A76,[19]hc!$A$1:$U$1663,1,0)</f>
        <v>6238144</v>
      </c>
    </row>
    <row r="77" spans="1:13">
      <c r="A77" s="11">
        <v>6147830</v>
      </c>
      <c r="B77" s="11">
        <v>36000</v>
      </c>
      <c r="C77" s="11">
        <v>1719209510</v>
      </c>
      <c r="D77" s="11" t="s">
        <v>958</v>
      </c>
      <c r="E77" s="11" t="s">
        <v>20</v>
      </c>
      <c r="F77" s="11" t="s">
        <v>941</v>
      </c>
      <c r="G77" s="11" t="s">
        <v>959</v>
      </c>
      <c r="H77" s="11" t="s">
        <v>943</v>
      </c>
      <c r="I77" s="11" t="s">
        <v>84</v>
      </c>
      <c r="J77" s="11">
        <v>8</v>
      </c>
      <c r="K77" s="11">
        <v>5</v>
      </c>
      <c r="L77" s="11">
        <v>1</v>
      </c>
      <c r="M77" s="11">
        <f>VLOOKUP(A77,[19]hc!$A$1:$U$1663,1,0)</f>
        <v>6147830</v>
      </c>
    </row>
    <row r="78" spans="1:13">
      <c r="A78" s="11">
        <v>6244197</v>
      </c>
      <c r="B78" s="11">
        <v>36000</v>
      </c>
      <c r="C78" s="11">
        <v>1722636147</v>
      </c>
      <c r="D78" s="11" t="s">
        <v>960</v>
      </c>
      <c r="E78" s="11" t="s">
        <v>20</v>
      </c>
      <c r="F78" s="11" t="s">
        <v>941</v>
      </c>
      <c r="G78" s="11" t="s">
        <v>959</v>
      </c>
      <c r="H78" s="11" t="s">
        <v>943</v>
      </c>
      <c r="I78" s="11" t="s">
        <v>80</v>
      </c>
      <c r="J78" s="11">
        <v>10</v>
      </c>
      <c r="K78" s="11">
        <v>4</v>
      </c>
      <c r="L78" s="11">
        <v>26</v>
      </c>
      <c r="M78" s="11">
        <f>VLOOKUP(A78,[19]hc!$A$1:$U$1663,1,0)</f>
        <v>6244197</v>
      </c>
    </row>
    <row r="79" spans="1:13">
      <c r="A79" s="11">
        <v>6147970</v>
      </c>
      <c r="B79" s="11">
        <v>36000</v>
      </c>
      <c r="C79" s="11">
        <v>1716457229</v>
      </c>
      <c r="D79" s="11" t="s">
        <v>961</v>
      </c>
      <c r="E79" s="11" t="s">
        <v>20</v>
      </c>
      <c r="F79" s="11" t="s">
        <v>941</v>
      </c>
      <c r="G79" s="11" t="s">
        <v>959</v>
      </c>
      <c r="H79" s="11" t="s">
        <v>943</v>
      </c>
      <c r="I79" s="11" t="s">
        <v>80</v>
      </c>
      <c r="J79" s="11">
        <v>8</v>
      </c>
      <c r="K79" s="11">
        <v>5</v>
      </c>
      <c r="L79" s="11">
        <v>1</v>
      </c>
      <c r="M79" s="11">
        <f>VLOOKUP(A79,[19]hc!$A$1:$U$1663,1,0)</f>
        <v>6147970</v>
      </c>
    </row>
    <row r="80" spans="1:13">
      <c r="A80" s="11">
        <v>6128802</v>
      </c>
      <c r="B80" s="11">
        <v>36000</v>
      </c>
      <c r="C80" s="11">
        <v>1719921684</v>
      </c>
      <c r="D80" s="11" t="s">
        <v>962</v>
      </c>
      <c r="E80" s="11" t="s">
        <v>20</v>
      </c>
      <c r="F80" s="11" t="s">
        <v>941</v>
      </c>
      <c r="G80" s="11" t="s">
        <v>959</v>
      </c>
      <c r="H80" s="11" t="s">
        <v>943</v>
      </c>
      <c r="I80" s="11" t="s">
        <v>80</v>
      </c>
      <c r="J80" s="11">
        <v>9</v>
      </c>
      <c r="K80" s="11">
        <v>9</v>
      </c>
      <c r="L80" s="11">
        <v>16</v>
      </c>
      <c r="M80" s="11">
        <f>VLOOKUP(A80,[19]hc!$A$1:$U$1663,1,0)</f>
        <v>6128802</v>
      </c>
    </row>
    <row r="81" spans="1:13">
      <c r="A81" s="11">
        <v>6128899</v>
      </c>
      <c r="B81" s="11">
        <v>36000</v>
      </c>
      <c r="C81" s="11">
        <v>1721001731</v>
      </c>
      <c r="D81" s="11" t="s">
        <v>963</v>
      </c>
      <c r="E81" s="11" t="s">
        <v>20</v>
      </c>
      <c r="F81" s="11" t="s">
        <v>941</v>
      </c>
      <c r="G81" s="11" t="s">
        <v>959</v>
      </c>
      <c r="H81" s="11" t="s">
        <v>943</v>
      </c>
      <c r="I81" s="11" t="s">
        <v>80</v>
      </c>
      <c r="J81" s="11">
        <v>7</v>
      </c>
      <c r="K81" s="11">
        <v>2</v>
      </c>
      <c r="L81" s="11">
        <v>16</v>
      </c>
      <c r="M81" s="11">
        <f>VLOOKUP(A81,[19]hc!$A$1:$U$1663,1,0)</f>
        <v>6128899</v>
      </c>
    </row>
    <row r="82" spans="1:13">
      <c r="A82" s="11">
        <v>6240014</v>
      </c>
      <c r="B82" s="11">
        <v>36000</v>
      </c>
      <c r="C82" s="11">
        <v>1722045406</v>
      </c>
      <c r="D82" s="11" t="s">
        <v>964</v>
      </c>
      <c r="E82" s="11" t="s">
        <v>20</v>
      </c>
      <c r="F82" s="11" t="s">
        <v>941</v>
      </c>
      <c r="G82" s="11" t="s">
        <v>959</v>
      </c>
      <c r="H82" s="11" t="s">
        <v>943</v>
      </c>
      <c r="I82" s="11" t="s">
        <v>80</v>
      </c>
      <c r="J82" s="11">
        <v>9</v>
      </c>
      <c r="K82" s="11">
        <v>12</v>
      </c>
      <c r="L82" s="11">
        <v>14</v>
      </c>
      <c r="M82" s="11">
        <f>VLOOKUP(A82,[19]hc!$A$1:$U$1663,1,0)</f>
        <v>6240014</v>
      </c>
    </row>
    <row r="83" spans="1:13">
      <c r="A83" s="11">
        <v>6148265</v>
      </c>
      <c r="B83" s="11">
        <v>36000</v>
      </c>
      <c r="C83" s="11">
        <v>1721080974</v>
      </c>
      <c r="D83" s="11" t="s">
        <v>965</v>
      </c>
      <c r="E83" s="11" t="s">
        <v>20</v>
      </c>
      <c r="F83" s="11" t="s">
        <v>941</v>
      </c>
      <c r="G83" s="11" t="s">
        <v>959</v>
      </c>
      <c r="H83" s="11" t="s">
        <v>943</v>
      </c>
      <c r="I83" s="11" t="s">
        <v>80</v>
      </c>
      <c r="J83" s="11">
        <v>8</v>
      </c>
      <c r="K83" s="11">
        <v>5</v>
      </c>
      <c r="L83" s="11">
        <v>1</v>
      </c>
      <c r="M83" s="11">
        <f>VLOOKUP(A83,[19]hc!$A$1:$U$1663,1,0)</f>
        <v>6148265</v>
      </c>
    </row>
    <row r="84" spans="1:13">
      <c r="A84" s="11">
        <v>6247923</v>
      </c>
      <c r="B84" s="11">
        <v>36000</v>
      </c>
      <c r="C84" s="11">
        <v>1104115363</v>
      </c>
      <c r="D84" s="11" t="s">
        <v>966</v>
      </c>
      <c r="E84" s="11" t="s">
        <v>20</v>
      </c>
      <c r="F84" s="11" t="s">
        <v>941</v>
      </c>
      <c r="G84" s="11" t="s">
        <v>959</v>
      </c>
      <c r="H84" s="11" t="s">
        <v>943</v>
      </c>
      <c r="I84" s="11" t="s">
        <v>80</v>
      </c>
      <c r="J84" s="11">
        <v>10</v>
      </c>
      <c r="K84" s="11">
        <v>7</v>
      </c>
      <c r="L84" s="11">
        <v>15</v>
      </c>
      <c r="M84" s="11">
        <f>VLOOKUP(A84,[19]hc!$A$1:$U$1663,1,0)</f>
        <v>6247923</v>
      </c>
    </row>
    <row r="85" spans="1:13">
      <c r="A85" s="11">
        <v>6057973</v>
      </c>
      <c r="B85" s="11">
        <v>36000</v>
      </c>
      <c r="C85" s="11">
        <v>1716245897</v>
      </c>
      <c r="D85" s="11" t="s">
        <v>967</v>
      </c>
      <c r="E85" s="11" t="s">
        <v>20</v>
      </c>
      <c r="F85" s="11" t="s">
        <v>941</v>
      </c>
      <c r="G85" s="11" t="s">
        <v>968</v>
      </c>
      <c r="H85" s="11" t="s">
        <v>943</v>
      </c>
      <c r="I85" s="11" t="s">
        <v>84</v>
      </c>
      <c r="J85" s="11">
        <v>9</v>
      </c>
      <c r="K85" s="11">
        <v>9</v>
      </c>
      <c r="L85" s="11">
        <v>7</v>
      </c>
      <c r="M85" s="11">
        <f>VLOOKUP(A85,[19]hc!$A$1:$U$1663,1,0)</f>
        <v>6057973</v>
      </c>
    </row>
    <row r="86" spans="1:13">
      <c r="A86" s="11">
        <v>6244546</v>
      </c>
      <c r="B86" s="11">
        <v>36000</v>
      </c>
      <c r="C86" s="11">
        <v>1719850198</v>
      </c>
      <c r="D86" s="11" t="s">
        <v>969</v>
      </c>
      <c r="E86" s="11" t="s">
        <v>20</v>
      </c>
      <c r="F86" s="11" t="s">
        <v>941</v>
      </c>
      <c r="G86" s="11" t="s">
        <v>968</v>
      </c>
      <c r="H86" s="11" t="s">
        <v>943</v>
      </c>
      <c r="I86" s="11" t="s">
        <v>80</v>
      </c>
      <c r="J86" s="11">
        <v>10</v>
      </c>
      <c r="K86" s="11">
        <v>4</v>
      </c>
      <c r="L86" s="11">
        <v>26</v>
      </c>
      <c r="M86" s="11">
        <f>VLOOKUP(A86,[19]hc!$A$1:$U$1663,1,0)</f>
        <v>6244546</v>
      </c>
    </row>
    <row r="87" spans="1:13">
      <c r="A87" s="11">
        <v>6147864</v>
      </c>
      <c r="B87" s="11">
        <v>36000</v>
      </c>
      <c r="C87" s="11">
        <v>1712727583</v>
      </c>
      <c r="D87" s="11" t="s">
        <v>970</v>
      </c>
      <c r="E87" s="11" t="s">
        <v>20</v>
      </c>
      <c r="F87" s="11" t="s">
        <v>941</v>
      </c>
      <c r="G87" s="11" t="s">
        <v>968</v>
      </c>
      <c r="H87" s="11" t="s">
        <v>943</v>
      </c>
      <c r="I87" s="11" t="s">
        <v>80</v>
      </c>
      <c r="J87" s="11">
        <v>8</v>
      </c>
      <c r="K87" s="11">
        <v>5</v>
      </c>
      <c r="L87" s="11">
        <v>1</v>
      </c>
      <c r="M87" s="11">
        <f>VLOOKUP(A87,[19]hc!$A$1:$U$1663,1,0)</f>
        <v>6147864</v>
      </c>
    </row>
    <row r="88" spans="1:13">
      <c r="A88" s="11">
        <v>6254028</v>
      </c>
      <c r="B88" s="11">
        <v>36000</v>
      </c>
      <c r="C88" s="11">
        <v>1722721659</v>
      </c>
      <c r="D88" s="11" t="s">
        <v>971</v>
      </c>
      <c r="E88" s="11" t="s">
        <v>20</v>
      </c>
      <c r="F88" s="11" t="s">
        <v>941</v>
      </c>
      <c r="G88" s="11" t="s">
        <v>968</v>
      </c>
      <c r="H88" s="11" t="s">
        <v>943</v>
      </c>
      <c r="I88" s="11" t="s">
        <v>80</v>
      </c>
      <c r="J88" s="11">
        <v>11</v>
      </c>
      <c r="K88" s="11">
        <v>1</v>
      </c>
      <c r="L88" s="11">
        <v>3</v>
      </c>
      <c r="M88" s="11">
        <f>VLOOKUP(A88,[19]hc!$A$1:$U$1663,1,0)</f>
        <v>6254028</v>
      </c>
    </row>
    <row r="89" spans="1:13">
      <c r="A89" s="11">
        <v>6124127</v>
      </c>
      <c r="B89" s="11">
        <v>36000</v>
      </c>
      <c r="C89" s="11">
        <v>1708442692</v>
      </c>
      <c r="D89" s="11" t="s">
        <v>972</v>
      </c>
      <c r="E89" s="11" t="s">
        <v>20</v>
      </c>
      <c r="F89" s="11" t="s">
        <v>941</v>
      </c>
      <c r="G89" s="11" t="s">
        <v>968</v>
      </c>
      <c r="H89" s="11" t="s">
        <v>943</v>
      </c>
      <c r="I89" s="11" t="s">
        <v>80</v>
      </c>
      <c r="J89" s="11">
        <v>9</v>
      </c>
      <c r="K89" s="11">
        <v>9</v>
      </c>
      <c r="L89" s="11">
        <v>16</v>
      </c>
      <c r="M89" s="11">
        <f>VLOOKUP(A89,[19]hc!$A$1:$U$1663,1,0)</f>
        <v>6124127</v>
      </c>
    </row>
    <row r="90" spans="1:13">
      <c r="A90" s="11">
        <v>6122779</v>
      </c>
      <c r="B90" s="11">
        <v>36000</v>
      </c>
      <c r="C90" s="11">
        <v>1715892608</v>
      </c>
      <c r="D90" s="11" t="s">
        <v>973</v>
      </c>
      <c r="E90" s="11" t="s">
        <v>20</v>
      </c>
      <c r="F90" s="11" t="s">
        <v>941</v>
      </c>
      <c r="G90" s="11" t="s">
        <v>968</v>
      </c>
      <c r="H90" s="11" t="s">
        <v>943</v>
      </c>
      <c r="I90" s="11" t="s">
        <v>80</v>
      </c>
      <c r="J90" s="11">
        <v>6</v>
      </c>
      <c r="K90" s="11">
        <v>10</v>
      </c>
      <c r="L90" s="11">
        <v>2</v>
      </c>
      <c r="M90" s="11">
        <f>VLOOKUP(A90,[19]hc!$A$1:$U$1663,1,0)</f>
        <v>6122779</v>
      </c>
    </row>
    <row r="91" spans="1:13">
      <c r="A91" s="11">
        <v>6239976</v>
      </c>
      <c r="B91" s="11">
        <v>36000</v>
      </c>
      <c r="C91" s="11">
        <v>1720439759</v>
      </c>
      <c r="D91" s="11" t="s">
        <v>974</v>
      </c>
      <c r="E91" s="11" t="s">
        <v>20</v>
      </c>
      <c r="F91" s="11" t="s">
        <v>941</v>
      </c>
      <c r="G91" s="11" t="s">
        <v>968</v>
      </c>
      <c r="H91" s="11" t="s">
        <v>943</v>
      </c>
      <c r="I91" s="11" t="s">
        <v>80</v>
      </c>
      <c r="J91" s="11">
        <v>9</v>
      </c>
      <c r="K91" s="11">
        <v>12</v>
      </c>
      <c r="L91" s="11">
        <v>14</v>
      </c>
      <c r="M91" s="11">
        <f>VLOOKUP(A91,[19]hc!$A$1:$U$1663,1,0)</f>
        <v>6239976</v>
      </c>
    </row>
    <row r="92" spans="1:13">
      <c r="A92" s="11">
        <v>6147945</v>
      </c>
      <c r="B92" s="11">
        <v>36000</v>
      </c>
      <c r="C92" s="11">
        <v>1714677547</v>
      </c>
      <c r="D92" s="11" t="s">
        <v>975</v>
      </c>
      <c r="E92" s="11" t="s">
        <v>20</v>
      </c>
      <c r="F92" s="11" t="s">
        <v>941</v>
      </c>
      <c r="G92" s="11" t="s">
        <v>976</v>
      </c>
      <c r="H92" s="11" t="s">
        <v>943</v>
      </c>
      <c r="I92" s="11" t="s">
        <v>84</v>
      </c>
      <c r="J92" s="11">
        <v>8</v>
      </c>
      <c r="K92" s="11">
        <v>5</v>
      </c>
      <c r="L92" s="11">
        <v>1</v>
      </c>
      <c r="M92" s="11">
        <f>VLOOKUP(A92,[19]hc!$A$1:$U$1663,1,0)</f>
        <v>6147945</v>
      </c>
    </row>
    <row r="93" spans="1:13">
      <c r="A93" s="11">
        <v>6147878</v>
      </c>
      <c r="B93" s="11">
        <v>36000</v>
      </c>
      <c r="C93" s="11">
        <v>1715842181</v>
      </c>
      <c r="D93" s="11" t="s">
        <v>977</v>
      </c>
      <c r="E93" s="11" t="s">
        <v>20</v>
      </c>
      <c r="F93" s="11" t="s">
        <v>941</v>
      </c>
      <c r="G93" s="11" t="s">
        <v>976</v>
      </c>
      <c r="H93" s="11" t="s">
        <v>943</v>
      </c>
      <c r="I93" s="11" t="s">
        <v>80</v>
      </c>
      <c r="J93" s="11">
        <v>8</v>
      </c>
      <c r="K93" s="11">
        <v>5</v>
      </c>
      <c r="L93" s="11">
        <v>1</v>
      </c>
      <c r="M93" s="11">
        <f>VLOOKUP(A93,[19]hc!$A$1:$U$1663,1,0)</f>
        <v>6147878</v>
      </c>
    </row>
    <row r="94" spans="1:13">
      <c r="A94" s="11">
        <v>6249478</v>
      </c>
      <c r="B94" s="11">
        <v>36000</v>
      </c>
      <c r="C94" s="11">
        <v>1721885877</v>
      </c>
      <c r="D94" s="11" t="s">
        <v>978</v>
      </c>
      <c r="E94" s="11" t="s">
        <v>20</v>
      </c>
      <c r="F94" s="11" t="s">
        <v>941</v>
      </c>
      <c r="G94" s="11" t="s">
        <v>976</v>
      </c>
      <c r="H94" s="11" t="s">
        <v>943</v>
      </c>
      <c r="I94" s="11" t="s">
        <v>80</v>
      </c>
      <c r="J94" s="11">
        <v>10</v>
      </c>
      <c r="K94" s="11">
        <v>8</v>
      </c>
      <c r="L94" s="11">
        <v>16</v>
      </c>
      <c r="M94" s="11">
        <f>VLOOKUP(A94,[19]hc!$A$1:$U$1663,1,0)</f>
        <v>6249478</v>
      </c>
    </row>
    <row r="95" spans="1:13">
      <c r="A95" s="11">
        <v>6245201</v>
      </c>
      <c r="B95" s="11">
        <v>36000</v>
      </c>
      <c r="C95" s="11">
        <v>1712366648</v>
      </c>
      <c r="D95" s="11" t="s">
        <v>979</v>
      </c>
      <c r="E95" s="11" t="s">
        <v>20</v>
      </c>
      <c r="F95" s="11" t="s">
        <v>941</v>
      </c>
      <c r="G95" s="11" t="s">
        <v>976</v>
      </c>
      <c r="H95" s="11" t="s">
        <v>943</v>
      </c>
      <c r="I95" s="11" t="s">
        <v>80</v>
      </c>
      <c r="J95" s="11">
        <v>10</v>
      </c>
      <c r="K95" s="11">
        <v>5</v>
      </c>
      <c r="L95" s="11">
        <v>17</v>
      </c>
      <c r="M95" s="11">
        <f>VLOOKUP(A95,[19]hc!$A$1:$U$1663,1,0)</f>
        <v>6245201</v>
      </c>
    </row>
    <row r="96" spans="1:13">
      <c r="A96" s="11">
        <v>6159254</v>
      </c>
      <c r="B96" s="11">
        <v>36000</v>
      </c>
      <c r="C96" s="11">
        <v>1712516283</v>
      </c>
      <c r="D96" s="11" t="s">
        <v>980</v>
      </c>
      <c r="E96" s="11" t="s">
        <v>20</v>
      </c>
      <c r="F96" s="11" t="s">
        <v>941</v>
      </c>
      <c r="G96" s="11" t="s">
        <v>976</v>
      </c>
      <c r="H96" s="11" t="s">
        <v>943</v>
      </c>
      <c r="I96" s="11" t="s">
        <v>80</v>
      </c>
      <c r="J96" s="11">
        <v>8</v>
      </c>
      <c r="K96" s="11">
        <v>11</v>
      </c>
      <c r="L96" s="11">
        <v>10</v>
      </c>
      <c r="M96" s="11">
        <f>VLOOKUP(A96,[19]hc!$A$1:$U$1663,1,0)</f>
        <v>6159254</v>
      </c>
    </row>
    <row r="97" spans="1:13">
      <c r="A97" s="11">
        <v>6147858</v>
      </c>
      <c r="B97" s="11">
        <v>36000</v>
      </c>
      <c r="C97" s="11">
        <v>1719433516</v>
      </c>
      <c r="D97" s="11" t="s">
        <v>981</v>
      </c>
      <c r="E97" s="11" t="s">
        <v>20</v>
      </c>
      <c r="F97" s="11" t="s">
        <v>941</v>
      </c>
      <c r="G97" s="11" t="s">
        <v>976</v>
      </c>
      <c r="H97" s="11" t="s">
        <v>943</v>
      </c>
      <c r="I97" s="11" t="s">
        <v>80</v>
      </c>
      <c r="J97" s="11">
        <v>8</v>
      </c>
      <c r="K97" s="11">
        <v>5</v>
      </c>
      <c r="L97" s="11">
        <v>1</v>
      </c>
      <c r="M97" s="11">
        <f>VLOOKUP(A97,[19]hc!$A$1:$U$1663,1,0)</f>
        <v>6147858</v>
      </c>
    </row>
    <row r="98" spans="1:13">
      <c r="A98" s="11">
        <v>6147867</v>
      </c>
      <c r="B98" s="11">
        <v>36000</v>
      </c>
      <c r="C98" s="11">
        <v>1712709805</v>
      </c>
      <c r="D98" s="11" t="s">
        <v>982</v>
      </c>
      <c r="E98" s="11" t="s">
        <v>20</v>
      </c>
      <c r="F98" s="11" t="s">
        <v>941</v>
      </c>
      <c r="G98" s="11" t="s">
        <v>976</v>
      </c>
      <c r="H98" s="11" t="s">
        <v>943</v>
      </c>
      <c r="I98" s="11" t="s">
        <v>80</v>
      </c>
      <c r="J98" s="11">
        <v>9</v>
      </c>
      <c r="K98" s="11">
        <v>9</v>
      </c>
      <c r="L98" s="11">
        <v>16</v>
      </c>
      <c r="M98" s="11">
        <f>VLOOKUP(A98,[19]hc!$A$1:$U$1663,1,0)</f>
        <v>6147867</v>
      </c>
    </row>
    <row r="99" spans="1:13">
      <c r="A99" s="11">
        <v>6148116</v>
      </c>
      <c r="B99" s="11">
        <v>36000</v>
      </c>
      <c r="C99" s="11">
        <v>1715524128</v>
      </c>
      <c r="D99" s="11" t="s">
        <v>983</v>
      </c>
      <c r="E99" s="11" t="s">
        <v>10</v>
      </c>
      <c r="F99" s="11" t="s">
        <v>984</v>
      </c>
      <c r="G99" s="11" t="s">
        <v>985</v>
      </c>
      <c r="H99" s="11" t="s">
        <v>986</v>
      </c>
      <c r="I99" s="11" t="s">
        <v>84</v>
      </c>
      <c r="J99" s="11">
        <v>8</v>
      </c>
      <c r="K99" s="11">
        <v>5</v>
      </c>
      <c r="L99" s="11">
        <v>1</v>
      </c>
      <c r="M99" s="11">
        <f>VLOOKUP(A99,[19]hc!$A$1:$U$1663,1,0)</f>
        <v>6148116</v>
      </c>
    </row>
    <row r="100" spans="1:13">
      <c r="A100" s="11">
        <v>6129558</v>
      </c>
      <c r="B100" s="11">
        <v>36000</v>
      </c>
      <c r="C100" s="11">
        <v>1714009121</v>
      </c>
      <c r="D100" s="11" t="s">
        <v>987</v>
      </c>
      <c r="E100" s="11" t="s">
        <v>10</v>
      </c>
      <c r="F100" s="11" t="s">
        <v>984</v>
      </c>
      <c r="G100" s="11" t="s">
        <v>985</v>
      </c>
      <c r="H100" s="11" t="s">
        <v>986</v>
      </c>
      <c r="I100" s="11" t="s">
        <v>80</v>
      </c>
      <c r="J100" s="11">
        <v>7</v>
      </c>
      <c r="K100" s="11">
        <v>3</v>
      </c>
      <c r="L100" s="11">
        <v>1</v>
      </c>
      <c r="M100" s="11">
        <f>VLOOKUP(A100,[19]hc!$A$1:$U$1663,1,0)</f>
        <v>6129558</v>
      </c>
    </row>
    <row r="101" spans="1:13">
      <c r="A101" s="11">
        <v>6147976</v>
      </c>
      <c r="B101" s="11">
        <v>36000</v>
      </c>
      <c r="C101" s="11">
        <v>1714599659</v>
      </c>
      <c r="D101" s="11" t="s">
        <v>988</v>
      </c>
      <c r="E101" s="11" t="s">
        <v>10</v>
      </c>
      <c r="F101" s="11" t="s">
        <v>984</v>
      </c>
      <c r="G101" s="11" t="s">
        <v>985</v>
      </c>
      <c r="H101" s="11" t="s">
        <v>986</v>
      </c>
      <c r="I101" s="11" t="s">
        <v>80</v>
      </c>
      <c r="J101" s="11">
        <v>8</v>
      </c>
      <c r="K101" s="11">
        <v>5</v>
      </c>
      <c r="L101" s="11">
        <v>1</v>
      </c>
      <c r="M101" s="11">
        <f>VLOOKUP(A101,[19]hc!$A$1:$U$1663,1,0)</f>
        <v>6147976</v>
      </c>
    </row>
    <row r="102" spans="1:13">
      <c r="A102" s="11">
        <v>6147961</v>
      </c>
      <c r="B102" s="11">
        <v>36000</v>
      </c>
      <c r="C102" s="11">
        <v>1718421090</v>
      </c>
      <c r="D102" s="11" t="s">
        <v>989</v>
      </c>
      <c r="E102" s="11" t="s">
        <v>10</v>
      </c>
      <c r="F102" s="11" t="s">
        <v>984</v>
      </c>
      <c r="G102" s="11" t="s">
        <v>985</v>
      </c>
      <c r="H102" s="11" t="s">
        <v>986</v>
      </c>
      <c r="I102" s="11" t="s">
        <v>80</v>
      </c>
      <c r="J102" s="11">
        <v>8</v>
      </c>
      <c r="K102" s="11">
        <v>5</v>
      </c>
      <c r="L102" s="11">
        <v>1</v>
      </c>
      <c r="M102" s="11">
        <f>VLOOKUP(A102,[19]hc!$A$1:$U$1663,1,0)</f>
        <v>6147961</v>
      </c>
    </row>
    <row r="103" spans="1:13">
      <c r="A103" s="11">
        <v>6128426</v>
      </c>
      <c r="B103" s="11">
        <v>36000</v>
      </c>
      <c r="C103" s="11">
        <v>1720043635</v>
      </c>
      <c r="D103" s="11" t="s">
        <v>990</v>
      </c>
      <c r="E103" s="11" t="s">
        <v>10</v>
      </c>
      <c r="F103" s="11" t="s">
        <v>984</v>
      </c>
      <c r="G103" s="11" t="s">
        <v>985</v>
      </c>
      <c r="H103" s="11" t="s">
        <v>986</v>
      </c>
      <c r="I103" s="11" t="s">
        <v>80</v>
      </c>
      <c r="J103" s="11">
        <v>7</v>
      </c>
      <c r="K103" s="11">
        <v>2</v>
      </c>
      <c r="L103" s="11">
        <v>1</v>
      </c>
      <c r="M103" s="11">
        <f>VLOOKUP(A103,[19]hc!$A$1:$U$1663,1,0)</f>
        <v>6128426</v>
      </c>
    </row>
    <row r="104" spans="1:13">
      <c r="A104" s="11">
        <v>6128482</v>
      </c>
      <c r="B104" s="11">
        <v>36000</v>
      </c>
      <c r="C104" s="11">
        <v>1712740685</v>
      </c>
      <c r="D104" s="11" t="s">
        <v>991</v>
      </c>
      <c r="E104" s="11" t="s">
        <v>10</v>
      </c>
      <c r="F104" s="11" t="s">
        <v>984</v>
      </c>
      <c r="G104" s="11" t="s">
        <v>985</v>
      </c>
      <c r="H104" s="11" t="s">
        <v>986</v>
      </c>
      <c r="I104" s="11" t="s">
        <v>80</v>
      </c>
      <c r="J104" s="11">
        <v>7</v>
      </c>
      <c r="K104" s="11">
        <v>2</v>
      </c>
      <c r="L104" s="11">
        <v>1</v>
      </c>
      <c r="M104" s="11">
        <f>VLOOKUP(A104,[19]hc!$A$1:$U$1663,1,0)</f>
        <v>6128482</v>
      </c>
    </row>
    <row r="105" spans="1:13">
      <c r="A105" s="11">
        <v>6057966</v>
      </c>
      <c r="B105" s="11">
        <v>36000</v>
      </c>
      <c r="C105" s="11">
        <v>1717705832</v>
      </c>
      <c r="D105" s="11" t="s">
        <v>992</v>
      </c>
      <c r="E105" s="11" t="s">
        <v>10</v>
      </c>
      <c r="F105" s="11" t="s">
        <v>984</v>
      </c>
      <c r="G105" s="11" t="s">
        <v>985</v>
      </c>
      <c r="H105" s="11" t="s">
        <v>986</v>
      </c>
      <c r="I105" s="11" t="s">
        <v>80</v>
      </c>
      <c r="J105" s="11">
        <v>3</v>
      </c>
      <c r="K105" s="11">
        <v>2</v>
      </c>
      <c r="L105" s="11">
        <v>10</v>
      </c>
      <c r="M105" s="11">
        <f>VLOOKUP(A105,[19]hc!$A$1:$U$1663,1,0)</f>
        <v>6057966</v>
      </c>
    </row>
    <row r="106" spans="1:13">
      <c r="A106" s="11">
        <v>6073297</v>
      </c>
      <c r="B106" s="11">
        <v>36000</v>
      </c>
      <c r="C106" s="11">
        <v>603342718</v>
      </c>
      <c r="D106" s="11" t="s">
        <v>993</v>
      </c>
      <c r="E106" s="11" t="s">
        <v>10</v>
      </c>
      <c r="F106" s="11" t="s">
        <v>984</v>
      </c>
      <c r="G106" s="11" t="s">
        <v>994</v>
      </c>
      <c r="H106" s="11" t="s">
        <v>986</v>
      </c>
      <c r="I106" s="11" t="s">
        <v>84</v>
      </c>
      <c r="J106" s="11">
        <v>4</v>
      </c>
      <c r="K106" s="11">
        <v>7</v>
      </c>
      <c r="L106" s="11">
        <v>1</v>
      </c>
      <c r="M106" s="11">
        <f>VLOOKUP(A106,[19]hc!$A$1:$U$1663,1,0)</f>
        <v>6073297</v>
      </c>
    </row>
    <row r="107" spans="1:13">
      <c r="A107" s="11">
        <v>6148059</v>
      </c>
      <c r="B107" s="11">
        <v>36000</v>
      </c>
      <c r="C107" s="11">
        <v>1717013609</v>
      </c>
      <c r="D107" s="11" t="s">
        <v>995</v>
      </c>
      <c r="E107" s="11" t="s">
        <v>10</v>
      </c>
      <c r="F107" s="11" t="s">
        <v>984</v>
      </c>
      <c r="G107" s="11" t="s">
        <v>994</v>
      </c>
      <c r="H107" s="11" t="s">
        <v>986</v>
      </c>
      <c r="I107" s="11" t="s">
        <v>80</v>
      </c>
      <c r="J107" s="11">
        <v>8</v>
      </c>
      <c r="K107" s="11">
        <v>5</v>
      </c>
      <c r="L107" s="11">
        <v>1</v>
      </c>
      <c r="M107" s="11">
        <f>VLOOKUP(A107,[19]hc!$A$1:$U$1663,1,0)</f>
        <v>6148059</v>
      </c>
    </row>
    <row r="108" spans="1:13">
      <c r="A108" s="11">
        <v>6159482</v>
      </c>
      <c r="B108" s="11">
        <v>36000</v>
      </c>
      <c r="C108" s="11">
        <v>1721062386</v>
      </c>
      <c r="D108" s="11" t="s">
        <v>996</v>
      </c>
      <c r="E108" s="11" t="s">
        <v>10</v>
      </c>
      <c r="F108" s="11" t="s">
        <v>984</v>
      </c>
      <c r="G108" s="11" t="s">
        <v>994</v>
      </c>
      <c r="H108" s="11" t="s">
        <v>986</v>
      </c>
      <c r="I108" s="11" t="s">
        <v>80</v>
      </c>
      <c r="J108" s="11">
        <v>8</v>
      </c>
      <c r="K108" s="11">
        <v>11</v>
      </c>
      <c r="L108" s="11">
        <v>24</v>
      </c>
      <c r="M108" s="11">
        <f>VLOOKUP(A108,[19]hc!$A$1:$U$1663,1,0)</f>
        <v>6159482</v>
      </c>
    </row>
    <row r="109" spans="1:13">
      <c r="A109" s="11">
        <v>6157198</v>
      </c>
      <c r="B109" s="11">
        <v>36000</v>
      </c>
      <c r="C109" s="11">
        <v>1712052651</v>
      </c>
      <c r="D109" s="11" t="s">
        <v>997</v>
      </c>
      <c r="E109" s="11" t="s">
        <v>10</v>
      </c>
      <c r="F109" s="11" t="s">
        <v>984</v>
      </c>
      <c r="G109" s="11" t="s">
        <v>994</v>
      </c>
      <c r="H109" s="11" t="s">
        <v>986</v>
      </c>
      <c r="I109" s="11" t="s">
        <v>80</v>
      </c>
      <c r="J109" s="11">
        <v>8</v>
      </c>
      <c r="K109" s="11">
        <v>9</v>
      </c>
      <c r="L109" s="11">
        <v>4</v>
      </c>
      <c r="M109" s="11">
        <f>VLOOKUP(A109,[19]hc!$A$1:$U$1663,1,0)</f>
        <v>6157198</v>
      </c>
    </row>
    <row r="110" spans="1:13">
      <c r="A110" s="11">
        <v>6238125</v>
      </c>
      <c r="B110" s="11">
        <v>36000</v>
      </c>
      <c r="C110" s="11">
        <v>1715229900</v>
      </c>
      <c r="D110" s="11" t="s">
        <v>998</v>
      </c>
      <c r="E110" s="11" t="s">
        <v>10</v>
      </c>
      <c r="F110" s="11" t="s">
        <v>984</v>
      </c>
      <c r="G110" s="11" t="s">
        <v>994</v>
      </c>
      <c r="H110" s="11" t="s">
        <v>986</v>
      </c>
      <c r="I110" s="11" t="s">
        <v>80</v>
      </c>
      <c r="J110" s="11">
        <v>9</v>
      </c>
      <c r="K110" s="11">
        <v>9</v>
      </c>
      <c r="L110" s="11">
        <v>7</v>
      </c>
      <c r="M110" s="11">
        <f>VLOOKUP(A110,[19]hc!$A$1:$U$1663,1,0)</f>
        <v>6238125</v>
      </c>
    </row>
    <row r="111" spans="1:13">
      <c r="A111" s="11">
        <v>6147941</v>
      </c>
      <c r="B111" s="11">
        <v>36000</v>
      </c>
      <c r="C111" s="11">
        <v>603455478</v>
      </c>
      <c r="D111" s="11" t="s">
        <v>999</v>
      </c>
      <c r="E111" s="11" t="s">
        <v>10</v>
      </c>
      <c r="F111" s="11" t="s">
        <v>984</v>
      </c>
      <c r="G111" s="11" t="s">
        <v>994</v>
      </c>
      <c r="H111" s="11" t="s">
        <v>986</v>
      </c>
      <c r="I111" s="11" t="s">
        <v>80</v>
      </c>
      <c r="J111" s="11">
        <v>9</v>
      </c>
      <c r="K111" s="11">
        <v>9</v>
      </c>
      <c r="L111" s="11">
        <v>16</v>
      </c>
      <c r="M111" s="11">
        <f>VLOOKUP(A111,[19]hc!$A$1:$U$1663,1,0)</f>
        <v>6147941</v>
      </c>
    </row>
    <row r="112" spans="1:13">
      <c r="A112" s="11">
        <v>3600289</v>
      </c>
      <c r="B112" s="11">
        <v>36000</v>
      </c>
      <c r="C112" s="11">
        <v>1713629507</v>
      </c>
      <c r="D112" s="11" t="s">
        <v>1000</v>
      </c>
      <c r="E112" s="11" t="s">
        <v>10</v>
      </c>
      <c r="F112" s="11" t="s">
        <v>984</v>
      </c>
      <c r="G112" s="11" t="s">
        <v>1001</v>
      </c>
      <c r="H112" s="11" t="s">
        <v>986</v>
      </c>
      <c r="I112" s="11" t="s">
        <v>84</v>
      </c>
      <c r="J112" s="11">
        <v>0</v>
      </c>
      <c r="K112" s="11">
        <v>7</v>
      </c>
      <c r="L112" s="11">
        <v>31</v>
      </c>
      <c r="M112" s="11">
        <f>VLOOKUP(A112,[19]hc!$A$1:$U$1663,1,0)</f>
        <v>3600289</v>
      </c>
    </row>
    <row r="113" spans="1:13">
      <c r="A113" s="11">
        <v>6074485</v>
      </c>
      <c r="B113" s="11">
        <v>36000</v>
      </c>
      <c r="C113" s="11">
        <v>1717361628</v>
      </c>
      <c r="D113" s="11" t="s">
        <v>1002</v>
      </c>
      <c r="E113" s="11" t="s">
        <v>10</v>
      </c>
      <c r="F113" s="11" t="s">
        <v>984</v>
      </c>
      <c r="G113" s="11" t="s">
        <v>1001</v>
      </c>
      <c r="H113" s="11" t="s">
        <v>986</v>
      </c>
      <c r="I113" s="11" t="s">
        <v>80</v>
      </c>
      <c r="J113" s="11">
        <v>4</v>
      </c>
      <c r="K113" s="11">
        <v>8</v>
      </c>
      <c r="L113" s="11">
        <v>2</v>
      </c>
      <c r="M113" s="11">
        <f>VLOOKUP(A113,[19]hc!$A$1:$U$1663,1,0)</f>
        <v>6074485</v>
      </c>
    </row>
    <row r="114" spans="1:13">
      <c r="A114" s="11">
        <v>6238157</v>
      </c>
      <c r="B114" s="11">
        <v>36000</v>
      </c>
      <c r="C114" s="11">
        <v>1713882817</v>
      </c>
      <c r="D114" s="11" t="s">
        <v>1003</v>
      </c>
      <c r="E114" s="11" t="s">
        <v>10</v>
      </c>
      <c r="F114" s="11" t="s">
        <v>984</v>
      </c>
      <c r="G114" s="11" t="s">
        <v>1001</v>
      </c>
      <c r="H114" s="11" t="s">
        <v>986</v>
      </c>
      <c r="I114" s="11" t="s">
        <v>80</v>
      </c>
      <c r="J114" s="11">
        <v>9</v>
      </c>
      <c r="K114" s="11">
        <v>9</v>
      </c>
      <c r="L114" s="11">
        <v>7</v>
      </c>
      <c r="M114" s="11">
        <f>VLOOKUP(A114,[19]hc!$A$1:$U$1663,1,0)</f>
        <v>6238157</v>
      </c>
    </row>
    <row r="115" spans="1:13">
      <c r="A115" s="11">
        <v>6147934</v>
      </c>
      <c r="B115" s="11">
        <v>36000</v>
      </c>
      <c r="C115" s="11">
        <v>1716896905</v>
      </c>
      <c r="D115" s="11" t="s">
        <v>1004</v>
      </c>
      <c r="E115" s="11" t="s">
        <v>10</v>
      </c>
      <c r="F115" s="11" t="s">
        <v>984</v>
      </c>
      <c r="G115" s="11" t="s">
        <v>1001</v>
      </c>
      <c r="H115" s="11" t="s">
        <v>986</v>
      </c>
      <c r="I115" s="11" t="s">
        <v>80</v>
      </c>
      <c r="J115" s="11">
        <v>8</v>
      </c>
      <c r="K115" s="11">
        <v>5</v>
      </c>
      <c r="L115" s="11">
        <v>1</v>
      </c>
      <c r="M115" s="11">
        <f>VLOOKUP(A115,[19]hc!$A$1:$U$1663,1,0)</f>
        <v>6147934</v>
      </c>
    </row>
    <row r="116" spans="1:13">
      <c r="A116" s="11">
        <v>6122090</v>
      </c>
      <c r="B116" s="11">
        <v>36000</v>
      </c>
      <c r="C116" s="11">
        <v>1716845076</v>
      </c>
      <c r="D116" s="11" t="s">
        <v>1005</v>
      </c>
      <c r="E116" s="11" t="s">
        <v>10</v>
      </c>
      <c r="F116" s="11" t="s">
        <v>984</v>
      </c>
      <c r="G116" s="11" t="s">
        <v>1001</v>
      </c>
      <c r="H116" s="11" t="s">
        <v>986</v>
      </c>
      <c r="I116" s="11" t="s">
        <v>80</v>
      </c>
      <c r="J116" s="11">
        <v>9</v>
      </c>
      <c r="K116" s="11">
        <v>8</v>
      </c>
      <c r="L116" s="11">
        <v>17</v>
      </c>
      <c r="M116" s="11">
        <f>VLOOKUP(A116,[19]hc!$A$1:$U$1663,1,0)</f>
        <v>6122090</v>
      </c>
    </row>
    <row r="117" spans="1:13">
      <c r="A117" s="11">
        <v>6147880</v>
      </c>
      <c r="B117" s="11">
        <v>36000</v>
      </c>
      <c r="C117" s="11">
        <v>1714381975</v>
      </c>
      <c r="D117" s="11" t="s">
        <v>1006</v>
      </c>
      <c r="E117" s="11" t="s">
        <v>10</v>
      </c>
      <c r="F117" s="11" t="s">
        <v>984</v>
      </c>
      <c r="G117" s="11" t="s">
        <v>1001</v>
      </c>
      <c r="H117" s="11" t="s">
        <v>986</v>
      </c>
      <c r="I117" s="11" t="s">
        <v>80</v>
      </c>
      <c r="J117" s="11">
        <v>8</v>
      </c>
      <c r="K117" s="11">
        <v>5</v>
      </c>
      <c r="L117" s="11">
        <v>1</v>
      </c>
      <c r="M117" s="11">
        <f>VLOOKUP(A117,[19]hc!$A$1:$U$1663,1,0)</f>
        <v>6147880</v>
      </c>
    </row>
    <row r="118" spans="1:13">
      <c r="A118" s="11">
        <v>6245215</v>
      </c>
      <c r="B118" s="11">
        <v>36000</v>
      </c>
      <c r="C118" s="11">
        <v>1720648128</v>
      </c>
      <c r="D118" s="11" t="s">
        <v>1007</v>
      </c>
      <c r="E118" s="11" t="s">
        <v>10</v>
      </c>
      <c r="F118" s="11" t="s">
        <v>984</v>
      </c>
      <c r="G118" s="11" t="s">
        <v>1001</v>
      </c>
      <c r="H118" s="11" t="s">
        <v>986</v>
      </c>
      <c r="I118" s="11" t="s">
        <v>80</v>
      </c>
      <c r="J118" s="11">
        <v>10</v>
      </c>
      <c r="K118" s="11">
        <v>5</v>
      </c>
      <c r="L118" s="11">
        <v>17</v>
      </c>
      <c r="M118" s="11">
        <f>VLOOKUP(A118,[19]hc!$A$1:$U$1663,1,0)</f>
        <v>6245215</v>
      </c>
    </row>
    <row r="119" spans="1:13">
      <c r="A119" s="11">
        <v>6073298</v>
      </c>
      <c r="B119" s="11">
        <v>36000</v>
      </c>
      <c r="C119" s="11">
        <v>1717720898</v>
      </c>
      <c r="D119" s="11" t="s">
        <v>1008</v>
      </c>
      <c r="E119" s="11" t="s">
        <v>10</v>
      </c>
      <c r="F119" s="11" t="s">
        <v>984</v>
      </c>
      <c r="G119" s="11" t="s">
        <v>1009</v>
      </c>
      <c r="H119" s="11" t="s">
        <v>986</v>
      </c>
      <c r="I119" s="11" t="s">
        <v>84</v>
      </c>
      <c r="J119" s="11">
        <v>8</v>
      </c>
      <c r="K119" s="11">
        <v>4</v>
      </c>
      <c r="L119" s="11">
        <v>18</v>
      </c>
      <c r="M119" s="11">
        <f>VLOOKUP(A119,[19]hc!$A$1:$U$1663,1,0)</f>
        <v>6073298</v>
      </c>
    </row>
    <row r="120" spans="1:13">
      <c r="A120" s="11">
        <v>6148117</v>
      </c>
      <c r="B120" s="11">
        <v>36000</v>
      </c>
      <c r="C120" s="11">
        <v>1721070066</v>
      </c>
      <c r="D120" s="11" t="s">
        <v>1010</v>
      </c>
      <c r="E120" s="11" t="s">
        <v>10</v>
      </c>
      <c r="F120" s="11" t="s">
        <v>984</v>
      </c>
      <c r="G120" s="11" t="s">
        <v>1009</v>
      </c>
      <c r="H120" s="11" t="s">
        <v>986</v>
      </c>
      <c r="I120" s="11" t="s">
        <v>80</v>
      </c>
      <c r="J120" s="11">
        <v>8</v>
      </c>
      <c r="K120" s="11">
        <v>5</v>
      </c>
      <c r="L120" s="11">
        <v>1</v>
      </c>
      <c r="M120" s="11">
        <f>VLOOKUP(A120,[19]hc!$A$1:$U$1663,1,0)</f>
        <v>6148117</v>
      </c>
    </row>
    <row r="121" spans="1:13">
      <c r="A121" s="11">
        <v>6116663</v>
      </c>
      <c r="B121" s="11">
        <v>36000</v>
      </c>
      <c r="C121" s="11">
        <v>1714638333</v>
      </c>
      <c r="D121" s="11" t="s">
        <v>1011</v>
      </c>
      <c r="E121" s="11" t="s">
        <v>10</v>
      </c>
      <c r="F121" s="11" t="s">
        <v>984</v>
      </c>
      <c r="G121" s="11" t="s">
        <v>1009</v>
      </c>
      <c r="H121" s="11" t="s">
        <v>986</v>
      </c>
      <c r="I121" s="11" t="s">
        <v>80</v>
      </c>
      <c r="J121" s="11">
        <v>6</v>
      </c>
      <c r="K121" s="11">
        <v>7</v>
      </c>
      <c r="L121" s="11">
        <v>3</v>
      </c>
      <c r="M121" s="11">
        <f>VLOOKUP(A121,[19]hc!$A$1:$U$1663,1,0)</f>
        <v>6116663</v>
      </c>
    </row>
    <row r="122" spans="1:13">
      <c r="A122" s="11">
        <v>6083605</v>
      </c>
      <c r="B122" s="11">
        <v>36000</v>
      </c>
      <c r="C122" s="11">
        <v>1204673956</v>
      </c>
      <c r="D122" s="11" t="s">
        <v>1012</v>
      </c>
      <c r="E122" s="11" t="s">
        <v>10</v>
      </c>
      <c r="F122" s="11" t="s">
        <v>984</v>
      </c>
      <c r="G122" s="11" t="s">
        <v>1009</v>
      </c>
      <c r="H122" s="11" t="s">
        <v>986</v>
      </c>
      <c r="I122" s="11" t="s">
        <v>80</v>
      </c>
      <c r="J122" s="11">
        <v>5</v>
      </c>
      <c r="K122" s="11">
        <v>6</v>
      </c>
      <c r="L122" s="11">
        <v>16</v>
      </c>
      <c r="M122" s="11">
        <f>VLOOKUP(A122,[19]hc!$A$1:$U$1663,1,0)</f>
        <v>6083605</v>
      </c>
    </row>
    <row r="123" spans="1:13">
      <c r="A123" s="11">
        <v>6155733</v>
      </c>
      <c r="B123" s="11">
        <v>36000</v>
      </c>
      <c r="C123" s="11">
        <v>1719905109</v>
      </c>
      <c r="D123" s="11" t="s">
        <v>1013</v>
      </c>
      <c r="E123" s="11" t="s">
        <v>10</v>
      </c>
      <c r="F123" s="11" t="s">
        <v>984</v>
      </c>
      <c r="G123" s="11" t="s">
        <v>1009</v>
      </c>
      <c r="H123" s="11" t="s">
        <v>986</v>
      </c>
      <c r="I123" s="11" t="s">
        <v>80</v>
      </c>
      <c r="J123" s="11">
        <v>9</v>
      </c>
      <c r="K123" s="11">
        <v>8</v>
      </c>
      <c r="L123" s="11">
        <v>17</v>
      </c>
      <c r="M123" s="11">
        <f>VLOOKUP(A123,[19]hc!$A$1:$U$1663,1,0)</f>
        <v>6155733</v>
      </c>
    </row>
    <row r="124" spans="1:13">
      <c r="A124" s="11">
        <v>6147904</v>
      </c>
      <c r="B124" s="11">
        <v>36000</v>
      </c>
      <c r="C124" s="11">
        <v>1716592264</v>
      </c>
      <c r="D124" s="11" t="s">
        <v>1014</v>
      </c>
      <c r="E124" s="11" t="s">
        <v>10</v>
      </c>
      <c r="F124" s="11" t="s">
        <v>984</v>
      </c>
      <c r="G124" s="11" t="s">
        <v>1009</v>
      </c>
      <c r="H124" s="11" t="s">
        <v>986</v>
      </c>
      <c r="I124" s="11" t="s">
        <v>80</v>
      </c>
      <c r="J124" s="11">
        <v>9</v>
      </c>
      <c r="K124" s="11">
        <v>8</v>
      </c>
      <c r="L124" s="11">
        <v>17</v>
      </c>
      <c r="M124" s="11">
        <f>VLOOKUP(A124,[19]hc!$A$1:$U$1663,1,0)</f>
        <v>6147904</v>
      </c>
    </row>
    <row r="125" spans="1:13">
      <c r="A125" s="11">
        <v>6058238</v>
      </c>
      <c r="B125" s="11">
        <v>36000</v>
      </c>
      <c r="C125" s="11">
        <v>502425168</v>
      </c>
      <c r="D125" s="11" t="s">
        <v>1015</v>
      </c>
      <c r="E125" s="11" t="s">
        <v>10</v>
      </c>
      <c r="F125" s="11" t="s">
        <v>984</v>
      </c>
      <c r="G125" s="11" t="s">
        <v>1009</v>
      </c>
      <c r="H125" s="11" t="s">
        <v>986</v>
      </c>
      <c r="I125" s="11" t="s">
        <v>80</v>
      </c>
      <c r="J125" s="11">
        <v>3</v>
      </c>
      <c r="K125" s="11">
        <v>2</v>
      </c>
      <c r="L125" s="11">
        <v>17</v>
      </c>
      <c r="M125" s="11">
        <f>VLOOKUP(A125,[19]hc!$A$1:$U$1663,1,0)</f>
        <v>6058238</v>
      </c>
    </row>
    <row r="126" spans="1:13">
      <c r="A126" s="11">
        <v>5911</v>
      </c>
      <c r="B126" s="11">
        <v>36000</v>
      </c>
      <c r="C126" s="11">
        <v>1713555801</v>
      </c>
      <c r="D126" s="11" t="s">
        <v>1016</v>
      </c>
      <c r="E126" s="11" t="s">
        <v>10</v>
      </c>
      <c r="F126" s="11" t="s">
        <v>984</v>
      </c>
      <c r="G126" s="11" t="s">
        <v>1017</v>
      </c>
      <c r="H126" s="11" t="s">
        <v>986</v>
      </c>
      <c r="I126" s="11" t="s">
        <v>84</v>
      </c>
      <c r="J126" s="11">
        <v>2</v>
      </c>
      <c r="K126" s="11">
        <v>7</v>
      </c>
      <c r="L126" s="11">
        <v>1</v>
      </c>
      <c r="M126" s="11">
        <f>VLOOKUP(A126,[19]hc!$A$1:$U$1663,1,0)</f>
        <v>5911</v>
      </c>
    </row>
    <row r="127" spans="1:13">
      <c r="A127" s="11">
        <v>6147832</v>
      </c>
      <c r="B127" s="11">
        <v>36000</v>
      </c>
      <c r="C127" s="11">
        <v>1720430972</v>
      </c>
      <c r="D127" s="11" t="s">
        <v>1018</v>
      </c>
      <c r="E127" s="11" t="s">
        <v>10</v>
      </c>
      <c r="F127" s="11" t="s">
        <v>984</v>
      </c>
      <c r="G127" s="11" t="s">
        <v>1017</v>
      </c>
      <c r="H127" s="11" t="s">
        <v>986</v>
      </c>
      <c r="I127" s="11" t="s">
        <v>80</v>
      </c>
      <c r="J127" s="11">
        <v>8</v>
      </c>
      <c r="K127" s="11">
        <v>5</v>
      </c>
      <c r="L127" s="11">
        <v>1</v>
      </c>
      <c r="M127" s="11">
        <f>VLOOKUP(A127,[19]hc!$A$1:$U$1663,1,0)</f>
        <v>6147832</v>
      </c>
    </row>
    <row r="128" spans="1:13">
      <c r="A128" s="11">
        <v>6147929</v>
      </c>
      <c r="B128" s="11">
        <v>36000</v>
      </c>
      <c r="C128" s="11">
        <v>1721127064</v>
      </c>
      <c r="D128" s="11" t="s">
        <v>1019</v>
      </c>
      <c r="E128" s="11" t="s">
        <v>10</v>
      </c>
      <c r="F128" s="11" t="s">
        <v>984</v>
      </c>
      <c r="G128" s="11" t="s">
        <v>1017</v>
      </c>
      <c r="H128" s="11" t="s">
        <v>986</v>
      </c>
      <c r="I128" s="11" t="s">
        <v>80</v>
      </c>
      <c r="J128" s="11">
        <v>9</v>
      </c>
      <c r="K128" s="11">
        <v>9</v>
      </c>
      <c r="L128" s="11">
        <v>16</v>
      </c>
      <c r="M128" s="11">
        <f>VLOOKUP(A128,[19]hc!$A$1:$U$1663,1,0)</f>
        <v>6147929</v>
      </c>
    </row>
    <row r="129" spans="1:13">
      <c r="A129" s="11">
        <v>6057883</v>
      </c>
      <c r="B129" s="11">
        <v>36000</v>
      </c>
      <c r="C129" s="11">
        <v>1716654825</v>
      </c>
      <c r="D129" s="11" t="s">
        <v>1020</v>
      </c>
      <c r="E129" s="11" t="s">
        <v>10</v>
      </c>
      <c r="F129" s="11" t="s">
        <v>984</v>
      </c>
      <c r="G129" s="11" t="s">
        <v>1017</v>
      </c>
      <c r="H129" s="11" t="s">
        <v>986</v>
      </c>
      <c r="I129" s="11" t="s">
        <v>80</v>
      </c>
      <c r="J129" s="11">
        <v>3</v>
      </c>
      <c r="K129" s="11">
        <v>2</v>
      </c>
      <c r="L129" s="11">
        <v>10</v>
      </c>
      <c r="M129" s="11">
        <f>VLOOKUP(A129,[19]hc!$A$1:$U$1663,1,0)</f>
        <v>6057883</v>
      </c>
    </row>
    <row r="130" spans="1:13">
      <c r="A130" s="11">
        <v>6057970</v>
      </c>
      <c r="B130" s="11">
        <v>36000</v>
      </c>
      <c r="C130" s="11">
        <v>1714480470</v>
      </c>
      <c r="D130" s="11" t="s">
        <v>1021</v>
      </c>
      <c r="E130" s="11" t="s">
        <v>10</v>
      </c>
      <c r="F130" s="11" t="s">
        <v>984</v>
      </c>
      <c r="G130" s="11" t="s">
        <v>1017</v>
      </c>
      <c r="H130" s="11" t="s">
        <v>986</v>
      </c>
      <c r="I130" s="11" t="s">
        <v>80</v>
      </c>
      <c r="J130" s="11">
        <v>3</v>
      </c>
      <c r="K130" s="11">
        <v>2</v>
      </c>
      <c r="L130" s="11">
        <v>10</v>
      </c>
      <c r="M130" s="11">
        <f>VLOOKUP(A130,[19]hc!$A$1:$U$1663,1,0)</f>
        <v>6057970</v>
      </c>
    </row>
    <row r="131" spans="1:13">
      <c r="A131" s="11">
        <v>6147798</v>
      </c>
      <c r="B131" s="11">
        <v>36000</v>
      </c>
      <c r="C131" s="11">
        <v>1720623121</v>
      </c>
      <c r="D131" s="11" t="s">
        <v>1022</v>
      </c>
      <c r="E131" s="11" t="s">
        <v>10</v>
      </c>
      <c r="F131" s="11" t="s">
        <v>984</v>
      </c>
      <c r="G131" s="11" t="s">
        <v>1017</v>
      </c>
      <c r="H131" s="11" t="s">
        <v>986</v>
      </c>
      <c r="I131" s="11" t="s">
        <v>80</v>
      </c>
      <c r="J131" s="11">
        <v>8</v>
      </c>
      <c r="K131" s="11">
        <v>5</v>
      </c>
      <c r="L131" s="11">
        <v>1</v>
      </c>
      <c r="M131" s="11">
        <f>VLOOKUP(A131,[19]hc!$A$1:$U$1663,1,0)</f>
        <v>6147798</v>
      </c>
    </row>
    <row r="132" spans="1:13">
      <c r="A132" s="11">
        <v>5904</v>
      </c>
      <c r="B132" s="11">
        <v>36000</v>
      </c>
      <c r="C132" s="11">
        <v>1714421888</v>
      </c>
      <c r="D132" s="11" t="s">
        <v>1023</v>
      </c>
      <c r="E132" s="11" t="s">
        <v>10</v>
      </c>
      <c r="F132" s="11" t="s">
        <v>984</v>
      </c>
      <c r="G132" s="11" t="s">
        <v>1017</v>
      </c>
      <c r="H132" s="11" t="s">
        <v>986</v>
      </c>
      <c r="I132" s="11" t="s">
        <v>80</v>
      </c>
      <c r="J132" s="11">
        <v>2</v>
      </c>
      <c r="K132" s="11">
        <v>7</v>
      </c>
      <c r="L132" s="11">
        <v>1</v>
      </c>
      <c r="M132" s="11">
        <f>VLOOKUP(A132,[19]hc!$A$1:$U$1663,1,0)</f>
        <v>5904</v>
      </c>
    </row>
    <row r="133" spans="1:13">
      <c r="A133" s="11">
        <v>6058284</v>
      </c>
      <c r="B133" s="11">
        <v>36000</v>
      </c>
      <c r="C133" s="11">
        <v>1715362198</v>
      </c>
      <c r="D133" s="11" t="s">
        <v>1024</v>
      </c>
      <c r="E133" s="11" t="s">
        <v>20</v>
      </c>
      <c r="F133" s="11" t="s">
        <v>1025</v>
      </c>
      <c r="G133" s="11" t="s">
        <v>1026</v>
      </c>
      <c r="H133" s="11" t="s">
        <v>1027</v>
      </c>
      <c r="I133" s="11" t="s">
        <v>84</v>
      </c>
      <c r="J133" s="11">
        <v>7</v>
      </c>
      <c r="K133" s="11">
        <v>3</v>
      </c>
      <c r="L133" s="11">
        <v>16</v>
      </c>
      <c r="M133" s="11">
        <f>VLOOKUP(A133,[19]hc!$A$1:$U$1663,1,0)</f>
        <v>6058284</v>
      </c>
    </row>
    <row r="134" spans="1:13">
      <c r="A134" s="11">
        <v>6147807</v>
      </c>
      <c r="B134" s="11">
        <v>36000</v>
      </c>
      <c r="C134" s="11">
        <v>1803900313</v>
      </c>
      <c r="D134" s="11" t="s">
        <v>1028</v>
      </c>
      <c r="E134" s="11" t="s">
        <v>20</v>
      </c>
      <c r="F134" s="11" t="s">
        <v>1025</v>
      </c>
      <c r="G134" s="11" t="s">
        <v>1026</v>
      </c>
      <c r="H134" s="11" t="s">
        <v>1027</v>
      </c>
      <c r="I134" s="11" t="s">
        <v>80</v>
      </c>
      <c r="J134" s="11">
        <v>8</v>
      </c>
      <c r="K134" s="11">
        <v>5</v>
      </c>
      <c r="L134" s="11">
        <v>1</v>
      </c>
      <c r="M134" s="11">
        <f>VLOOKUP(A134,[19]hc!$A$1:$U$1663,1,0)</f>
        <v>6147807</v>
      </c>
    </row>
    <row r="135" spans="1:13">
      <c r="A135" s="11">
        <v>6253108</v>
      </c>
      <c r="B135" s="11">
        <v>36000</v>
      </c>
      <c r="C135" s="11">
        <v>1720008083</v>
      </c>
      <c r="D135" s="11" t="s">
        <v>1029</v>
      </c>
      <c r="E135" s="11" t="s">
        <v>20</v>
      </c>
      <c r="F135" s="11" t="s">
        <v>1025</v>
      </c>
      <c r="G135" s="11" t="s">
        <v>1026</v>
      </c>
      <c r="H135" s="11" t="s">
        <v>1027</v>
      </c>
      <c r="I135" s="11" t="s">
        <v>80</v>
      </c>
      <c r="J135" s="11">
        <v>10</v>
      </c>
      <c r="K135" s="11">
        <v>12</v>
      </c>
      <c r="L135" s="11">
        <v>1</v>
      </c>
      <c r="M135" s="11">
        <f>VLOOKUP(A135,[19]hc!$A$1:$U$1663,1,0)</f>
        <v>6253108</v>
      </c>
    </row>
    <row r="136" spans="1:13">
      <c r="A136" s="11">
        <v>6147922</v>
      </c>
      <c r="B136" s="11">
        <v>36000</v>
      </c>
      <c r="C136" s="11">
        <v>1714176615</v>
      </c>
      <c r="D136" s="11" t="s">
        <v>1030</v>
      </c>
      <c r="E136" s="11" t="s">
        <v>20</v>
      </c>
      <c r="F136" s="11" t="s">
        <v>1025</v>
      </c>
      <c r="G136" s="11" t="s">
        <v>1026</v>
      </c>
      <c r="H136" s="11" t="s">
        <v>1027</v>
      </c>
      <c r="I136" s="11" t="s">
        <v>80</v>
      </c>
      <c r="J136" s="11">
        <v>9</v>
      </c>
      <c r="K136" s="11">
        <v>9</v>
      </c>
      <c r="L136" s="11">
        <v>16</v>
      </c>
      <c r="M136" s="11">
        <f>VLOOKUP(A136,[19]hc!$A$1:$U$1663,1,0)</f>
        <v>6147922</v>
      </c>
    </row>
    <row r="137" spans="1:13">
      <c r="A137" s="11">
        <v>6267334</v>
      </c>
      <c r="B137" s="11">
        <v>36000</v>
      </c>
      <c r="C137" s="11">
        <v>802888925</v>
      </c>
      <c r="D137" s="11" t="s">
        <v>1031</v>
      </c>
      <c r="E137" s="11" t="s">
        <v>20</v>
      </c>
      <c r="F137" s="11" t="s">
        <v>1025</v>
      </c>
      <c r="G137" s="11" t="s">
        <v>1026</v>
      </c>
      <c r="H137" s="11" t="s">
        <v>1027</v>
      </c>
      <c r="I137" s="11" t="s">
        <v>80</v>
      </c>
      <c r="J137" s="11">
        <v>11</v>
      </c>
      <c r="K137" s="11">
        <v>9</v>
      </c>
      <c r="L137" s="11">
        <v>1</v>
      </c>
      <c r="M137" s="11">
        <f>VLOOKUP(A137,[19]hc!$A$1:$U$1663,1,0)</f>
        <v>6267334</v>
      </c>
    </row>
    <row r="138" spans="1:13">
      <c r="A138" s="11">
        <v>6057496</v>
      </c>
      <c r="B138" s="11">
        <v>36000</v>
      </c>
      <c r="C138" s="11">
        <v>1712732609</v>
      </c>
      <c r="D138" s="11" t="s">
        <v>1032</v>
      </c>
      <c r="E138" s="11" t="s">
        <v>20</v>
      </c>
      <c r="F138" s="11" t="s">
        <v>1025</v>
      </c>
      <c r="G138" s="11" t="s">
        <v>1026</v>
      </c>
      <c r="H138" s="11" t="s">
        <v>1027</v>
      </c>
      <c r="I138" s="11" t="s">
        <v>80</v>
      </c>
      <c r="J138" s="11">
        <v>3</v>
      </c>
      <c r="K138" s="11">
        <v>1</v>
      </c>
      <c r="L138" s="11">
        <v>27</v>
      </c>
      <c r="M138" s="11">
        <f>VLOOKUP(A138,[19]hc!$A$1:$U$1663,1,0)</f>
        <v>6057496</v>
      </c>
    </row>
    <row r="139" spans="1:13">
      <c r="A139" s="11">
        <v>6147557</v>
      </c>
      <c r="B139" s="11">
        <v>36000</v>
      </c>
      <c r="C139" s="11">
        <v>1718910308</v>
      </c>
      <c r="D139" s="11" t="s">
        <v>1033</v>
      </c>
      <c r="E139" s="11" t="s">
        <v>20</v>
      </c>
      <c r="F139" s="11" t="s">
        <v>1025</v>
      </c>
      <c r="G139" s="11" t="s">
        <v>1026</v>
      </c>
      <c r="H139" s="11" t="s">
        <v>1027</v>
      </c>
      <c r="I139" s="11" t="s">
        <v>80</v>
      </c>
      <c r="J139" s="11">
        <v>9</v>
      </c>
      <c r="K139" s="11">
        <v>8</v>
      </c>
      <c r="L139" s="11">
        <v>17</v>
      </c>
      <c r="M139" s="11">
        <f>VLOOKUP(A139,[19]hc!$A$1:$U$1663,1,0)</f>
        <v>6147557</v>
      </c>
    </row>
    <row r="140" spans="1:13">
      <c r="A140" s="11">
        <v>6057942</v>
      </c>
      <c r="B140" s="11">
        <v>36000</v>
      </c>
      <c r="C140" s="11">
        <v>1712241544</v>
      </c>
      <c r="D140" s="11" t="s">
        <v>1034</v>
      </c>
      <c r="E140" s="11" t="s">
        <v>20</v>
      </c>
      <c r="F140" s="11" t="s">
        <v>1025</v>
      </c>
      <c r="G140" s="11" t="s">
        <v>1035</v>
      </c>
      <c r="H140" s="11" t="s">
        <v>1027</v>
      </c>
      <c r="I140" s="11" t="s">
        <v>84</v>
      </c>
      <c r="J140" s="11">
        <v>9</v>
      </c>
      <c r="K140" s="11">
        <v>9</v>
      </c>
      <c r="L140" s="11">
        <v>16</v>
      </c>
      <c r="M140" s="11">
        <f>VLOOKUP(A140,[19]hc!$A$1:$U$1663,1,0)</f>
        <v>6057942</v>
      </c>
    </row>
    <row r="141" spans="1:13">
      <c r="A141" s="11">
        <v>6239232</v>
      </c>
      <c r="B141" s="11">
        <v>36000</v>
      </c>
      <c r="C141" s="11">
        <v>1719891739</v>
      </c>
      <c r="D141" s="11" t="s">
        <v>1036</v>
      </c>
      <c r="E141" s="11" t="s">
        <v>20</v>
      </c>
      <c r="F141" s="11" t="s">
        <v>1025</v>
      </c>
      <c r="G141" s="11" t="s">
        <v>1035</v>
      </c>
      <c r="H141" s="11" t="s">
        <v>1027</v>
      </c>
      <c r="I141" s="11" t="s">
        <v>80</v>
      </c>
      <c r="J141" s="11">
        <v>9</v>
      </c>
      <c r="K141" s="11">
        <v>11</v>
      </c>
      <c r="L141" s="11">
        <v>9</v>
      </c>
      <c r="M141" s="11">
        <f>VLOOKUP(A141,[19]hc!$A$1:$U$1663,1,0)</f>
        <v>6239232</v>
      </c>
    </row>
    <row r="142" spans="1:13">
      <c r="A142" s="11">
        <v>6259412</v>
      </c>
      <c r="B142" s="11">
        <v>36000</v>
      </c>
      <c r="C142" s="11">
        <v>1720922762</v>
      </c>
      <c r="D142" s="11" t="s">
        <v>1037</v>
      </c>
      <c r="E142" s="11" t="s">
        <v>20</v>
      </c>
      <c r="F142" s="11" t="s">
        <v>1025</v>
      </c>
      <c r="G142" s="11" t="s">
        <v>1035</v>
      </c>
      <c r="H142" s="11" t="s">
        <v>1027</v>
      </c>
      <c r="I142" s="11" t="s">
        <v>80</v>
      </c>
      <c r="J142" s="11">
        <v>11</v>
      </c>
      <c r="K142" s="11">
        <v>3</v>
      </c>
      <c r="L142" s="11">
        <v>24</v>
      </c>
      <c r="M142" s="11">
        <f>VLOOKUP(A142,[19]hc!$A$1:$U$1663,1,0)</f>
        <v>6259412</v>
      </c>
    </row>
    <row r="143" spans="1:13">
      <c r="A143" s="11">
        <v>6243514</v>
      </c>
      <c r="B143" s="11">
        <v>36000</v>
      </c>
      <c r="C143" s="11">
        <v>1311126039</v>
      </c>
      <c r="D143" s="11" t="s">
        <v>1038</v>
      </c>
      <c r="E143" s="11" t="s">
        <v>20</v>
      </c>
      <c r="F143" s="11" t="s">
        <v>1025</v>
      </c>
      <c r="G143" s="11" t="s">
        <v>1035</v>
      </c>
      <c r="H143" s="11" t="s">
        <v>1027</v>
      </c>
      <c r="I143" s="11" t="s">
        <v>80</v>
      </c>
      <c r="J143" s="11">
        <v>10</v>
      </c>
      <c r="K143" s="11">
        <v>4</v>
      </c>
      <c r="L143" s="11">
        <v>15</v>
      </c>
      <c r="M143" s="11">
        <f>VLOOKUP(A143,[19]hc!$A$1:$U$1663,1,0)</f>
        <v>6243514</v>
      </c>
    </row>
    <row r="144" spans="1:13">
      <c r="A144" s="11">
        <v>6246656</v>
      </c>
      <c r="B144" s="11">
        <v>36000</v>
      </c>
      <c r="C144" s="11">
        <v>802950014</v>
      </c>
      <c r="D144" s="11" t="s">
        <v>1039</v>
      </c>
      <c r="E144" s="11" t="s">
        <v>20</v>
      </c>
      <c r="F144" s="11" t="s">
        <v>1025</v>
      </c>
      <c r="G144" s="11" t="s">
        <v>1035</v>
      </c>
      <c r="H144" s="11" t="s">
        <v>1027</v>
      </c>
      <c r="I144" s="11" t="s">
        <v>80</v>
      </c>
      <c r="J144" s="11">
        <v>10</v>
      </c>
      <c r="K144" s="11">
        <v>6</v>
      </c>
      <c r="L144" s="11">
        <v>14</v>
      </c>
      <c r="M144" s="11">
        <f>VLOOKUP(A144,[19]hc!$A$1:$U$1663,1,0)</f>
        <v>6246656</v>
      </c>
    </row>
    <row r="145" spans="1:13">
      <c r="A145" s="11">
        <v>6248040</v>
      </c>
      <c r="B145" s="11">
        <v>36000</v>
      </c>
      <c r="C145" s="11">
        <v>1712516143</v>
      </c>
      <c r="D145" s="11" t="s">
        <v>1040</v>
      </c>
      <c r="E145" s="11" t="s">
        <v>20</v>
      </c>
      <c r="F145" s="11" t="s">
        <v>1025</v>
      </c>
      <c r="G145" s="11" t="s">
        <v>1035</v>
      </c>
      <c r="H145" s="11" t="s">
        <v>1027</v>
      </c>
      <c r="I145" s="11" t="s">
        <v>80</v>
      </c>
      <c r="J145" s="11">
        <v>10</v>
      </c>
      <c r="K145" s="11">
        <v>7</v>
      </c>
      <c r="L145" s="11">
        <v>15</v>
      </c>
      <c r="M145" s="11">
        <f>VLOOKUP(A145,[19]hc!$A$1:$U$1663,1,0)</f>
        <v>6248040</v>
      </c>
    </row>
    <row r="146" spans="1:13">
      <c r="A146" s="11">
        <v>6147802</v>
      </c>
      <c r="B146" s="11">
        <v>36000</v>
      </c>
      <c r="C146" s="11">
        <v>1716255987</v>
      </c>
      <c r="D146" s="11" t="s">
        <v>1041</v>
      </c>
      <c r="E146" s="11" t="s">
        <v>20</v>
      </c>
      <c r="F146" s="11" t="s">
        <v>1025</v>
      </c>
      <c r="G146" s="11" t="s">
        <v>1042</v>
      </c>
      <c r="H146" s="11" t="s">
        <v>1027</v>
      </c>
      <c r="I146" s="11" t="s">
        <v>84</v>
      </c>
      <c r="J146" s="11">
        <v>8</v>
      </c>
      <c r="K146" s="11">
        <v>5</v>
      </c>
      <c r="L146" s="11">
        <v>1</v>
      </c>
      <c r="M146" s="11">
        <f>VLOOKUP(A146,[19]hc!$A$1:$U$1663,1,0)</f>
        <v>6147802</v>
      </c>
    </row>
    <row r="147" spans="1:13">
      <c r="A147" s="11">
        <v>6148271</v>
      </c>
      <c r="B147" s="11">
        <v>36000</v>
      </c>
      <c r="C147" s="11">
        <v>1718898834</v>
      </c>
      <c r="D147" s="11" t="s">
        <v>1043</v>
      </c>
      <c r="E147" s="11" t="s">
        <v>20</v>
      </c>
      <c r="F147" s="11" t="s">
        <v>1025</v>
      </c>
      <c r="G147" s="11" t="s">
        <v>1042</v>
      </c>
      <c r="H147" s="11" t="s">
        <v>1027</v>
      </c>
      <c r="I147" s="11" t="s">
        <v>80</v>
      </c>
      <c r="J147" s="11">
        <v>8</v>
      </c>
      <c r="K147" s="11">
        <v>5</v>
      </c>
      <c r="L147" s="11">
        <v>1</v>
      </c>
      <c r="M147" s="11">
        <f>VLOOKUP(A147,[19]hc!$A$1:$U$1663,1,0)</f>
        <v>6148271</v>
      </c>
    </row>
    <row r="148" spans="1:13">
      <c r="A148" s="11">
        <v>6242100</v>
      </c>
      <c r="B148" s="11">
        <v>36000</v>
      </c>
      <c r="C148" s="11">
        <v>1717820474</v>
      </c>
      <c r="D148" s="11" t="s">
        <v>1044</v>
      </c>
      <c r="E148" s="11" t="s">
        <v>20</v>
      </c>
      <c r="F148" s="11" t="s">
        <v>1025</v>
      </c>
      <c r="G148" s="11" t="s">
        <v>1042</v>
      </c>
      <c r="H148" s="11" t="s">
        <v>1027</v>
      </c>
      <c r="I148" s="11" t="s">
        <v>80</v>
      </c>
      <c r="J148" s="11">
        <v>10</v>
      </c>
      <c r="K148" s="11">
        <v>3</v>
      </c>
      <c r="L148" s="11">
        <v>15</v>
      </c>
      <c r="M148" s="11">
        <f>VLOOKUP(A148,[19]hc!$A$1:$U$1663,1,0)</f>
        <v>6242100</v>
      </c>
    </row>
    <row r="149" spans="1:13">
      <c r="A149" s="11">
        <v>6147793</v>
      </c>
      <c r="B149" s="11">
        <v>36000</v>
      </c>
      <c r="C149" s="11">
        <v>1716282502</v>
      </c>
      <c r="D149" s="11" t="s">
        <v>1045</v>
      </c>
      <c r="E149" s="11" t="s">
        <v>20</v>
      </c>
      <c r="F149" s="11" t="s">
        <v>1025</v>
      </c>
      <c r="G149" s="11" t="s">
        <v>1042</v>
      </c>
      <c r="H149" s="11" t="s">
        <v>1027</v>
      </c>
      <c r="I149" s="11" t="s">
        <v>80</v>
      </c>
      <c r="J149" s="11">
        <v>8</v>
      </c>
      <c r="K149" s="11">
        <v>5</v>
      </c>
      <c r="L149" s="11">
        <v>1</v>
      </c>
      <c r="M149" s="11">
        <f>VLOOKUP(A149,[19]hc!$A$1:$U$1663,1,0)</f>
        <v>6147793</v>
      </c>
    </row>
    <row r="150" spans="1:13">
      <c r="A150" s="11">
        <v>6060193</v>
      </c>
      <c r="B150" s="11">
        <v>36000</v>
      </c>
      <c r="C150" s="11">
        <v>1717464497</v>
      </c>
      <c r="D150" s="11" t="s">
        <v>1046</v>
      </c>
      <c r="E150" s="11" t="s">
        <v>20</v>
      </c>
      <c r="F150" s="11" t="s">
        <v>1025</v>
      </c>
      <c r="G150" s="11" t="s">
        <v>1042</v>
      </c>
      <c r="H150" s="11" t="s">
        <v>1027</v>
      </c>
      <c r="I150" s="11" t="s">
        <v>80</v>
      </c>
      <c r="J150" s="11">
        <v>9</v>
      </c>
      <c r="K150" s="11">
        <v>9</v>
      </c>
      <c r="L150" s="11">
        <v>16</v>
      </c>
      <c r="M150" s="11">
        <f>VLOOKUP(A150,[19]hc!$A$1:$U$1663,1,0)</f>
        <v>6060193</v>
      </c>
    </row>
    <row r="151" spans="1:13">
      <c r="A151" s="11">
        <v>6243518</v>
      </c>
      <c r="B151" s="11">
        <v>36000</v>
      </c>
      <c r="C151" s="11">
        <v>1722403936</v>
      </c>
      <c r="D151" s="11" t="s">
        <v>1047</v>
      </c>
      <c r="E151" s="11" t="s">
        <v>20</v>
      </c>
      <c r="F151" s="11" t="s">
        <v>1025</v>
      </c>
      <c r="G151" s="11" t="s">
        <v>1042</v>
      </c>
      <c r="H151" s="11" t="s">
        <v>1027</v>
      </c>
      <c r="I151" s="11" t="s">
        <v>80</v>
      </c>
      <c r="J151" s="11">
        <v>10</v>
      </c>
      <c r="K151" s="11">
        <v>4</v>
      </c>
      <c r="L151" s="11">
        <v>15</v>
      </c>
      <c r="M151" s="11">
        <f>VLOOKUP(A151,[19]hc!$A$1:$U$1663,1,0)</f>
        <v>6243518</v>
      </c>
    </row>
    <row r="152" spans="1:13">
      <c r="A152" s="11">
        <v>6148169</v>
      </c>
      <c r="B152" s="11">
        <v>36000</v>
      </c>
      <c r="C152" s="11">
        <v>1712710779</v>
      </c>
      <c r="D152" s="11" t="s">
        <v>1048</v>
      </c>
      <c r="E152" s="11" t="s">
        <v>20</v>
      </c>
      <c r="F152" s="11" t="s">
        <v>1025</v>
      </c>
      <c r="G152" s="11" t="s">
        <v>1042</v>
      </c>
      <c r="H152" s="11" t="s">
        <v>1027</v>
      </c>
      <c r="I152" s="11" t="s">
        <v>80</v>
      </c>
      <c r="J152" s="11">
        <v>8</v>
      </c>
      <c r="K152" s="11">
        <v>5</v>
      </c>
      <c r="L152" s="11">
        <v>1</v>
      </c>
      <c r="M152" s="11">
        <f>VLOOKUP(A152,[19]hc!$A$1:$U$1663,1,0)</f>
        <v>6148169</v>
      </c>
    </row>
    <row r="153" spans="1:13">
      <c r="A153" s="11">
        <v>6147958</v>
      </c>
      <c r="B153" s="11">
        <v>36000</v>
      </c>
      <c r="C153" s="11">
        <v>1719554642</v>
      </c>
      <c r="D153" s="11" t="s">
        <v>1049</v>
      </c>
      <c r="E153" s="11" t="s">
        <v>20</v>
      </c>
      <c r="F153" s="11" t="s">
        <v>1025</v>
      </c>
      <c r="G153" s="11" t="s">
        <v>1050</v>
      </c>
      <c r="H153" s="11" t="s">
        <v>1027</v>
      </c>
      <c r="I153" s="11" t="s">
        <v>84</v>
      </c>
      <c r="J153" s="11">
        <v>8</v>
      </c>
      <c r="K153" s="11">
        <v>5</v>
      </c>
      <c r="L153" s="11">
        <v>1</v>
      </c>
      <c r="M153" s="11">
        <f>VLOOKUP(A153,[19]hc!$A$1:$U$1663,1,0)</f>
        <v>6147958</v>
      </c>
    </row>
    <row r="154" spans="1:13">
      <c r="A154" s="11">
        <v>6147909</v>
      </c>
      <c r="B154" s="11">
        <v>36000</v>
      </c>
      <c r="C154" s="11">
        <v>1716724404</v>
      </c>
      <c r="D154" s="11" t="s">
        <v>1051</v>
      </c>
      <c r="E154" s="11" t="s">
        <v>20</v>
      </c>
      <c r="F154" s="11" t="s">
        <v>1025</v>
      </c>
      <c r="G154" s="11" t="s">
        <v>1050</v>
      </c>
      <c r="H154" s="11" t="s">
        <v>1027</v>
      </c>
      <c r="I154" s="11" t="s">
        <v>80</v>
      </c>
      <c r="J154" s="11">
        <v>9</v>
      </c>
      <c r="K154" s="11">
        <v>9</v>
      </c>
      <c r="L154" s="11">
        <v>16</v>
      </c>
      <c r="M154" s="11">
        <f>VLOOKUP(A154,[19]hc!$A$1:$U$1663,1,0)</f>
        <v>6147909</v>
      </c>
    </row>
    <row r="155" spans="1:13">
      <c r="A155" s="11">
        <v>6225209</v>
      </c>
      <c r="B155" s="11">
        <v>36000</v>
      </c>
      <c r="C155" s="11">
        <v>1722408182</v>
      </c>
      <c r="D155" s="11" t="s">
        <v>1052</v>
      </c>
      <c r="E155" s="11" t="s">
        <v>20</v>
      </c>
      <c r="F155" s="11" t="s">
        <v>1025</v>
      </c>
      <c r="G155" s="11" t="s">
        <v>1050</v>
      </c>
      <c r="H155" s="11" t="s">
        <v>1027</v>
      </c>
      <c r="I155" s="11" t="s">
        <v>80</v>
      </c>
      <c r="J155" s="11">
        <v>9</v>
      </c>
      <c r="K155" s="11">
        <v>2</v>
      </c>
      <c r="L155" s="11">
        <v>16</v>
      </c>
      <c r="M155" s="11">
        <f>VLOOKUP(A155,[19]hc!$A$1:$U$1663,1,0)</f>
        <v>6225209</v>
      </c>
    </row>
    <row r="156" spans="1:13">
      <c r="A156" s="11">
        <v>6241505</v>
      </c>
      <c r="B156" s="11">
        <v>36000</v>
      </c>
      <c r="C156" s="11">
        <v>1717621286</v>
      </c>
      <c r="D156" s="11" t="s">
        <v>1053</v>
      </c>
      <c r="E156" s="11" t="s">
        <v>20</v>
      </c>
      <c r="F156" s="11" t="s">
        <v>1025</v>
      </c>
      <c r="G156" s="11" t="s">
        <v>1050</v>
      </c>
      <c r="H156" s="11" t="s">
        <v>1027</v>
      </c>
      <c r="I156" s="11" t="s">
        <v>80</v>
      </c>
      <c r="J156" s="11">
        <v>10</v>
      </c>
      <c r="K156" s="11">
        <v>2</v>
      </c>
      <c r="L156" s="11">
        <v>24</v>
      </c>
      <c r="M156" s="11">
        <f>VLOOKUP(A156,[19]hc!$A$1:$U$1663,1,0)</f>
        <v>6241505</v>
      </c>
    </row>
    <row r="157" spans="1:13">
      <c r="A157" s="11">
        <v>6147805</v>
      </c>
      <c r="B157" s="11">
        <v>36000</v>
      </c>
      <c r="C157" s="11">
        <v>1717545857</v>
      </c>
      <c r="D157" s="11" t="s">
        <v>1054</v>
      </c>
      <c r="E157" s="11" t="s">
        <v>20</v>
      </c>
      <c r="F157" s="11" t="s">
        <v>1025</v>
      </c>
      <c r="G157" s="11" t="s">
        <v>1050</v>
      </c>
      <c r="H157" s="11" t="s">
        <v>1027</v>
      </c>
      <c r="I157" s="11" t="s">
        <v>80</v>
      </c>
      <c r="J157" s="11">
        <v>8</v>
      </c>
      <c r="K157" s="11">
        <v>5</v>
      </c>
      <c r="L157" s="11">
        <v>1</v>
      </c>
      <c r="M157" s="11">
        <f>VLOOKUP(A157,[19]hc!$A$1:$U$1663,1,0)</f>
        <v>6147805</v>
      </c>
    </row>
    <row r="158" spans="1:13">
      <c r="A158" s="11">
        <v>6238147</v>
      </c>
      <c r="B158" s="11">
        <v>36000</v>
      </c>
      <c r="C158" s="11">
        <v>1719302984</v>
      </c>
      <c r="D158" s="11" t="s">
        <v>1055</v>
      </c>
      <c r="E158" s="11" t="s">
        <v>20</v>
      </c>
      <c r="F158" s="11" t="s">
        <v>1025</v>
      </c>
      <c r="G158" s="11" t="s">
        <v>1050</v>
      </c>
      <c r="H158" s="11" t="s">
        <v>1027</v>
      </c>
      <c r="I158" s="11" t="s">
        <v>80</v>
      </c>
      <c r="J158" s="11">
        <v>9</v>
      </c>
      <c r="K158" s="11">
        <v>9</v>
      </c>
      <c r="L158" s="11">
        <v>7</v>
      </c>
      <c r="M158" s="11">
        <f>VLOOKUP(A158,[19]hc!$A$1:$U$1663,1,0)</f>
        <v>6238147</v>
      </c>
    </row>
    <row r="159" spans="1:13">
      <c r="A159" s="11">
        <v>6147558</v>
      </c>
      <c r="B159" s="11">
        <v>36000</v>
      </c>
      <c r="C159" s="11">
        <v>1720190659</v>
      </c>
      <c r="D159" s="11" t="s">
        <v>1056</v>
      </c>
      <c r="E159" s="11" t="s">
        <v>20</v>
      </c>
      <c r="F159" s="11" t="s">
        <v>1025</v>
      </c>
      <c r="G159" s="11" t="s">
        <v>1050</v>
      </c>
      <c r="H159" s="11" t="s">
        <v>1027</v>
      </c>
      <c r="I159" s="11" t="s">
        <v>80</v>
      </c>
      <c r="J159" s="11">
        <v>8</v>
      </c>
      <c r="K159" s="11">
        <v>4</v>
      </c>
      <c r="L159" s="11">
        <v>24</v>
      </c>
      <c r="M159" s="11">
        <f>VLOOKUP(A159,[19]hc!$A$1:$U$1663,1,0)</f>
        <v>6147558</v>
      </c>
    </row>
    <row r="160" spans="1:13">
      <c r="A160" s="11">
        <v>6147755</v>
      </c>
      <c r="B160" s="11">
        <v>36000</v>
      </c>
      <c r="C160" s="11">
        <v>1722903455</v>
      </c>
      <c r="D160" s="11" t="s">
        <v>1057</v>
      </c>
      <c r="E160" s="11" t="s">
        <v>20</v>
      </c>
      <c r="F160" s="11" t="s">
        <v>1025</v>
      </c>
      <c r="G160" s="11" t="s">
        <v>1058</v>
      </c>
      <c r="H160" s="11" t="s">
        <v>1027</v>
      </c>
      <c r="I160" s="11" t="s">
        <v>84</v>
      </c>
      <c r="J160" s="11">
        <v>8</v>
      </c>
      <c r="K160" s="11">
        <v>5</v>
      </c>
      <c r="L160" s="11">
        <v>1</v>
      </c>
      <c r="M160" s="11">
        <f>VLOOKUP(A160,[19]hc!$A$1:$U$1663,1,0)</f>
        <v>6147755</v>
      </c>
    </row>
    <row r="161" spans="1:13">
      <c r="A161" s="11">
        <v>6148330</v>
      </c>
      <c r="B161" s="11">
        <v>36000</v>
      </c>
      <c r="C161" s="11">
        <v>1720308319</v>
      </c>
      <c r="D161" s="11" t="s">
        <v>1059</v>
      </c>
      <c r="E161" s="11" t="s">
        <v>20</v>
      </c>
      <c r="F161" s="11" t="s">
        <v>1025</v>
      </c>
      <c r="G161" s="11" t="s">
        <v>1058</v>
      </c>
      <c r="H161" s="11" t="s">
        <v>1027</v>
      </c>
      <c r="I161" s="11" t="s">
        <v>80</v>
      </c>
      <c r="J161" s="11">
        <v>8</v>
      </c>
      <c r="K161" s="11">
        <v>5</v>
      </c>
      <c r="L161" s="11">
        <v>1</v>
      </c>
      <c r="M161" s="11">
        <f>VLOOKUP(A161,[19]hc!$A$1:$U$1663,1,0)</f>
        <v>6148330</v>
      </c>
    </row>
    <row r="162" spans="1:13">
      <c r="A162" s="11">
        <v>6242103</v>
      </c>
      <c r="B162" s="11">
        <v>36000</v>
      </c>
      <c r="C162" s="11">
        <v>1717744500</v>
      </c>
      <c r="D162" s="11" t="s">
        <v>1060</v>
      </c>
      <c r="E162" s="11" t="s">
        <v>20</v>
      </c>
      <c r="F162" s="11" t="s">
        <v>1025</v>
      </c>
      <c r="G162" s="11" t="s">
        <v>1058</v>
      </c>
      <c r="H162" s="11" t="s">
        <v>1027</v>
      </c>
      <c r="I162" s="11" t="s">
        <v>80</v>
      </c>
      <c r="J162" s="11">
        <v>10</v>
      </c>
      <c r="K162" s="11">
        <v>3</v>
      </c>
      <c r="L162" s="11">
        <v>15</v>
      </c>
      <c r="M162" s="11">
        <f>VLOOKUP(A162,[19]hc!$A$1:$U$1663,1,0)</f>
        <v>6242103</v>
      </c>
    </row>
    <row r="163" spans="1:13">
      <c r="A163" s="11">
        <v>6238188</v>
      </c>
      <c r="B163" s="11">
        <v>36000</v>
      </c>
      <c r="C163" s="11">
        <v>1309196515</v>
      </c>
      <c r="D163" s="11" t="s">
        <v>1061</v>
      </c>
      <c r="E163" s="11" t="s">
        <v>20</v>
      </c>
      <c r="F163" s="11" t="s">
        <v>1025</v>
      </c>
      <c r="G163" s="11" t="s">
        <v>1058</v>
      </c>
      <c r="H163" s="11" t="s">
        <v>1027</v>
      </c>
      <c r="I163" s="11" t="s">
        <v>80</v>
      </c>
      <c r="J163" s="11">
        <v>9</v>
      </c>
      <c r="K163" s="11">
        <v>9</v>
      </c>
      <c r="L163" s="11">
        <v>7</v>
      </c>
      <c r="M163" s="11">
        <f>VLOOKUP(A163,[19]hc!$A$1:$U$1663,1,0)</f>
        <v>6238188</v>
      </c>
    </row>
    <row r="164" spans="1:13">
      <c r="A164" s="11">
        <v>6238256</v>
      </c>
      <c r="B164" s="11">
        <v>36000</v>
      </c>
      <c r="C164" s="11">
        <v>1716985500</v>
      </c>
      <c r="D164" s="11" t="s">
        <v>1062</v>
      </c>
      <c r="E164" s="11" t="s">
        <v>20</v>
      </c>
      <c r="F164" s="11" t="s">
        <v>1025</v>
      </c>
      <c r="G164" s="11" t="s">
        <v>1058</v>
      </c>
      <c r="H164" s="11" t="s">
        <v>1027</v>
      </c>
      <c r="I164" s="11" t="s">
        <v>80</v>
      </c>
      <c r="J164" s="11">
        <v>9</v>
      </c>
      <c r="K164" s="11">
        <v>9</v>
      </c>
      <c r="L164" s="11">
        <v>7</v>
      </c>
      <c r="M164" s="11">
        <f>VLOOKUP(A164,[19]hc!$A$1:$U$1663,1,0)</f>
        <v>6238256</v>
      </c>
    </row>
    <row r="165" spans="1:13">
      <c r="A165" s="11">
        <v>6128986</v>
      </c>
      <c r="B165" s="11">
        <v>36000</v>
      </c>
      <c r="C165" s="11">
        <v>1715562334</v>
      </c>
      <c r="D165" s="11" t="s">
        <v>1063</v>
      </c>
      <c r="E165" s="11" t="s">
        <v>20</v>
      </c>
      <c r="F165" s="11" t="s">
        <v>1025</v>
      </c>
      <c r="G165" s="11" t="s">
        <v>1058</v>
      </c>
      <c r="H165" s="11" t="s">
        <v>1027</v>
      </c>
      <c r="I165" s="11" t="s">
        <v>80</v>
      </c>
      <c r="J165" s="11">
        <v>7</v>
      </c>
      <c r="K165" s="11">
        <v>2</v>
      </c>
      <c r="L165" s="11">
        <v>16</v>
      </c>
      <c r="M165" s="11">
        <f>VLOOKUP(A165,[19]hc!$A$1:$U$1663,1,0)</f>
        <v>6128986</v>
      </c>
    </row>
    <row r="166" spans="1:13">
      <c r="A166" s="11">
        <v>6245256</v>
      </c>
      <c r="B166" s="11">
        <v>36000</v>
      </c>
      <c r="C166" s="11">
        <v>604108050</v>
      </c>
      <c r="D166" s="11" t="s">
        <v>1064</v>
      </c>
      <c r="E166" s="11" t="s">
        <v>20</v>
      </c>
      <c r="F166" s="11" t="s">
        <v>1025</v>
      </c>
      <c r="G166" s="11" t="s">
        <v>1058</v>
      </c>
      <c r="H166" s="11" t="s">
        <v>1027</v>
      </c>
      <c r="I166" s="11" t="s">
        <v>80</v>
      </c>
      <c r="J166" s="11">
        <v>10</v>
      </c>
      <c r="K166" s="11">
        <v>5</v>
      </c>
      <c r="L166" s="11">
        <v>17</v>
      </c>
      <c r="M166" s="11">
        <f>VLOOKUP(A166,[19]hc!$A$1:$U$1663,1,0)</f>
        <v>6245256</v>
      </c>
    </row>
    <row r="167" spans="1:13">
      <c r="A167" s="11">
        <v>6245241</v>
      </c>
      <c r="B167" s="11">
        <v>36000</v>
      </c>
      <c r="C167" s="11">
        <v>1716584030</v>
      </c>
      <c r="D167" s="11" t="s">
        <v>1065</v>
      </c>
      <c r="E167" s="11" t="s">
        <v>10</v>
      </c>
      <c r="F167" s="11" t="s">
        <v>1066</v>
      </c>
      <c r="G167" s="11" t="s">
        <v>1067</v>
      </c>
      <c r="H167" s="11" t="s">
        <v>1068</v>
      </c>
      <c r="I167" s="11" t="s">
        <v>84</v>
      </c>
      <c r="J167" s="11">
        <v>10</v>
      </c>
      <c r="K167" s="11">
        <v>5</v>
      </c>
      <c r="L167" s="11">
        <v>17</v>
      </c>
      <c r="M167" s="11">
        <f>VLOOKUP(A167,[19]hc!$A$1:$U$1663,1,0)</f>
        <v>6245241</v>
      </c>
    </row>
    <row r="168" spans="1:13">
      <c r="A168" s="11">
        <v>6129907</v>
      </c>
      <c r="B168" s="11">
        <v>36000</v>
      </c>
      <c r="C168" s="11">
        <v>1713205498</v>
      </c>
      <c r="D168" s="11" t="s">
        <v>1069</v>
      </c>
      <c r="E168" s="11" t="s">
        <v>10</v>
      </c>
      <c r="F168" s="11" t="s">
        <v>1066</v>
      </c>
      <c r="G168" s="11" t="s">
        <v>1067</v>
      </c>
      <c r="H168" s="11" t="s">
        <v>1068</v>
      </c>
      <c r="I168" s="11" t="s">
        <v>80</v>
      </c>
      <c r="J168" s="11">
        <v>7</v>
      </c>
      <c r="K168" s="11">
        <v>3</v>
      </c>
      <c r="L168" s="11">
        <v>16</v>
      </c>
      <c r="M168" s="11">
        <f>VLOOKUP(A168,[19]hc!$A$1:$U$1663,1,0)</f>
        <v>6129907</v>
      </c>
    </row>
    <row r="169" spans="1:13">
      <c r="A169" s="11">
        <v>6245240</v>
      </c>
      <c r="B169" s="11">
        <v>36000</v>
      </c>
      <c r="C169" s="11">
        <v>1714451141</v>
      </c>
      <c r="D169" s="11" t="s">
        <v>1070</v>
      </c>
      <c r="E169" s="11" t="s">
        <v>10</v>
      </c>
      <c r="F169" s="11" t="s">
        <v>1066</v>
      </c>
      <c r="G169" s="11" t="s">
        <v>1067</v>
      </c>
      <c r="H169" s="11" t="s">
        <v>1068</v>
      </c>
      <c r="I169" s="11" t="s">
        <v>80</v>
      </c>
      <c r="J169" s="11">
        <v>10</v>
      </c>
      <c r="K169" s="11">
        <v>5</v>
      </c>
      <c r="L169" s="11">
        <v>17</v>
      </c>
      <c r="M169" s="11">
        <f>VLOOKUP(A169,[19]hc!$A$1:$U$1663,1,0)</f>
        <v>6245240</v>
      </c>
    </row>
    <row r="170" spans="1:13">
      <c r="A170" s="11">
        <v>6080341</v>
      </c>
      <c r="B170" s="11">
        <v>36000</v>
      </c>
      <c r="C170" s="11">
        <v>1716652886</v>
      </c>
      <c r="D170" s="11" t="s">
        <v>1071</v>
      </c>
      <c r="E170" s="11" t="s">
        <v>10</v>
      </c>
      <c r="F170" s="11" t="s">
        <v>1066</v>
      </c>
      <c r="G170" s="11" t="s">
        <v>1067</v>
      </c>
      <c r="H170" s="11" t="s">
        <v>1068</v>
      </c>
      <c r="I170" s="11" t="s">
        <v>80</v>
      </c>
      <c r="J170" s="11">
        <v>5</v>
      </c>
      <c r="K170" s="11">
        <v>3</v>
      </c>
      <c r="L170" s="11">
        <v>1</v>
      </c>
      <c r="M170" s="11">
        <f>VLOOKUP(A170,[19]hc!$A$1:$U$1663,1,0)</f>
        <v>6080341</v>
      </c>
    </row>
    <row r="171" spans="1:13">
      <c r="A171" s="11">
        <v>6147785</v>
      </c>
      <c r="B171" s="11">
        <v>36000</v>
      </c>
      <c r="C171" s="11">
        <v>1711259075</v>
      </c>
      <c r="D171" s="11" t="s">
        <v>1072</v>
      </c>
      <c r="E171" s="11" t="s">
        <v>10</v>
      </c>
      <c r="F171" s="11" t="s">
        <v>1066</v>
      </c>
      <c r="G171" s="11" t="s">
        <v>1067</v>
      </c>
      <c r="H171" s="11" t="s">
        <v>1068</v>
      </c>
      <c r="I171" s="11" t="s">
        <v>80</v>
      </c>
      <c r="J171" s="11">
        <v>8</v>
      </c>
      <c r="K171" s="11">
        <v>5</v>
      </c>
      <c r="L171" s="11">
        <v>1</v>
      </c>
      <c r="M171" s="11">
        <f>VLOOKUP(A171,[19]hc!$A$1:$U$1663,1,0)</f>
        <v>6147785</v>
      </c>
    </row>
    <row r="172" spans="1:13">
      <c r="A172" s="11">
        <v>6147950</v>
      </c>
      <c r="B172" s="11">
        <v>36000</v>
      </c>
      <c r="C172" s="11">
        <v>1715724447</v>
      </c>
      <c r="D172" s="11" t="s">
        <v>1073</v>
      </c>
      <c r="E172" s="11" t="s">
        <v>10</v>
      </c>
      <c r="F172" s="11" t="s">
        <v>1066</v>
      </c>
      <c r="G172" s="11" t="s">
        <v>1067</v>
      </c>
      <c r="H172" s="11" t="s">
        <v>1068</v>
      </c>
      <c r="I172" s="11" t="s">
        <v>80</v>
      </c>
      <c r="J172" s="11">
        <v>8</v>
      </c>
      <c r="K172" s="11">
        <v>5</v>
      </c>
      <c r="L172" s="11">
        <v>1</v>
      </c>
      <c r="M172" s="11">
        <f>VLOOKUP(A172,[19]hc!$A$1:$U$1663,1,0)</f>
        <v>6147950</v>
      </c>
    </row>
    <row r="173" spans="1:13">
      <c r="A173" s="11">
        <v>6246091</v>
      </c>
      <c r="B173" s="11">
        <v>36000</v>
      </c>
      <c r="C173" s="11">
        <v>1722990833</v>
      </c>
      <c r="D173" s="11" t="s">
        <v>1074</v>
      </c>
      <c r="E173" s="11" t="s">
        <v>10</v>
      </c>
      <c r="F173" s="11" t="s">
        <v>1066</v>
      </c>
      <c r="G173" s="11" t="s">
        <v>1067</v>
      </c>
      <c r="H173" s="11" t="s">
        <v>1068</v>
      </c>
      <c r="I173" s="11" t="s">
        <v>80</v>
      </c>
      <c r="J173" s="11">
        <v>10</v>
      </c>
      <c r="K173" s="11">
        <v>6</v>
      </c>
      <c r="L173" s="11">
        <v>1</v>
      </c>
      <c r="M173" s="11">
        <f>VLOOKUP(A173,[19]hc!$A$1:$U$1663,1,0)</f>
        <v>6246091</v>
      </c>
    </row>
    <row r="174" spans="1:13">
      <c r="A174" s="11">
        <v>5958</v>
      </c>
      <c r="B174" s="11">
        <v>36000</v>
      </c>
      <c r="C174" s="11">
        <v>1714388327</v>
      </c>
      <c r="D174" s="11" t="s">
        <v>1075</v>
      </c>
      <c r="E174" s="11" t="s">
        <v>10</v>
      </c>
      <c r="F174" s="11" t="s">
        <v>1066</v>
      </c>
      <c r="G174" s="11" t="s">
        <v>1076</v>
      </c>
      <c r="H174" s="11" t="s">
        <v>1068</v>
      </c>
      <c r="I174" s="11" t="s">
        <v>84</v>
      </c>
      <c r="J174" s="11">
        <v>6</v>
      </c>
      <c r="K174" s="11">
        <v>9</v>
      </c>
      <c r="L174" s="11">
        <v>18</v>
      </c>
      <c r="M174" s="11">
        <f>VLOOKUP(A174,[19]hc!$A$1:$U$1663,1,0)</f>
        <v>5958</v>
      </c>
    </row>
    <row r="175" spans="1:13">
      <c r="A175" s="11">
        <v>6057851</v>
      </c>
      <c r="B175" s="11">
        <v>36000</v>
      </c>
      <c r="C175" s="11">
        <v>502758576</v>
      </c>
      <c r="D175" s="11" t="s">
        <v>1077</v>
      </c>
      <c r="E175" s="11" t="s">
        <v>10</v>
      </c>
      <c r="F175" s="11" t="s">
        <v>1066</v>
      </c>
      <c r="G175" s="11" t="s">
        <v>1076</v>
      </c>
      <c r="H175" s="11" t="s">
        <v>1068</v>
      </c>
      <c r="I175" s="11" t="s">
        <v>80</v>
      </c>
      <c r="J175" s="11">
        <v>10</v>
      </c>
      <c r="K175" s="11">
        <v>6</v>
      </c>
      <c r="L175" s="11">
        <v>1</v>
      </c>
      <c r="M175" s="11">
        <f>VLOOKUP(A175,[19]hc!$A$1:$U$1663,1,0)</f>
        <v>6057851</v>
      </c>
    </row>
    <row r="176" spans="1:13">
      <c r="A176" s="11">
        <v>6127788</v>
      </c>
      <c r="B176" s="11">
        <v>36000</v>
      </c>
      <c r="C176" s="11">
        <v>1715515787</v>
      </c>
      <c r="D176" s="11" t="s">
        <v>1078</v>
      </c>
      <c r="E176" s="11" t="s">
        <v>10</v>
      </c>
      <c r="F176" s="11" t="s">
        <v>1066</v>
      </c>
      <c r="G176" s="11" t="s">
        <v>1076</v>
      </c>
      <c r="H176" s="11" t="s">
        <v>1068</v>
      </c>
      <c r="I176" s="11" t="s">
        <v>80</v>
      </c>
      <c r="J176" s="11">
        <v>7</v>
      </c>
      <c r="K176" s="11">
        <v>1</v>
      </c>
      <c r="L176" s="11">
        <v>16</v>
      </c>
      <c r="M176" s="11">
        <f>VLOOKUP(A176,[19]hc!$A$1:$U$1663,1,0)</f>
        <v>6127788</v>
      </c>
    </row>
    <row r="177" spans="1:13">
      <c r="A177" s="11">
        <v>6148317</v>
      </c>
      <c r="B177" s="11">
        <v>36000</v>
      </c>
      <c r="C177" s="11">
        <v>1717632457</v>
      </c>
      <c r="D177" s="11" t="s">
        <v>1079</v>
      </c>
      <c r="E177" s="11" t="s">
        <v>10</v>
      </c>
      <c r="F177" s="11" t="s">
        <v>1066</v>
      </c>
      <c r="G177" s="11" t="s">
        <v>1076</v>
      </c>
      <c r="H177" s="11" t="s">
        <v>1068</v>
      </c>
      <c r="I177" s="11" t="s">
        <v>80</v>
      </c>
      <c r="J177" s="11">
        <v>8</v>
      </c>
      <c r="K177" s="11">
        <v>5</v>
      </c>
      <c r="L177" s="11">
        <v>1</v>
      </c>
      <c r="M177" s="11">
        <f>VLOOKUP(A177,[19]hc!$A$1:$U$1663,1,0)</f>
        <v>6148317</v>
      </c>
    </row>
    <row r="178" spans="1:13">
      <c r="A178" s="11">
        <v>6252273</v>
      </c>
      <c r="B178" s="11">
        <v>36000</v>
      </c>
      <c r="C178" s="11">
        <v>1715893333</v>
      </c>
      <c r="D178" s="11" t="s">
        <v>1080</v>
      </c>
      <c r="E178" s="11" t="s">
        <v>10</v>
      </c>
      <c r="F178" s="11" t="s">
        <v>1066</v>
      </c>
      <c r="G178" s="11" t="s">
        <v>1076</v>
      </c>
      <c r="H178" s="11" t="s">
        <v>1068</v>
      </c>
      <c r="I178" s="11" t="s">
        <v>80</v>
      </c>
      <c r="J178" s="11">
        <v>10</v>
      </c>
      <c r="K178" s="11">
        <v>11</v>
      </c>
      <c r="L178" s="11">
        <v>4</v>
      </c>
      <c r="M178" s="11">
        <f>VLOOKUP(A178,[19]hc!$A$1:$U$1663,1,0)</f>
        <v>6252273</v>
      </c>
    </row>
    <row r="179" spans="1:13">
      <c r="A179" s="11">
        <v>6245251</v>
      </c>
      <c r="B179" s="11">
        <v>36000</v>
      </c>
      <c r="C179" s="11">
        <v>1722376124</v>
      </c>
      <c r="D179" s="11" t="s">
        <v>1081</v>
      </c>
      <c r="E179" s="11" t="s">
        <v>10</v>
      </c>
      <c r="F179" s="11" t="s">
        <v>1066</v>
      </c>
      <c r="G179" s="11" t="s">
        <v>1076</v>
      </c>
      <c r="H179" s="11" t="s">
        <v>1068</v>
      </c>
      <c r="I179" s="11" t="s">
        <v>80</v>
      </c>
      <c r="J179" s="11">
        <v>10</v>
      </c>
      <c r="K179" s="11">
        <v>5</v>
      </c>
      <c r="L179" s="11">
        <v>17</v>
      </c>
      <c r="M179" s="11">
        <f>VLOOKUP(A179,[19]hc!$A$1:$U$1663,1,0)</f>
        <v>6245251</v>
      </c>
    </row>
    <row r="180" spans="1:13">
      <c r="A180" s="11">
        <v>6239316</v>
      </c>
      <c r="B180" s="11">
        <v>36000</v>
      </c>
      <c r="C180" s="11">
        <v>1309163291</v>
      </c>
      <c r="D180" s="11" t="s">
        <v>1082</v>
      </c>
      <c r="E180" s="11" t="s">
        <v>10</v>
      </c>
      <c r="F180" s="11" t="s">
        <v>1066</v>
      </c>
      <c r="G180" s="11" t="s">
        <v>1076</v>
      </c>
      <c r="H180" s="11" t="s">
        <v>1068</v>
      </c>
      <c r="I180" s="11" t="s">
        <v>80</v>
      </c>
      <c r="J180" s="11">
        <v>9</v>
      </c>
      <c r="K180" s="11">
        <v>11</v>
      </c>
      <c r="L180" s="11">
        <v>16</v>
      </c>
      <c r="M180" s="11">
        <f>VLOOKUP(A180,[19]hc!$A$1:$U$1663,1,0)</f>
        <v>6239316</v>
      </c>
    </row>
    <row r="181" spans="1:13">
      <c r="A181" s="11">
        <v>6129553</v>
      </c>
      <c r="B181" s="11">
        <v>36000</v>
      </c>
      <c r="C181" s="11">
        <v>1715144588</v>
      </c>
      <c r="D181" s="11" t="s">
        <v>1083</v>
      </c>
      <c r="E181" s="11" t="s">
        <v>10</v>
      </c>
      <c r="F181" s="11" t="s">
        <v>1066</v>
      </c>
      <c r="G181" s="11" t="s">
        <v>1084</v>
      </c>
      <c r="H181" s="11" t="s">
        <v>1068</v>
      </c>
      <c r="I181" s="11" t="s">
        <v>84</v>
      </c>
      <c r="J181" s="11">
        <v>7</v>
      </c>
      <c r="K181" s="11">
        <v>3</v>
      </c>
      <c r="L181" s="11">
        <v>1</v>
      </c>
      <c r="M181" s="11">
        <f>VLOOKUP(A181,[19]hc!$A$1:$U$1663,1,0)</f>
        <v>6129553</v>
      </c>
    </row>
    <row r="182" spans="1:13">
      <c r="A182" s="11">
        <v>6057573</v>
      </c>
      <c r="B182" s="11">
        <v>36000</v>
      </c>
      <c r="C182" s="11">
        <v>1714436209</v>
      </c>
      <c r="D182" s="11" t="s">
        <v>1085</v>
      </c>
      <c r="E182" s="11" t="s">
        <v>10</v>
      </c>
      <c r="F182" s="11" t="s">
        <v>1066</v>
      </c>
      <c r="G182" s="11" t="s">
        <v>1084</v>
      </c>
      <c r="H182" s="11" t="s">
        <v>1068</v>
      </c>
      <c r="I182" s="11" t="s">
        <v>80</v>
      </c>
      <c r="J182" s="11">
        <v>3</v>
      </c>
      <c r="K182" s="11">
        <v>1</v>
      </c>
      <c r="L182" s="11">
        <v>27</v>
      </c>
      <c r="M182" s="11">
        <f>VLOOKUP(A182,[19]hc!$A$1:$U$1663,1,0)</f>
        <v>6057573</v>
      </c>
    </row>
    <row r="183" spans="1:13">
      <c r="A183" s="11">
        <v>6243506</v>
      </c>
      <c r="B183" s="11">
        <v>36000</v>
      </c>
      <c r="C183" s="11">
        <v>1206146282</v>
      </c>
      <c r="D183" s="11" t="s">
        <v>1086</v>
      </c>
      <c r="E183" s="11" t="s">
        <v>10</v>
      </c>
      <c r="F183" s="11" t="s">
        <v>1066</v>
      </c>
      <c r="G183" s="11" t="s">
        <v>1084</v>
      </c>
      <c r="H183" s="11" t="s">
        <v>1068</v>
      </c>
      <c r="I183" s="11" t="s">
        <v>80</v>
      </c>
      <c r="J183" s="11">
        <v>10</v>
      </c>
      <c r="K183" s="11">
        <v>4</v>
      </c>
      <c r="L183" s="11">
        <v>15</v>
      </c>
      <c r="M183" s="11">
        <f>VLOOKUP(A183,[19]hc!$A$1:$U$1663,1,0)</f>
        <v>6243506</v>
      </c>
    </row>
    <row r="184" spans="1:13">
      <c r="A184" s="11">
        <v>3400620</v>
      </c>
      <c r="B184" s="11">
        <v>36000</v>
      </c>
      <c r="C184" s="11">
        <v>1708885866</v>
      </c>
      <c r="D184" s="11" t="s">
        <v>1087</v>
      </c>
      <c r="E184" s="11" t="s">
        <v>10</v>
      </c>
      <c r="F184" s="11" t="s">
        <v>1066</v>
      </c>
      <c r="G184" s="11" t="s">
        <v>1084</v>
      </c>
      <c r="H184" s="11" t="s">
        <v>1068</v>
      </c>
      <c r="I184" s="11" t="s">
        <v>80</v>
      </c>
      <c r="J184" s="11">
        <v>91</v>
      </c>
      <c r="K184" s="11">
        <v>3</v>
      </c>
      <c r="L184" s="11">
        <v>6</v>
      </c>
      <c r="M184" s="11">
        <f>VLOOKUP(A184,[19]hc!$A$1:$U$1663,1,0)</f>
        <v>3400620</v>
      </c>
    </row>
    <row r="185" spans="1:13">
      <c r="A185" s="11">
        <v>6068121</v>
      </c>
      <c r="B185" s="11">
        <v>36000</v>
      </c>
      <c r="C185" s="11">
        <v>1713654844</v>
      </c>
      <c r="D185" s="11" t="s">
        <v>1088</v>
      </c>
      <c r="E185" s="11" t="s">
        <v>10</v>
      </c>
      <c r="F185" s="11" t="s">
        <v>1066</v>
      </c>
      <c r="G185" s="11" t="s">
        <v>1084</v>
      </c>
      <c r="H185" s="11" t="s">
        <v>1068</v>
      </c>
      <c r="I185" s="11" t="s">
        <v>80</v>
      </c>
      <c r="J185" s="11">
        <v>4</v>
      </c>
      <c r="K185" s="11">
        <v>2</v>
      </c>
      <c r="L185" s="11">
        <v>9</v>
      </c>
      <c r="M185" s="11">
        <f>VLOOKUP(A185,[19]hc!$A$1:$U$1663,1,0)</f>
        <v>6068121</v>
      </c>
    </row>
    <row r="186" spans="1:13">
      <c r="A186" s="11">
        <v>6147843</v>
      </c>
      <c r="B186" s="11">
        <v>36000</v>
      </c>
      <c r="C186" s="11">
        <v>1711571396</v>
      </c>
      <c r="D186" s="11" t="s">
        <v>1089</v>
      </c>
      <c r="E186" s="11" t="s">
        <v>10</v>
      </c>
      <c r="F186" s="11" t="s">
        <v>1066</v>
      </c>
      <c r="G186" s="11" t="s">
        <v>1084</v>
      </c>
      <c r="H186" s="11" t="s">
        <v>1068</v>
      </c>
      <c r="I186" s="11" t="s">
        <v>80</v>
      </c>
      <c r="J186" s="11">
        <v>8</v>
      </c>
      <c r="K186" s="11">
        <v>5</v>
      </c>
      <c r="L186" s="11">
        <v>1</v>
      </c>
      <c r="M186" s="11">
        <f>VLOOKUP(A186,[19]hc!$A$1:$U$1663,1,0)</f>
        <v>6147843</v>
      </c>
    </row>
    <row r="187" spans="1:13">
      <c r="A187" s="11">
        <v>6148292</v>
      </c>
      <c r="B187" s="11">
        <v>36000</v>
      </c>
      <c r="C187" s="11">
        <v>1721192506</v>
      </c>
      <c r="D187" s="11" t="s">
        <v>1090</v>
      </c>
      <c r="E187" s="11" t="s">
        <v>10</v>
      </c>
      <c r="F187" s="11" t="s">
        <v>1066</v>
      </c>
      <c r="G187" s="11" t="s">
        <v>1091</v>
      </c>
      <c r="H187" s="11" t="s">
        <v>1068</v>
      </c>
      <c r="I187" s="11" t="s">
        <v>80</v>
      </c>
      <c r="J187" s="11">
        <v>8</v>
      </c>
      <c r="K187" s="11">
        <v>5</v>
      </c>
      <c r="L187" s="11">
        <v>1</v>
      </c>
      <c r="M187" s="11">
        <f>VLOOKUP(A187,[19]hc!$A$1:$U$1663,1,0)</f>
        <v>6148292</v>
      </c>
    </row>
    <row r="188" spans="1:13">
      <c r="A188" s="11">
        <v>6148155</v>
      </c>
      <c r="B188" s="11">
        <v>36000</v>
      </c>
      <c r="C188" s="11">
        <v>1713162145</v>
      </c>
      <c r="D188" s="11" t="s">
        <v>1092</v>
      </c>
      <c r="E188" s="11" t="s">
        <v>10</v>
      </c>
      <c r="F188" s="11" t="s">
        <v>1066</v>
      </c>
      <c r="G188" s="11" t="s">
        <v>1093</v>
      </c>
      <c r="H188" s="11" t="s">
        <v>1068</v>
      </c>
      <c r="I188" s="11" t="s">
        <v>84</v>
      </c>
      <c r="J188" s="11">
        <v>8</v>
      </c>
      <c r="K188" s="11">
        <v>5</v>
      </c>
      <c r="L188" s="11">
        <v>1</v>
      </c>
      <c r="M188" s="11">
        <f>VLOOKUP(A188,[19]hc!$A$1:$U$1663,1,0)</f>
        <v>6148155</v>
      </c>
    </row>
    <row r="189" spans="1:13">
      <c r="A189" s="11">
        <v>6245672</v>
      </c>
      <c r="B189" s="11">
        <v>36000</v>
      </c>
      <c r="C189" s="11">
        <v>401524020</v>
      </c>
      <c r="D189" s="11" t="s">
        <v>1094</v>
      </c>
      <c r="E189" s="11" t="s">
        <v>10</v>
      </c>
      <c r="F189" s="11" t="s">
        <v>1066</v>
      </c>
      <c r="G189" s="11" t="s">
        <v>1093</v>
      </c>
      <c r="H189" s="11" t="s">
        <v>1068</v>
      </c>
      <c r="I189" s="11" t="s">
        <v>80</v>
      </c>
      <c r="J189" s="11">
        <v>10</v>
      </c>
      <c r="K189" s="11">
        <v>5</v>
      </c>
      <c r="L189" s="11">
        <v>25</v>
      </c>
      <c r="M189" s="11">
        <f>VLOOKUP(A189,[19]hc!$A$1:$U$1663,1,0)</f>
        <v>6245672</v>
      </c>
    </row>
    <row r="190" spans="1:13">
      <c r="A190" s="11">
        <v>6239978</v>
      </c>
      <c r="B190" s="11">
        <v>36000</v>
      </c>
      <c r="C190" s="11">
        <v>1717744666</v>
      </c>
      <c r="D190" s="11" t="s">
        <v>1095</v>
      </c>
      <c r="E190" s="11" t="s">
        <v>10</v>
      </c>
      <c r="F190" s="11" t="s">
        <v>1066</v>
      </c>
      <c r="G190" s="11" t="s">
        <v>1093</v>
      </c>
      <c r="H190" s="11" t="s">
        <v>1068</v>
      </c>
      <c r="I190" s="11" t="s">
        <v>80</v>
      </c>
      <c r="J190" s="11">
        <v>9</v>
      </c>
      <c r="K190" s="11">
        <v>12</v>
      </c>
      <c r="L190" s="11">
        <v>14</v>
      </c>
      <c r="M190" s="11">
        <f>VLOOKUP(A190,[19]hc!$A$1:$U$1663,1,0)</f>
        <v>6239978</v>
      </c>
    </row>
    <row r="191" spans="1:13">
      <c r="A191" s="11">
        <v>6246663</v>
      </c>
      <c r="B191" s="11">
        <v>36000</v>
      </c>
      <c r="C191" s="11">
        <v>1720105202</v>
      </c>
      <c r="D191" s="11" t="s">
        <v>1096</v>
      </c>
      <c r="E191" s="11" t="s">
        <v>10</v>
      </c>
      <c r="F191" s="11" t="s">
        <v>1066</v>
      </c>
      <c r="G191" s="11" t="s">
        <v>1093</v>
      </c>
      <c r="H191" s="11" t="s">
        <v>1068</v>
      </c>
      <c r="I191" s="11" t="s">
        <v>80</v>
      </c>
      <c r="J191" s="11">
        <v>10</v>
      </c>
      <c r="K191" s="11">
        <v>6</v>
      </c>
      <c r="L191" s="11">
        <v>14</v>
      </c>
      <c r="M191" s="11">
        <f>VLOOKUP(A191,[19]hc!$A$1:$U$1663,1,0)</f>
        <v>6246663</v>
      </c>
    </row>
    <row r="192" spans="1:13">
      <c r="A192" s="11">
        <v>6243517</v>
      </c>
      <c r="B192" s="11">
        <v>36000</v>
      </c>
      <c r="C192" s="11">
        <v>201304219</v>
      </c>
      <c r="D192" s="11" t="s">
        <v>1097</v>
      </c>
      <c r="E192" s="11" t="s">
        <v>10</v>
      </c>
      <c r="F192" s="11" t="s">
        <v>1066</v>
      </c>
      <c r="G192" s="11" t="s">
        <v>1093</v>
      </c>
      <c r="H192" s="11" t="s">
        <v>1068</v>
      </c>
      <c r="I192" s="11" t="s">
        <v>80</v>
      </c>
      <c r="J192" s="11">
        <v>10</v>
      </c>
      <c r="K192" s="11">
        <v>4</v>
      </c>
      <c r="L192" s="11">
        <v>15</v>
      </c>
      <c r="M192" s="11">
        <f>VLOOKUP(A192,[19]hc!$A$1:$U$1663,1,0)</f>
        <v>6243517</v>
      </c>
    </row>
    <row r="193" spans="1:13">
      <c r="A193" s="11">
        <v>6245662</v>
      </c>
      <c r="B193" s="11">
        <v>36000</v>
      </c>
      <c r="C193" s="11">
        <v>1717746745</v>
      </c>
      <c r="D193" s="11" t="s">
        <v>1098</v>
      </c>
      <c r="E193" s="11" t="s">
        <v>10</v>
      </c>
      <c r="F193" s="11" t="s">
        <v>1066</v>
      </c>
      <c r="G193" s="11" t="s">
        <v>1093</v>
      </c>
      <c r="H193" s="11" t="s">
        <v>1068</v>
      </c>
      <c r="I193" s="11" t="s">
        <v>80</v>
      </c>
      <c r="J193" s="11">
        <v>10</v>
      </c>
      <c r="K193" s="11">
        <v>5</v>
      </c>
      <c r="L193" s="11">
        <v>25</v>
      </c>
      <c r="M193" s="11">
        <f>VLOOKUP(A193,[19]hc!$A$1:$U$1663,1,0)</f>
        <v>6245662</v>
      </c>
    </row>
    <row r="194" spans="1:13">
      <c r="A194" s="11">
        <v>6129546</v>
      </c>
      <c r="B194" s="11">
        <v>36000</v>
      </c>
      <c r="C194" s="11">
        <v>1719020339</v>
      </c>
      <c r="D194" s="11" t="s">
        <v>1099</v>
      </c>
      <c r="E194" s="11" t="s">
        <v>10</v>
      </c>
      <c r="F194" s="11" t="s">
        <v>1066</v>
      </c>
      <c r="G194" s="11" t="s">
        <v>1093</v>
      </c>
      <c r="H194" s="11" t="s">
        <v>1068</v>
      </c>
      <c r="I194" s="11" t="s">
        <v>80</v>
      </c>
      <c r="J194" s="11">
        <v>7</v>
      </c>
      <c r="K194" s="11">
        <v>3</v>
      </c>
      <c r="L194" s="11">
        <v>1</v>
      </c>
      <c r="M194" s="11">
        <f>VLOOKUP(A194,[19]hc!$A$1:$U$1663,1,0)</f>
        <v>6129546</v>
      </c>
    </row>
    <row r="195" spans="1:13">
      <c r="A195" s="11">
        <v>6126734</v>
      </c>
      <c r="B195" s="11">
        <v>36000</v>
      </c>
      <c r="C195" s="11">
        <v>1720174612</v>
      </c>
      <c r="D195" s="11" t="s">
        <v>1100</v>
      </c>
      <c r="E195" s="11" t="s">
        <v>10</v>
      </c>
      <c r="F195" s="11" t="s">
        <v>1066</v>
      </c>
      <c r="G195" s="11" t="s">
        <v>1101</v>
      </c>
      <c r="H195" s="11" t="s">
        <v>1068</v>
      </c>
      <c r="I195" s="11" t="s">
        <v>84</v>
      </c>
      <c r="J195" s="11">
        <v>9</v>
      </c>
      <c r="K195" s="11">
        <v>9</v>
      </c>
      <c r="L195" s="11">
        <v>16</v>
      </c>
      <c r="M195" s="11">
        <f>VLOOKUP(A195,[19]hc!$A$1:$U$1663,1,0)</f>
        <v>6126734</v>
      </c>
    </row>
    <row r="196" spans="1:13">
      <c r="A196" s="11">
        <v>6147890</v>
      </c>
      <c r="B196" s="11">
        <v>36000</v>
      </c>
      <c r="C196" s="11">
        <v>401186887</v>
      </c>
      <c r="D196" s="11" t="s">
        <v>1102</v>
      </c>
      <c r="E196" s="11" t="s">
        <v>10</v>
      </c>
      <c r="F196" s="11" t="s">
        <v>1066</v>
      </c>
      <c r="G196" s="11" t="s">
        <v>1101</v>
      </c>
      <c r="H196" s="11" t="s">
        <v>1068</v>
      </c>
      <c r="I196" s="11" t="s">
        <v>80</v>
      </c>
      <c r="J196" s="11">
        <v>8</v>
      </c>
      <c r="K196" s="11">
        <v>5</v>
      </c>
      <c r="L196" s="11">
        <v>1</v>
      </c>
      <c r="M196" s="11">
        <f>VLOOKUP(A196,[19]hc!$A$1:$U$1663,1,0)</f>
        <v>6147890</v>
      </c>
    </row>
    <row r="197" spans="1:13">
      <c r="A197" s="11">
        <v>6147737</v>
      </c>
      <c r="B197" s="11">
        <v>36000</v>
      </c>
      <c r="C197" s="11">
        <v>1714662630</v>
      </c>
      <c r="D197" s="11" t="s">
        <v>1103</v>
      </c>
      <c r="E197" s="11" t="s">
        <v>10</v>
      </c>
      <c r="F197" s="11" t="s">
        <v>1066</v>
      </c>
      <c r="G197" s="11" t="s">
        <v>1101</v>
      </c>
      <c r="H197" s="11" t="s">
        <v>1068</v>
      </c>
      <c r="I197" s="11" t="s">
        <v>80</v>
      </c>
      <c r="J197" s="11">
        <v>8</v>
      </c>
      <c r="K197" s="11">
        <v>5</v>
      </c>
      <c r="L197" s="11">
        <v>1</v>
      </c>
      <c r="M197" s="11">
        <f>VLOOKUP(A197,[19]hc!$A$1:$U$1663,1,0)</f>
        <v>6147737</v>
      </c>
    </row>
    <row r="198" spans="1:13">
      <c r="A198" s="11">
        <v>6057565</v>
      </c>
      <c r="B198" s="11">
        <v>36000</v>
      </c>
      <c r="C198" s="11">
        <v>1716126170</v>
      </c>
      <c r="D198" s="11" t="s">
        <v>1104</v>
      </c>
      <c r="E198" s="11" t="s">
        <v>10</v>
      </c>
      <c r="F198" s="11" t="s">
        <v>1066</v>
      </c>
      <c r="G198" s="11" t="s">
        <v>1101</v>
      </c>
      <c r="H198" s="11" t="s">
        <v>1068</v>
      </c>
      <c r="I198" s="11" t="s">
        <v>80</v>
      </c>
      <c r="J198" s="11">
        <v>3</v>
      </c>
      <c r="K198" s="11">
        <v>1</v>
      </c>
      <c r="L198" s="11">
        <v>27</v>
      </c>
      <c r="M198" s="11">
        <f>VLOOKUP(A198,[19]hc!$A$1:$U$1663,1,0)</f>
        <v>6057565</v>
      </c>
    </row>
    <row r="199" spans="1:13">
      <c r="A199" s="11">
        <v>6073780</v>
      </c>
      <c r="B199" s="11">
        <v>36000</v>
      </c>
      <c r="C199" s="11">
        <v>1717655326</v>
      </c>
      <c r="D199" s="11" t="s">
        <v>1105</v>
      </c>
      <c r="E199" s="11" t="s">
        <v>10</v>
      </c>
      <c r="F199" s="11" t="s">
        <v>1066</v>
      </c>
      <c r="G199" s="11" t="s">
        <v>1101</v>
      </c>
      <c r="H199" s="11" t="s">
        <v>1068</v>
      </c>
      <c r="I199" s="11" t="s">
        <v>80</v>
      </c>
      <c r="J199" s="11">
        <v>4</v>
      </c>
      <c r="K199" s="11">
        <v>7</v>
      </c>
      <c r="L199" s="11">
        <v>16</v>
      </c>
      <c r="M199" s="11">
        <f>VLOOKUP(A199,[19]hc!$A$1:$U$1663,1,0)</f>
        <v>6073780</v>
      </c>
    </row>
    <row r="200" spans="1:13">
      <c r="A200" s="11">
        <v>6258998</v>
      </c>
      <c r="B200" s="11">
        <v>36000</v>
      </c>
      <c r="C200" s="11">
        <v>1721678595</v>
      </c>
      <c r="D200" s="11" t="s">
        <v>1106</v>
      </c>
      <c r="E200" s="11" t="s">
        <v>10</v>
      </c>
      <c r="F200" s="11" t="s">
        <v>1066</v>
      </c>
      <c r="G200" s="11" t="s">
        <v>1101</v>
      </c>
      <c r="H200" s="11" t="s">
        <v>1068</v>
      </c>
      <c r="I200" s="11" t="s">
        <v>80</v>
      </c>
      <c r="J200" s="11">
        <v>11</v>
      </c>
      <c r="K200" s="11">
        <v>3</v>
      </c>
      <c r="L200" s="11">
        <v>16</v>
      </c>
      <c r="M200" s="11">
        <f>VLOOKUP(A200,[19]hc!$A$1:$U$1663,1,0)</f>
        <v>6258998</v>
      </c>
    </row>
    <row r="201" spans="1:13">
      <c r="A201" s="11">
        <v>6129501</v>
      </c>
      <c r="B201" s="11">
        <v>36000</v>
      </c>
      <c r="C201" s="11">
        <v>1716084908</v>
      </c>
      <c r="D201" s="11" t="s">
        <v>1107</v>
      </c>
      <c r="E201" s="11" t="s">
        <v>10</v>
      </c>
      <c r="F201" s="11" t="s">
        <v>1066</v>
      </c>
      <c r="G201" s="11" t="s">
        <v>1101</v>
      </c>
      <c r="H201" s="11" t="s">
        <v>1068</v>
      </c>
      <c r="I201" s="11" t="s">
        <v>80</v>
      </c>
      <c r="J201" s="11">
        <v>7</v>
      </c>
      <c r="K201" s="11">
        <v>3</v>
      </c>
      <c r="L201" s="11">
        <v>1</v>
      </c>
      <c r="M201" s="11">
        <f>VLOOKUP(A201,[19]hc!$A$1:$U$1663,1,0)</f>
        <v>6129501</v>
      </c>
    </row>
    <row r="202" spans="1:13">
      <c r="A202" s="11">
        <v>3600694</v>
      </c>
      <c r="B202" s="11">
        <v>36000</v>
      </c>
      <c r="C202" s="11">
        <v>1712592862</v>
      </c>
      <c r="D202" s="11" t="s">
        <v>1108</v>
      </c>
      <c r="E202" s="11" t="s">
        <v>10</v>
      </c>
      <c r="F202" s="11" t="s">
        <v>1066</v>
      </c>
      <c r="G202" s="11" t="s">
        <v>1109</v>
      </c>
      <c r="H202" s="11" t="s">
        <v>1068</v>
      </c>
      <c r="I202" s="11" t="s">
        <v>84</v>
      </c>
      <c r="J202" s="11">
        <v>0</v>
      </c>
      <c r="K202" s="11">
        <v>10</v>
      </c>
      <c r="L202" s="11">
        <v>9</v>
      </c>
      <c r="M202" s="11">
        <f>VLOOKUP(A202,[19]hc!$A$1:$U$1663,1,0)</f>
        <v>3600694</v>
      </c>
    </row>
    <row r="203" spans="1:13">
      <c r="A203" s="11">
        <v>6126668</v>
      </c>
      <c r="B203" s="11">
        <v>36000</v>
      </c>
      <c r="C203" s="11">
        <v>1716383011</v>
      </c>
      <c r="D203" s="11" t="s">
        <v>1110</v>
      </c>
      <c r="E203" s="11" t="s">
        <v>10</v>
      </c>
      <c r="F203" s="11" t="s">
        <v>1066</v>
      </c>
      <c r="G203" s="11" t="s">
        <v>1109</v>
      </c>
      <c r="H203" s="11" t="s">
        <v>1068</v>
      </c>
      <c r="I203" s="11" t="s">
        <v>80</v>
      </c>
      <c r="J203" s="11">
        <v>6</v>
      </c>
      <c r="K203" s="11">
        <v>12</v>
      </c>
      <c r="L203" s="11">
        <v>18</v>
      </c>
      <c r="M203" s="11">
        <f>VLOOKUP(A203,[19]hc!$A$1:$U$1663,1,0)</f>
        <v>6126668</v>
      </c>
    </row>
    <row r="204" spans="1:13">
      <c r="A204" s="11">
        <v>6148108</v>
      </c>
      <c r="B204" s="11">
        <v>36000</v>
      </c>
      <c r="C204" s="11">
        <v>1717486813</v>
      </c>
      <c r="D204" s="11" t="s">
        <v>1111</v>
      </c>
      <c r="E204" s="11" t="s">
        <v>10</v>
      </c>
      <c r="F204" s="11" t="s">
        <v>1066</v>
      </c>
      <c r="G204" s="11" t="s">
        <v>1109</v>
      </c>
      <c r="H204" s="11" t="s">
        <v>1068</v>
      </c>
      <c r="I204" s="11" t="s">
        <v>80</v>
      </c>
      <c r="J204" s="11">
        <v>8</v>
      </c>
      <c r="K204" s="11">
        <v>5</v>
      </c>
      <c r="L204" s="11">
        <v>1</v>
      </c>
      <c r="M204" s="11">
        <f>VLOOKUP(A204,[19]hc!$A$1:$U$1663,1,0)</f>
        <v>6148108</v>
      </c>
    </row>
    <row r="205" spans="1:13">
      <c r="A205" s="11">
        <v>6254029</v>
      </c>
      <c r="B205" s="11">
        <v>36000</v>
      </c>
      <c r="C205" s="11">
        <v>1716428121</v>
      </c>
      <c r="D205" s="11" t="s">
        <v>1112</v>
      </c>
      <c r="E205" s="11" t="s">
        <v>10</v>
      </c>
      <c r="F205" s="11" t="s">
        <v>1066</v>
      </c>
      <c r="G205" s="11" t="s">
        <v>1109</v>
      </c>
      <c r="H205" s="11" t="s">
        <v>1068</v>
      </c>
      <c r="I205" s="11" t="s">
        <v>80</v>
      </c>
      <c r="J205" s="11">
        <v>11</v>
      </c>
      <c r="K205" s="11">
        <v>1</v>
      </c>
      <c r="L205" s="11">
        <v>3</v>
      </c>
      <c r="M205" s="11">
        <f>VLOOKUP(A205,[19]hc!$A$1:$U$1663,1,0)</f>
        <v>6254029</v>
      </c>
    </row>
    <row r="206" spans="1:13">
      <c r="A206" s="11">
        <v>6244190</v>
      </c>
      <c r="B206" s="11">
        <v>36000</v>
      </c>
      <c r="C206" s="11">
        <v>1717741126</v>
      </c>
      <c r="D206" s="11" t="s">
        <v>1113</v>
      </c>
      <c r="E206" s="11" t="s">
        <v>10</v>
      </c>
      <c r="F206" s="11" t="s">
        <v>1066</v>
      </c>
      <c r="G206" s="11" t="s">
        <v>1109</v>
      </c>
      <c r="H206" s="11" t="s">
        <v>1068</v>
      </c>
      <c r="I206" s="11" t="s">
        <v>80</v>
      </c>
      <c r="J206" s="11">
        <v>10</v>
      </c>
      <c r="K206" s="11">
        <v>4</v>
      </c>
      <c r="L206" s="11">
        <v>26</v>
      </c>
      <c r="M206" s="11">
        <f>VLOOKUP(A206,[19]hc!$A$1:$U$1663,1,0)</f>
        <v>6244190</v>
      </c>
    </row>
    <row r="207" spans="1:13">
      <c r="A207" s="11">
        <v>6126659</v>
      </c>
      <c r="B207" s="11">
        <v>36000</v>
      </c>
      <c r="C207" s="11">
        <v>1717099665</v>
      </c>
      <c r="D207" s="11" t="s">
        <v>1114</v>
      </c>
      <c r="E207" s="11" t="s">
        <v>10</v>
      </c>
      <c r="F207" s="11" t="s">
        <v>1066</v>
      </c>
      <c r="G207" s="11" t="s">
        <v>1109</v>
      </c>
      <c r="H207" s="11" t="s">
        <v>1068</v>
      </c>
      <c r="I207" s="11" t="s">
        <v>80</v>
      </c>
      <c r="J207" s="11">
        <v>6</v>
      </c>
      <c r="K207" s="11">
        <v>12</v>
      </c>
      <c r="L207" s="11">
        <v>18</v>
      </c>
      <c r="M207" s="11">
        <f>VLOOKUP(A207,[19]hc!$A$1:$U$1663,1,0)</f>
        <v>6126659</v>
      </c>
    </row>
    <row r="208" spans="1:13">
      <c r="A208" s="11">
        <v>6256043</v>
      </c>
      <c r="B208" s="11">
        <v>36000</v>
      </c>
      <c r="C208" s="11">
        <v>1719565259</v>
      </c>
      <c r="D208" s="11" t="s">
        <v>1115</v>
      </c>
      <c r="E208" s="11" t="s">
        <v>10</v>
      </c>
      <c r="F208" s="11" t="s">
        <v>1066</v>
      </c>
      <c r="G208" s="11" t="s">
        <v>1109</v>
      </c>
      <c r="H208" s="11" t="s">
        <v>1068</v>
      </c>
      <c r="I208" s="11" t="s">
        <v>80</v>
      </c>
      <c r="J208" s="11">
        <v>11</v>
      </c>
      <c r="K208" s="11">
        <v>3</v>
      </c>
      <c r="L208" s="11">
        <v>1</v>
      </c>
      <c r="M208" s="11">
        <f>VLOOKUP(A208,[19]hc!$A$1:$U$1663,1,0)</f>
        <v>6256043</v>
      </c>
    </row>
    <row r="209" spans="1:13">
      <c r="A209" s="11">
        <v>5976</v>
      </c>
      <c r="B209" s="11">
        <v>36000</v>
      </c>
      <c r="C209" s="11">
        <v>1713878948</v>
      </c>
      <c r="D209" s="11" t="s">
        <v>1116</v>
      </c>
      <c r="E209" s="11" t="s">
        <v>10</v>
      </c>
      <c r="F209" s="11" t="s">
        <v>1066</v>
      </c>
      <c r="G209" s="11" t="s">
        <v>1117</v>
      </c>
      <c r="H209" s="11" t="s">
        <v>1068</v>
      </c>
      <c r="I209" s="11" t="s">
        <v>84</v>
      </c>
      <c r="J209" s="11">
        <v>2</v>
      </c>
      <c r="K209" s="11">
        <v>7</v>
      </c>
      <c r="L209" s="11">
        <v>1</v>
      </c>
      <c r="M209" s="11">
        <f>VLOOKUP(A209,[19]hc!$A$1:$U$1663,1,0)</f>
        <v>5976</v>
      </c>
    </row>
    <row r="210" spans="1:13">
      <c r="A210" s="11">
        <v>3400557</v>
      </c>
      <c r="B210" s="11">
        <v>36000</v>
      </c>
      <c r="C210" s="11">
        <v>1708060668</v>
      </c>
      <c r="D210" s="11" t="s">
        <v>1118</v>
      </c>
      <c r="E210" s="11" t="s">
        <v>10</v>
      </c>
      <c r="F210" s="11" t="s">
        <v>1066</v>
      </c>
      <c r="G210" s="11" t="s">
        <v>1117</v>
      </c>
      <c r="H210" s="11" t="s">
        <v>1068</v>
      </c>
      <c r="I210" s="11" t="s">
        <v>80</v>
      </c>
      <c r="J210" s="11">
        <v>90</v>
      </c>
      <c r="K210" s="11">
        <v>9</v>
      </c>
      <c r="L210" s="11">
        <v>10</v>
      </c>
      <c r="M210" s="11">
        <f>VLOOKUP(A210,[19]hc!$A$1:$U$1663,1,0)</f>
        <v>3400557</v>
      </c>
    </row>
    <row r="211" spans="1:13">
      <c r="A211" s="11">
        <v>6147836</v>
      </c>
      <c r="B211" s="11">
        <v>36000</v>
      </c>
      <c r="C211" s="11">
        <v>1713429015</v>
      </c>
      <c r="D211" s="11" t="s">
        <v>1119</v>
      </c>
      <c r="E211" s="11" t="s">
        <v>10</v>
      </c>
      <c r="F211" s="11" t="s">
        <v>1066</v>
      </c>
      <c r="G211" s="11" t="s">
        <v>1117</v>
      </c>
      <c r="H211" s="11" t="s">
        <v>1068</v>
      </c>
      <c r="I211" s="11" t="s">
        <v>80</v>
      </c>
      <c r="J211" s="11">
        <v>8</v>
      </c>
      <c r="K211" s="11">
        <v>5</v>
      </c>
      <c r="L211" s="11">
        <v>1</v>
      </c>
      <c r="M211" s="11">
        <f>VLOOKUP(A211,[19]hc!$A$1:$U$1663,1,0)</f>
        <v>6147836</v>
      </c>
    </row>
    <row r="212" spans="1:13">
      <c r="A212" s="11">
        <v>6147955</v>
      </c>
      <c r="B212" s="11">
        <v>36000</v>
      </c>
      <c r="C212" s="11">
        <v>1002394532</v>
      </c>
      <c r="D212" s="11" t="s">
        <v>1120</v>
      </c>
      <c r="E212" s="11" t="s">
        <v>10</v>
      </c>
      <c r="F212" s="11" t="s">
        <v>1066</v>
      </c>
      <c r="G212" s="11" t="s">
        <v>1117</v>
      </c>
      <c r="H212" s="11" t="s">
        <v>1068</v>
      </c>
      <c r="I212" s="11" t="s">
        <v>80</v>
      </c>
      <c r="J212" s="11">
        <v>8</v>
      </c>
      <c r="K212" s="11">
        <v>5</v>
      </c>
      <c r="L212" s="11">
        <v>1</v>
      </c>
      <c r="M212" s="11">
        <f>VLOOKUP(A212,[19]hc!$A$1:$U$1663,1,0)</f>
        <v>6147955</v>
      </c>
    </row>
    <row r="213" spans="1:13">
      <c r="A213" s="11">
        <v>6245220</v>
      </c>
      <c r="B213" s="11">
        <v>36000</v>
      </c>
      <c r="C213" s="11">
        <v>1721819165</v>
      </c>
      <c r="D213" s="11" t="s">
        <v>1121</v>
      </c>
      <c r="E213" s="11" t="s">
        <v>10</v>
      </c>
      <c r="F213" s="11" t="s">
        <v>1066</v>
      </c>
      <c r="G213" s="11" t="s">
        <v>1117</v>
      </c>
      <c r="H213" s="11" t="s">
        <v>1068</v>
      </c>
      <c r="I213" s="11" t="s">
        <v>80</v>
      </c>
      <c r="J213" s="11">
        <v>10</v>
      </c>
      <c r="K213" s="11">
        <v>5</v>
      </c>
      <c r="L213" s="11">
        <v>17</v>
      </c>
      <c r="M213" s="11">
        <f>VLOOKUP(A213,[19]hc!$A$1:$U$1663,1,0)</f>
        <v>6245220</v>
      </c>
    </row>
    <row r="214" spans="1:13">
      <c r="A214" s="11">
        <v>6148140</v>
      </c>
      <c r="B214" s="11">
        <v>36000</v>
      </c>
      <c r="C214" s="11">
        <v>1719634956</v>
      </c>
      <c r="D214" s="11" t="s">
        <v>1122</v>
      </c>
      <c r="E214" s="11" t="s">
        <v>10</v>
      </c>
      <c r="F214" s="11" t="s">
        <v>1066</v>
      </c>
      <c r="G214" s="11" t="s">
        <v>1117</v>
      </c>
      <c r="H214" s="11" t="s">
        <v>1068</v>
      </c>
      <c r="I214" s="11" t="s">
        <v>80</v>
      </c>
      <c r="J214" s="11">
        <v>8</v>
      </c>
      <c r="K214" s="11">
        <v>5</v>
      </c>
      <c r="L214" s="11">
        <v>1</v>
      </c>
      <c r="M214" s="11">
        <f>VLOOKUP(A214,[19]hc!$A$1:$U$1663,1,0)</f>
        <v>6148140</v>
      </c>
    </row>
    <row r="215" spans="1:13">
      <c r="A215" s="11">
        <v>6138529</v>
      </c>
      <c r="B215" s="11">
        <v>36000</v>
      </c>
      <c r="C215" s="11">
        <v>1714428990</v>
      </c>
      <c r="D215" s="11" t="s">
        <v>1123</v>
      </c>
      <c r="E215" s="11" t="s">
        <v>10</v>
      </c>
      <c r="F215" s="11" t="s">
        <v>1066</v>
      </c>
      <c r="G215" s="11" t="s">
        <v>1117</v>
      </c>
      <c r="H215" s="11" t="s">
        <v>1068</v>
      </c>
      <c r="I215" s="11" t="s">
        <v>80</v>
      </c>
      <c r="J215" s="11">
        <v>7</v>
      </c>
      <c r="K215" s="11">
        <v>9</v>
      </c>
      <c r="L215" s="11">
        <v>28</v>
      </c>
      <c r="M215" s="11">
        <f>VLOOKUP(A215,[19]hc!$A$1:$U$1663,1,0)</f>
        <v>6138529</v>
      </c>
    </row>
    <row r="216" spans="1:13">
      <c r="A216" s="11">
        <v>3600573</v>
      </c>
      <c r="B216" s="11">
        <v>36000</v>
      </c>
      <c r="C216" s="11">
        <v>1713462305</v>
      </c>
      <c r="D216" s="11" t="s">
        <v>1124</v>
      </c>
      <c r="E216" s="11" t="s">
        <v>10</v>
      </c>
      <c r="F216" s="11" t="s">
        <v>1125</v>
      </c>
      <c r="G216" s="11" t="s">
        <v>1126</v>
      </c>
      <c r="H216" s="11" t="s">
        <v>1127</v>
      </c>
      <c r="I216" s="11" t="s">
        <v>84</v>
      </c>
      <c r="J216" s="11">
        <v>0</v>
      </c>
      <c r="K216" s="11">
        <v>9</v>
      </c>
      <c r="L216" s="11">
        <v>11</v>
      </c>
      <c r="M216" s="11">
        <f>VLOOKUP(A216,[19]hc!$A$1:$U$1663,1,0)</f>
        <v>3600573</v>
      </c>
    </row>
    <row r="217" spans="1:13">
      <c r="A217" s="11">
        <v>6128842</v>
      </c>
      <c r="B217" s="11">
        <v>36000</v>
      </c>
      <c r="C217" s="11">
        <v>1715426332</v>
      </c>
      <c r="D217" s="11" t="s">
        <v>1128</v>
      </c>
      <c r="E217" s="11" t="s">
        <v>10</v>
      </c>
      <c r="F217" s="11" t="s">
        <v>1125</v>
      </c>
      <c r="G217" s="11" t="s">
        <v>1126</v>
      </c>
      <c r="H217" s="11" t="s">
        <v>1127</v>
      </c>
      <c r="I217" s="11" t="s">
        <v>80</v>
      </c>
      <c r="J217" s="11">
        <v>7</v>
      </c>
      <c r="K217" s="11">
        <v>2</v>
      </c>
      <c r="L217" s="11">
        <v>16</v>
      </c>
      <c r="M217" s="11">
        <f>VLOOKUP(A217,[19]hc!$A$1:$U$1663,1,0)</f>
        <v>6128842</v>
      </c>
    </row>
    <row r="218" spans="1:13">
      <c r="A218" s="11">
        <v>6120080</v>
      </c>
      <c r="B218" s="11">
        <v>36000</v>
      </c>
      <c r="C218" s="11">
        <v>1715981104</v>
      </c>
      <c r="D218" s="11" t="s">
        <v>1129</v>
      </c>
      <c r="E218" s="11" t="s">
        <v>10</v>
      </c>
      <c r="F218" s="11" t="s">
        <v>1125</v>
      </c>
      <c r="G218" s="11" t="s">
        <v>1126</v>
      </c>
      <c r="H218" s="11" t="s">
        <v>1127</v>
      </c>
      <c r="I218" s="11" t="s">
        <v>80</v>
      </c>
      <c r="J218" s="11">
        <v>6</v>
      </c>
      <c r="K218" s="11">
        <v>8</v>
      </c>
      <c r="L218" s="11">
        <v>16</v>
      </c>
      <c r="M218" s="11">
        <f>VLOOKUP(A218,[19]hc!$A$1:$U$1663,1,0)</f>
        <v>6120080</v>
      </c>
    </row>
    <row r="219" spans="1:13">
      <c r="A219" s="11">
        <v>6126183</v>
      </c>
      <c r="B219" s="11">
        <v>36000</v>
      </c>
      <c r="C219" s="11">
        <v>1714995097</v>
      </c>
      <c r="D219" s="11" t="s">
        <v>1130</v>
      </c>
      <c r="E219" s="11" t="s">
        <v>10</v>
      </c>
      <c r="F219" s="11" t="s">
        <v>1125</v>
      </c>
      <c r="G219" s="11" t="s">
        <v>1126</v>
      </c>
      <c r="H219" s="11" t="s">
        <v>1127</v>
      </c>
      <c r="I219" s="11" t="s">
        <v>80</v>
      </c>
      <c r="J219" s="11">
        <v>9</v>
      </c>
      <c r="K219" s="11">
        <v>8</v>
      </c>
      <c r="L219" s="11">
        <v>17</v>
      </c>
      <c r="M219" s="11">
        <f>VLOOKUP(A219,[19]hc!$A$1:$U$1663,1,0)</f>
        <v>6126183</v>
      </c>
    </row>
    <row r="220" spans="1:13">
      <c r="A220" s="11">
        <v>6129556</v>
      </c>
      <c r="B220" s="11">
        <v>36000</v>
      </c>
      <c r="C220" s="11">
        <v>1716187123</v>
      </c>
      <c r="D220" s="11" t="s">
        <v>1131</v>
      </c>
      <c r="E220" s="11" t="s">
        <v>10</v>
      </c>
      <c r="F220" s="11" t="s">
        <v>1125</v>
      </c>
      <c r="G220" s="11" t="s">
        <v>1126</v>
      </c>
      <c r="H220" s="11" t="s">
        <v>1127</v>
      </c>
      <c r="I220" s="11" t="s">
        <v>80</v>
      </c>
      <c r="J220" s="11">
        <v>7</v>
      </c>
      <c r="K220" s="11">
        <v>3</v>
      </c>
      <c r="L220" s="11">
        <v>1</v>
      </c>
      <c r="M220" s="11">
        <f>VLOOKUP(A220,[19]hc!$A$1:$U$1663,1,0)</f>
        <v>6129556</v>
      </c>
    </row>
    <row r="221" spans="1:13">
      <c r="A221" s="11">
        <v>6255100</v>
      </c>
      <c r="B221" s="11">
        <v>36000</v>
      </c>
      <c r="C221" s="11">
        <v>1721093993</v>
      </c>
      <c r="D221" s="11" t="s">
        <v>1132</v>
      </c>
      <c r="E221" s="11" t="s">
        <v>10</v>
      </c>
      <c r="F221" s="11" t="s">
        <v>1125</v>
      </c>
      <c r="G221" s="11" t="s">
        <v>1126</v>
      </c>
      <c r="H221" s="11" t="s">
        <v>1127</v>
      </c>
      <c r="I221" s="11" t="s">
        <v>80</v>
      </c>
      <c r="J221" s="11">
        <v>11</v>
      </c>
      <c r="K221" s="11">
        <v>2</v>
      </c>
      <c r="L221" s="11">
        <v>3</v>
      </c>
      <c r="M221" s="11">
        <f>VLOOKUP(A221,[19]hc!$A$1:$U$1663,1,0)</f>
        <v>6255100</v>
      </c>
    </row>
    <row r="222" spans="1:13">
      <c r="A222" s="11">
        <v>6237093</v>
      </c>
      <c r="B222" s="11">
        <v>36000</v>
      </c>
      <c r="C222" s="11">
        <v>1715215057</v>
      </c>
      <c r="D222" s="11" t="s">
        <v>1133</v>
      </c>
      <c r="E222" s="11" t="s">
        <v>10</v>
      </c>
      <c r="F222" s="11" t="s">
        <v>1125</v>
      </c>
      <c r="G222" s="11" t="s">
        <v>1126</v>
      </c>
      <c r="H222" s="11" t="s">
        <v>1127</v>
      </c>
      <c r="I222" s="11" t="s">
        <v>80</v>
      </c>
      <c r="J222" s="11">
        <v>9</v>
      </c>
      <c r="K222" s="11">
        <v>8</v>
      </c>
      <c r="L222" s="11">
        <v>17</v>
      </c>
      <c r="M222" s="11">
        <f>VLOOKUP(A222,[19]hc!$A$1:$U$1663,1,0)</f>
        <v>6237093</v>
      </c>
    </row>
    <row r="223" spans="1:13">
      <c r="A223" s="11">
        <v>6240016</v>
      </c>
      <c r="B223" s="11">
        <v>36000</v>
      </c>
      <c r="C223" s="11">
        <v>1721977179</v>
      </c>
      <c r="D223" s="11" t="s">
        <v>1134</v>
      </c>
      <c r="E223" s="11" t="s">
        <v>10</v>
      </c>
      <c r="F223" s="11" t="s">
        <v>1125</v>
      </c>
      <c r="G223" s="11" t="s">
        <v>1126</v>
      </c>
      <c r="H223" s="11" t="s">
        <v>1127</v>
      </c>
      <c r="I223" s="11" t="s">
        <v>80</v>
      </c>
      <c r="J223" s="11">
        <v>9</v>
      </c>
      <c r="K223" s="11">
        <v>12</v>
      </c>
      <c r="L223" s="11">
        <v>14</v>
      </c>
      <c r="M223" s="11">
        <f>VLOOKUP(A223,[19]hc!$A$1:$U$1663,1,0)</f>
        <v>6240016</v>
      </c>
    </row>
    <row r="224" spans="1:13">
      <c r="A224" s="11">
        <v>6245192</v>
      </c>
      <c r="B224" s="11">
        <v>36000</v>
      </c>
      <c r="C224" s="11">
        <v>1720527512</v>
      </c>
      <c r="D224" s="11" t="s">
        <v>1135</v>
      </c>
      <c r="E224" s="11" t="s">
        <v>10</v>
      </c>
      <c r="F224" s="11" t="s">
        <v>1125</v>
      </c>
      <c r="G224" s="11" t="s">
        <v>1126</v>
      </c>
      <c r="H224" s="11" t="s">
        <v>1127</v>
      </c>
      <c r="I224" s="11" t="s">
        <v>80</v>
      </c>
      <c r="J224" s="11">
        <v>10</v>
      </c>
      <c r="K224" s="11">
        <v>5</v>
      </c>
      <c r="L224" s="11">
        <v>17</v>
      </c>
      <c r="M224" s="11">
        <f>VLOOKUP(A224,[19]hc!$A$1:$U$1663,1,0)</f>
        <v>6245192</v>
      </c>
    </row>
    <row r="225" spans="1:13">
      <c r="A225" s="11">
        <v>6057898</v>
      </c>
      <c r="B225" s="11">
        <v>36000</v>
      </c>
      <c r="C225" s="11">
        <v>1713904587</v>
      </c>
      <c r="D225" s="11" t="s">
        <v>1136</v>
      </c>
      <c r="E225" s="11" t="s">
        <v>10</v>
      </c>
      <c r="F225" s="11" t="s">
        <v>1125</v>
      </c>
      <c r="G225" s="11" t="s">
        <v>1137</v>
      </c>
      <c r="H225" s="11" t="s">
        <v>1127</v>
      </c>
      <c r="I225" s="11" t="s">
        <v>84</v>
      </c>
      <c r="J225" s="11">
        <v>3</v>
      </c>
      <c r="K225" s="11">
        <v>2</v>
      </c>
      <c r="L225" s="11">
        <v>10</v>
      </c>
      <c r="M225" s="11">
        <f>VLOOKUP(A225,[19]hc!$A$1:$U$1663,1,0)</f>
        <v>6057898</v>
      </c>
    </row>
    <row r="226" spans="1:13">
      <c r="A226" s="11">
        <v>6239317</v>
      </c>
      <c r="B226" s="11">
        <v>36000</v>
      </c>
      <c r="C226" s="11">
        <v>1103921480</v>
      </c>
      <c r="D226" s="11" t="s">
        <v>1138</v>
      </c>
      <c r="E226" s="11" t="s">
        <v>10</v>
      </c>
      <c r="F226" s="11" t="s">
        <v>1125</v>
      </c>
      <c r="G226" s="11" t="s">
        <v>1137</v>
      </c>
      <c r="H226" s="11" t="s">
        <v>1127</v>
      </c>
      <c r="I226" s="11" t="s">
        <v>80</v>
      </c>
      <c r="J226" s="11">
        <v>9</v>
      </c>
      <c r="K226" s="11">
        <v>11</v>
      </c>
      <c r="L226" s="11">
        <v>16</v>
      </c>
      <c r="M226" s="11">
        <f>VLOOKUP(A226,[19]hc!$A$1:$U$1663,1,0)</f>
        <v>6239317</v>
      </c>
    </row>
    <row r="227" spans="1:13">
      <c r="A227" s="11">
        <v>6127967</v>
      </c>
      <c r="B227" s="11">
        <v>36000</v>
      </c>
      <c r="C227" s="11">
        <v>1711897759</v>
      </c>
      <c r="D227" s="11" t="s">
        <v>1139</v>
      </c>
      <c r="E227" s="11" t="s">
        <v>10</v>
      </c>
      <c r="F227" s="11" t="s">
        <v>1125</v>
      </c>
      <c r="G227" s="11" t="s">
        <v>1137</v>
      </c>
      <c r="H227" s="11" t="s">
        <v>1127</v>
      </c>
      <c r="I227" s="11" t="s">
        <v>80</v>
      </c>
      <c r="J227" s="11">
        <v>7</v>
      </c>
      <c r="K227" s="11">
        <v>1</v>
      </c>
      <c r="L227" s="11">
        <v>16</v>
      </c>
      <c r="M227" s="11">
        <f>VLOOKUP(A227,[19]hc!$A$1:$U$1663,1,0)</f>
        <v>6127967</v>
      </c>
    </row>
    <row r="228" spans="1:13">
      <c r="A228" s="11">
        <v>6246649</v>
      </c>
      <c r="B228" s="11">
        <v>36000</v>
      </c>
      <c r="C228" s="11">
        <v>801983776</v>
      </c>
      <c r="D228" s="11" t="s">
        <v>1140</v>
      </c>
      <c r="E228" s="11" t="s">
        <v>10</v>
      </c>
      <c r="F228" s="11" t="s">
        <v>1125</v>
      </c>
      <c r="G228" s="11" t="s">
        <v>1137</v>
      </c>
      <c r="H228" s="11" t="s">
        <v>1127</v>
      </c>
      <c r="I228" s="11" t="s">
        <v>80</v>
      </c>
      <c r="J228" s="11">
        <v>10</v>
      </c>
      <c r="K228" s="11">
        <v>6</v>
      </c>
      <c r="L228" s="11">
        <v>14</v>
      </c>
      <c r="M228" s="11">
        <f>VLOOKUP(A228,[19]hc!$A$1:$U$1663,1,0)</f>
        <v>6246649</v>
      </c>
    </row>
    <row r="229" spans="1:13">
      <c r="A229" s="11">
        <v>6138530</v>
      </c>
      <c r="B229" s="11">
        <v>36000</v>
      </c>
      <c r="C229" s="11">
        <v>1002700035</v>
      </c>
      <c r="D229" s="11" t="s">
        <v>1141</v>
      </c>
      <c r="E229" s="11" t="s">
        <v>10</v>
      </c>
      <c r="F229" s="11" t="s">
        <v>1125</v>
      </c>
      <c r="G229" s="11" t="s">
        <v>1137</v>
      </c>
      <c r="H229" s="11" t="s">
        <v>1127</v>
      </c>
      <c r="I229" s="11" t="s">
        <v>80</v>
      </c>
      <c r="J229" s="11">
        <v>7</v>
      </c>
      <c r="K229" s="11">
        <v>9</v>
      </c>
      <c r="L229" s="11">
        <v>28</v>
      </c>
      <c r="M229" s="11">
        <f>VLOOKUP(A229,[19]hc!$A$1:$U$1663,1,0)</f>
        <v>6138530</v>
      </c>
    </row>
    <row r="230" spans="1:13">
      <c r="A230" s="11">
        <v>6147756</v>
      </c>
      <c r="B230" s="11">
        <v>36000</v>
      </c>
      <c r="C230" s="11">
        <v>1715388011</v>
      </c>
      <c r="D230" s="11" t="s">
        <v>1142</v>
      </c>
      <c r="E230" s="11" t="s">
        <v>10</v>
      </c>
      <c r="F230" s="11" t="s">
        <v>1125</v>
      </c>
      <c r="G230" s="11" t="s">
        <v>1137</v>
      </c>
      <c r="H230" s="11" t="s">
        <v>1127</v>
      </c>
      <c r="I230" s="11" t="s">
        <v>80</v>
      </c>
      <c r="J230" s="11">
        <v>8</v>
      </c>
      <c r="K230" s="11">
        <v>5</v>
      </c>
      <c r="L230" s="11">
        <v>1</v>
      </c>
      <c r="M230" s="11">
        <f>VLOOKUP(A230,[19]hc!$A$1:$U$1663,1,0)</f>
        <v>6147756</v>
      </c>
    </row>
    <row r="231" spans="1:13">
      <c r="A231" s="11">
        <v>6148252</v>
      </c>
      <c r="B231" s="11">
        <v>36000</v>
      </c>
      <c r="C231" s="11">
        <v>1713302576</v>
      </c>
      <c r="D231" s="11" t="s">
        <v>1143</v>
      </c>
      <c r="E231" s="11" t="s">
        <v>10</v>
      </c>
      <c r="F231" s="11" t="s">
        <v>1125</v>
      </c>
      <c r="G231" s="11" t="s">
        <v>1137</v>
      </c>
      <c r="H231" s="11" t="s">
        <v>1127</v>
      </c>
      <c r="I231" s="11" t="s">
        <v>80</v>
      </c>
      <c r="J231" s="11">
        <v>8</v>
      </c>
      <c r="K231" s="11">
        <v>5</v>
      </c>
      <c r="L231" s="11">
        <v>1</v>
      </c>
      <c r="M231" s="11">
        <f>VLOOKUP(A231,[19]hc!$A$1:$U$1663,1,0)</f>
        <v>6148252</v>
      </c>
    </row>
    <row r="232" spans="1:13">
      <c r="A232" s="11">
        <v>6245229</v>
      </c>
      <c r="B232" s="11">
        <v>36000</v>
      </c>
      <c r="C232" s="11">
        <v>1718917295</v>
      </c>
      <c r="D232" s="11" t="s">
        <v>1144</v>
      </c>
      <c r="E232" s="11" t="s">
        <v>10</v>
      </c>
      <c r="F232" s="11" t="s">
        <v>1125</v>
      </c>
      <c r="G232" s="11" t="s">
        <v>1137</v>
      </c>
      <c r="H232" s="11" t="s">
        <v>1127</v>
      </c>
      <c r="I232" s="11" t="s">
        <v>80</v>
      </c>
      <c r="J232" s="11">
        <v>10</v>
      </c>
      <c r="K232" s="11">
        <v>5</v>
      </c>
      <c r="L232" s="11">
        <v>17</v>
      </c>
      <c r="M232" s="11">
        <f>VLOOKUP(A232,[19]hc!$A$1:$U$1663,1,0)</f>
        <v>6245229</v>
      </c>
    </row>
    <row r="233" spans="1:13">
      <c r="A233" s="11">
        <v>6122132</v>
      </c>
      <c r="B233" s="11">
        <v>36000</v>
      </c>
      <c r="C233" s="11">
        <v>1719921080</v>
      </c>
      <c r="D233" s="11" t="s">
        <v>1145</v>
      </c>
      <c r="E233" s="11" t="s">
        <v>10</v>
      </c>
      <c r="F233" s="11" t="s">
        <v>1125</v>
      </c>
      <c r="G233" s="11" t="s">
        <v>1137</v>
      </c>
      <c r="H233" s="11" t="s">
        <v>1127</v>
      </c>
      <c r="I233" s="11" t="s">
        <v>80</v>
      </c>
      <c r="J233" s="11">
        <v>6</v>
      </c>
      <c r="K233" s="11">
        <v>9</v>
      </c>
      <c r="L233" s="11">
        <v>18</v>
      </c>
      <c r="M233" s="11">
        <f>VLOOKUP(A233,[19]hc!$A$1:$U$1663,1,0)</f>
        <v>6122132</v>
      </c>
    </row>
    <row r="234" spans="1:13">
      <c r="A234" s="11">
        <v>6057453</v>
      </c>
      <c r="B234" s="11">
        <v>36000</v>
      </c>
      <c r="C234" s="11">
        <v>1712798022</v>
      </c>
      <c r="D234" s="11" t="s">
        <v>1146</v>
      </c>
      <c r="E234" s="11" t="s">
        <v>10</v>
      </c>
      <c r="F234" s="11" t="s">
        <v>1125</v>
      </c>
      <c r="G234" s="11" t="s">
        <v>1147</v>
      </c>
      <c r="H234" s="11" t="s">
        <v>1127</v>
      </c>
      <c r="I234" s="11" t="s">
        <v>84</v>
      </c>
      <c r="J234" s="11">
        <v>3</v>
      </c>
      <c r="K234" s="11">
        <v>1</v>
      </c>
      <c r="L234" s="11">
        <v>27</v>
      </c>
      <c r="M234" s="11">
        <f>VLOOKUP(A234,[19]hc!$A$1:$U$1663,1,0)</f>
        <v>6057453</v>
      </c>
    </row>
    <row r="235" spans="1:13">
      <c r="A235" s="11">
        <v>6253100</v>
      </c>
      <c r="B235" s="11">
        <v>36000</v>
      </c>
      <c r="C235" s="11">
        <v>1715542088</v>
      </c>
      <c r="D235" s="11" t="s">
        <v>1148</v>
      </c>
      <c r="E235" s="11" t="s">
        <v>10</v>
      </c>
      <c r="F235" s="11" t="s">
        <v>1125</v>
      </c>
      <c r="G235" s="11" t="s">
        <v>1147</v>
      </c>
      <c r="H235" s="11" t="s">
        <v>1127</v>
      </c>
      <c r="I235" s="11" t="s">
        <v>80</v>
      </c>
      <c r="J235" s="11">
        <v>10</v>
      </c>
      <c r="K235" s="11">
        <v>12</v>
      </c>
      <c r="L235" s="11">
        <v>1</v>
      </c>
      <c r="M235" s="11">
        <f>VLOOKUP(A235,[19]hc!$A$1:$U$1663,1,0)</f>
        <v>6253100</v>
      </c>
    </row>
    <row r="236" spans="1:13">
      <c r="A236" s="11">
        <v>6129499</v>
      </c>
      <c r="B236" s="11">
        <v>36000</v>
      </c>
      <c r="C236" s="11">
        <v>1717794729</v>
      </c>
      <c r="D236" s="11" t="s">
        <v>1149</v>
      </c>
      <c r="E236" s="11" t="s">
        <v>10</v>
      </c>
      <c r="F236" s="11" t="s">
        <v>1125</v>
      </c>
      <c r="G236" s="11" t="s">
        <v>1147</v>
      </c>
      <c r="H236" s="11" t="s">
        <v>1127</v>
      </c>
      <c r="I236" s="11" t="s">
        <v>80</v>
      </c>
      <c r="J236" s="11">
        <v>7</v>
      </c>
      <c r="K236" s="11">
        <v>3</v>
      </c>
      <c r="L236" s="11">
        <v>1</v>
      </c>
      <c r="M236" s="11">
        <f>VLOOKUP(A236,[19]hc!$A$1:$U$1663,1,0)</f>
        <v>6129499</v>
      </c>
    </row>
    <row r="237" spans="1:13">
      <c r="A237" s="11">
        <v>6057850</v>
      </c>
      <c r="B237" s="11">
        <v>36000</v>
      </c>
      <c r="C237" s="11">
        <v>1714774583</v>
      </c>
      <c r="D237" s="11" t="s">
        <v>1150</v>
      </c>
      <c r="E237" s="11" t="s">
        <v>10</v>
      </c>
      <c r="F237" s="11" t="s">
        <v>1125</v>
      </c>
      <c r="G237" s="11" t="s">
        <v>1147</v>
      </c>
      <c r="H237" s="11" t="s">
        <v>1127</v>
      </c>
      <c r="I237" s="11" t="s">
        <v>80</v>
      </c>
      <c r="J237" s="11">
        <v>3</v>
      </c>
      <c r="K237" s="11">
        <v>2</v>
      </c>
      <c r="L237" s="11">
        <v>10</v>
      </c>
      <c r="M237" s="11">
        <f>VLOOKUP(A237,[19]hc!$A$1:$U$1663,1,0)</f>
        <v>6057850</v>
      </c>
    </row>
    <row r="238" spans="1:13">
      <c r="A238" s="11">
        <v>6120079</v>
      </c>
      <c r="B238" s="11">
        <v>36000</v>
      </c>
      <c r="C238" s="11">
        <v>1714458484</v>
      </c>
      <c r="D238" s="11" t="s">
        <v>1151</v>
      </c>
      <c r="E238" s="11" t="s">
        <v>10</v>
      </c>
      <c r="F238" s="11" t="s">
        <v>1125</v>
      </c>
      <c r="G238" s="11" t="s">
        <v>1147</v>
      </c>
      <c r="H238" s="11" t="s">
        <v>1127</v>
      </c>
      <c r="I238" s="11" t="s">
        <v>80</v>
      </c>
      <c r="J238" s="11">
        <v>6</v>
      </c>
      <c r="K238" s="11">
        <v>8</v>
      </c>
      <c r="L238" s="11">
        <v>16</v>
      </c>
      <c r="M238" s="11">
        <f>VLOOKUP(A238,[19]hc!$A$1:$U$1663,1,0)</f>
        <v>6120079</v>
      </c>
    </row>
    <row r="239" spans="1:13">
      <c r="A239" s="11">
        <v>6256071</v>
      </c>
      <c r="B239" s="11">
        <v>36000</v>
      </c>
      <c r="C239" s="11">
        <v>1718913864</v>
      </c>
      <c r="D239" s="11" t="s">
        <v>1152</v>
      </c>
      <c r="E239" s="11" t="s">
        <v>10</v>
      </c>
      <c r="F239" s="11" t="s">
        <v>1125</v>
      </c>
      <c r="G239" s="11" t="s">
        <v>1147</v>
      </c>
      <c r="H239" s="11" t="s">
        <v>1127</v>
      </c>
      <c r="I239" s="11" t="s">
        <v>80</v>
      </c>
      <c r="J239" s="11">
        <v>11</v>
      </c>
      <c r="K239" s="11">
        <v>3</v>
      </c>
      <c r="L239" s="11">
        <v>1</v>
      </c>
      <c r="M239" s="11">
        <f>VLOOKUP(A239,[19]hc!$A$1:$U$1663,1,0)</f>
        <v>6256071</v>
      </c>
    </row>
    <row r="240" spans="1:13">
      <c r="A240" s="11">
        <v>6148172</v>
      </c>
      <c r="B240" s="11">
        <v>36000</v>
      </c>
      <c r="C240" s="11">
        <v>1719292573</v>
      </c>
      <c r="D240" s="11" t="s">
        <v>1153</v>
      </c>
      <c r="E240" s="11" t="s">
        <v>10</v>
      </c>
      <c r="F240" s="11" t="s">
        <v>1125</v>
      </c>
      <c r="G240" s="11" t="s">
        <v>1147</v>
      </c>
      <c r="H240" s="11" t="s">
        <v>1127</v>
      </c>
      <c r="I240" s="11" t="s">
        <v>80</v>
      </c>
      <c r="J240" s="11">
        <v>8</v>
      </c>
      <c r="K240" s="11">
        <v>5</v>
      </c>
      <c r="L240" s="11">
        <v>1</v>
      </c>
      <c r="M240" s="11">
        <f>VLOOKUP(A240,[19]hc!$A$1:$U$1663,1,0)</f>
        <v>6148172</v>
      </c>
    </row>
    <row r="241" spans="1:13">
      <c r="A241" s="11">
        <v>6245247</v>
      </c>
      <c r="B241" s="11">
        <v>36000</v>
      </c>
      <c r="C241" s="11">
        <v>1721600490</v>
      </c>
      <c r="D241" s="11" t="s">
        <v>1154</v>
      </c>
      <c r="E241" s="11" t="s">
        <v>10</v>
      </c>
      <c r="F241" s="11" t="s">
        <v>1125</v>
      </c>
      <c r="G241" s="11" t="s">
        <v>1147</v>
      </c>
      <c r="H241" s="11" t="s">
        <v>1127</v>
      </c>
      <c r="I241" s="11" t="s">
        <v>80</v>
      </c>
      <c r="J241" s="11">
        <v>10</v>
      </c>
      <c r="K241" s="11">
        <v>5</v>
      </c>
      <c r="L241" s="11">
        <v>17</v>
      </c>
      <c r="M241" s="11">
        <f>VLOOKUP(A241,[19]hc!$A$1:$U$1663,1,0)</f>
        <v>6245247</v>
      </c>
    </row>
    <row r="242" spans="1:13">
      <c r="A242" s="11">
        <v>1182</v>
      </c>
      <c r="B242" s="11">
        <v>36000</v>
      </c>
      <c r="C242" s="11">
        <v>1713048740</v>
      </c>
      <c r="D242" s="11" t="s">
        <v>1155</v>
      </c>
      <c r="E242" s="11" t="s">
        <v>10</v>
      </c>
      <c r="F242" s="11" t="s">
        <v>1125</v>
      </c>
      <c r="G242" s="11" t="s">
        <v>1156</v>
      </c>
      <c r="H242" s="11" t="s">
        <v>1127</v>
      </c>
      <c r="I242" s="11" t="s">
        <v>84</v>
      </c>
      <c r="J242" s="11">
        <v>1</v>
      </c>
      <c r="K242" s="11">
        <v>3</v>
      </c>
      <c r="L242" s="11">
        <v>12</v>
      </c>
      <c r="M242" s="11">
        <f>VLOOKUP(A242,[19]hc!$A$1:$U$1663,1,0)</f>
        <v>1182</v>
      </c>
    </row>
    <row r="243" spans="1:13">
      <c r="A243" s="11">
        <v>6254970</v>
      </c>
      <c r="B243" s="11">
        <v>36000</v>
      </c>
      <c r="C243" s="11">
        <v>1718551490</v>
      </c>
      <c r="D243" s="11" t="s">
        <v>1157</v>
      </c>
      <c r="E243" s="11" t="s">
        <v>10</v>
      </c>
      <c r="F243" s="11" t="s">
        <v>1125</v>
      </c>
      <c r="G243" s="11" t="s">
        <v>1156</v>
      </c>
      <c r="H243" s="11" t="s">
        <v>1127</v>
      </c>
      <c r="I243" s="11" t="s">
        <v>80</v>
      </c>
      <c r="J243" s="11">
        <v>11</v>
      </c>
      <c r="K243" s="11">
        <v>1</v>
      </c>
      <c r="L243" s="11">
        <v>27</v>
      </c>
      <c r="M243" s="11">
        <f>VLOOKUP(A243,[19]hc!$A$1:$U$1663,1,0)</f>
        <v>6254970</v>
      </c>
    </row>
    <row r="244" spans="1:13">
      <c r="A244" s="11">
        <v>6262751</v>
      </c>
      <c r="B244" s="11">
        <v>36000</v>
      </c>
      <c r="C244" s="11">
        <v>1717557530</v>
      </c>
      <c r="D244" s="11" t="s">
        <v>1158</v>
      </c>
      <c r="E244" s="11" t="s">
        <v>10</v>
      </c>
      <c r="F244" s="11" t="s">
        <v>1125</v>
      </c>
      <c r="G244" s="11" t="s">
        <v>1156</v>
      </c>
      <c r="H244" s="11" t="s">
        <v>1127</v>
      </c>
      <c r="I244" s="11" t="s">
        <v>80</v>
      </c>
      <c r="J244" s="11">
        <v>11</v>
      </c>
      <c r="K244" s="11">
        <v>6</v>
      </c>
      <c r="L244" s="11">
        <v>1</v>
      </c>
      <c r="M244" s="11">
        <f>VLOOKUP(A244,[19]hc!$A$1:$U$1663,1,0)</f>
        <v>6262751</v>
      </c>
    </row>
    <row r="245" spans="1:13">
      <c r="A245" s="11">
        <v>6085899</v>
      </c>
      <c r="B245" s="11">
        <v>36000</v>
      </c>
      <c r="C245" s="11">
        <v>1715615660</v>
      </c>
      <c r="D245" s="11" t="s">
        <v>1159</v>
      </c>
      <c r="E245" s="11" t="s">
        <v>10</v>
      </c>
      <c r="F245" s="11" t="s">
        <v>1125</v>
      </c>
      <c r="G245" s="11" t="s">
        <v>1156</v>
      </c>
      <c r="H245" s="11" t="s">
        <v>1127</v>
      </c>
      <c r="I245" s="11" t="s">
        <v>80</v>
      </c>
      <c r="J245" s="11">
        <v>5</v>
      </c>
      <c r="K245" s="11">
        <v>7</v>
      </c>
      <c r="L245" s="11">
        <v>18</v>
      </c>
      <c r="M245" s="11">
        <f>VLOOKUP(A245,[19]hc!$A$1:$U$1663,1,0)</f>
        <v>6085899</v>
      </c>
    </row>
    <row r="246" spans="1:13">
      <c r="A246" s="11">
        <v>6238526</v>
      </c>
      <c r="B246" s="11">
        <v>36000</v>
      </c>
      <c r="C246" s="11">
        <v>1721143343</v>
      </c>
      <c r="D246" s="11" t="s">
        <v>1160</v>
      </c>
      <c r="E246" s="11" t="s">
        <v>10</v>
      </c>
      <c r="F246" s="11" t="s">
        <v>1125</v>
      </c>
      <c r="G246" s="11" t="s">
        <v>1156</v>
      </c>
      <c r="H246" s="11" t="s">
        <v>1127</v>
      </c>
      <c r="I246" s="11" t="s">
        <v>80</v>
      </c>
      <c r="J246" s="11">
        <v>9</v>
      </c>
      <c r="K246" s="11">
        <v>10</v>
      </c>
      <c r="L246" s="11">
        <v>5</v>
      </c>
      <c r="M246" s="11">
        <f>VLOOKUP(A246,[19]hc!$A$1:$U$1663,1,0)</f>
        <v>6238526</v>
      </c>
    </row>
    <row r="247" spans="1:13">
      <c r="A247" s="11">
        <v>6245245</v>
      </c>
      <c r="B247" s="11">
        <v>36000</v>
      </c>
      <c r="C247" s="11">
        <v>1721933206</v>
      </c>
      <c r="D247" s="11" t="s">
        <v>1161</v>
      </c>
      <c r="E247" s="11" t="s">
        <v>10</v>
      </c>
      <c r="F247" s="11" t="s">
        <v>1125</v>
      </c>
      <c r="G247" s="11" t="s">
        <v>1156</v>
      </c>
      <c r="H247" s="11" t="s">
        <v>1127</v>
      </c>
      <c r="I247" s="11" t="s">
        <v>80</v>
      </c>
      <c r="J247" s="11">
        <v>10</v>
      </c>
      <c r="K247" s="11">
        <v>5</v>
      </c>
      <c r="L247" s="11">
        <v>17</v>
      </c>
      <c r="M247" s="11">
        <f>VLOOKUP(A247,[19]hc!$A$1:$U$1663,1,0)</f>
        <v>6245245</v>
      </c>
    </row>
    <row r="248" spans="1:13">
      <c r="A248" s="11">
        <v>6245227</v>
      </c>
      <c r="B248" s="11">
        <v>36000</v>
      </c>
      <c r="C248" s="11">
        <v>1717675589</v>
      </c>
      <c r="D248" s="11" t="s">
        <v>1162</v>
      </c>
      <c r="E248" s="11" t="s">
        <v>10</v>
      </c>
      <c r="F248" s="11" t="s">
        <v>1125</v>
      </c>
      <c r="G248" s="11" t="s">
        <v>1156</v>
      </c>
      <c r="H248" s="11" t="s">
        <v>1127</v>
      </c>
      <c r="I248" s="11" t="s">
        <v>80</v>
      </c>
      <c r="J248" s="11">
        <v>10</v>
      </c>
      <c r="K248" s="11">
        <v>5</v>
      </c>
      <c r="L248" s="11">
        <v>17</v>
      </c>
      <c r="M248" s="11">
        <f>VLOOKUP(A248,[19]hc!$A$1:$U$1663,1,0)</f>
        <v>6245227</v>
      </c>
    </row>
    <row r="249" spans="1:13">
      <c r="A249" s="11">
        <v>6118710</v>
      </c>
      <c r="B249" s="11">
        <v>36000</v>
      </c>
      <c r="C249" s="11">
        <v>1713724738</v>
      </c>
      <c r="D249" s="11" t="s">
        <v>1163</v>
      </c>
      <c r="E249" s="11" t="s">
        <v>10</v>
      </c>
      <c r="F249" s="11" t="s">
        <v>1125</v>
      </c>
      <c r="G249" s="11" t="s">
        <v>1156</v>
      </c>
      <c r="H249" s="11" t="s">
        <v>1127</v>
      </c>
      <c r="I249" s="11" t="s">
        <v>80</v>
      </c>
      <c r="J249" s="11">
        <v>6</v>
      </c>
      <c r="K249" s="11">
        <v>8</v>
      </c>
      <c r="L249" s="11">
        <v>1</v>
      </c>
      <c r="M249" s="11">
        <f>VLOOKUP(A249,[19]hc!$A$1:$U$1663,1,0)</f>
        <v>6118710</v>
      </c>
    </row>
    <row r="250" spans="1:13">
      <c r="A250" s="11">
        <v>3600369</v>
      </c>
      <c r="B250" s="11">
        <v>36000</v>
      </c>
      <c r="C250" s="11">
        <v>1715900062</v>
      </c>
      <c r="D250" s="11" t="s">
        <v>1164</v>
      </c>
      <c r="E250" s="11" t="s">
        <v>10</v>
      </c>
      <c r="F250" s="11" t="s">
        <v>1125</v>
      </c>
      <c r="G250" s="11" t="s">
        <v>1165</v>
      </c>
      <c r="H250" s="11" t="s">
        <v>1127</v>
      </c>
      <c r="I250" s="11" t="s">
        <v>84</v>
      </c>
      <c r="J250" s="11">
        <v>6</v>
      </c>
      <c r="K250" s="11">
        <v>7</v>
      </c>
      <c r="L250" s="11">
        <v>17</v>
      </c>
      <c r="M250" s="11">
        <f>VLOOKUP(A250,[19]hc!$A$1:$U$1663,1,0)</f>
        <v>3600369</v>
      </c>
    </row>
    <row r="251" spans="1:13">
      <c r="A251" s="11">
        <v>6245260</v>
      </c>
      <c r="B251" s="11">
        <v>36000</v>
      </c>
      <c r="C251" s="11">
        <v>1715784995</v>
      </c>
      <c r="D251" s="11" t="s">
        <v>1166</v>
      </c>
      <c r="E251" s="11" t="s">
        <v>10</v>
      </c>
      <c r="F251" s="11" t="s">
        <v>1125</v>
      </c>
      <c r="G251" s="11" t="s">
        <v>1165</v>
      </c>
      <c r="H251" s="11" t="s">
        <v>1127</v>
      </c>
      <c r="I251" s="11" t="s">
        <v>80</v>
      </c>
      <c r="J251" s="11">
        <v>10</v>
      </c>
      <c r="K251" s="11">
        <v>5</v>
      </c>
      <c r="L251" s="11">
        <v>17</v>
      </c>
      <c r="M251" s="11">
        <f>VLOOKUP(A251,[19]hc!$A$1:$U$1663,1,0)</f>
        <v>6245260</v>
      </c>
    </row>
    <row r="252" spans="1:13">
      <c r="A252" s="11">
        <v>6245218</v>
      </c>
      <c r="B252" s="11">
        <v>36000</v>
      </c>
      <c r="C252" s="11">
        <v>1717443830</v>
      </c>
      <c r="D252" s="11" t="s">
        <v>1167</v>
      </c>
      <c r="E252" s="11" t="s">
        <v>10</v>
      </c>
      <c r="F252" s="11" t="s">
        <v>1125</v>
      </c>
      <c r="G252" s="11" t="s">
        <v>1165</v>
      </c>
      <c r="H252" s="11" t="s">
        <v>1127</v>
      </c>
      <c r="I252" s="11" t="s">
        <v>80</v>
      </c>
      <c r="J252" s="11">
        <v>10</v>
      </c>
      <c r="K252" s="11">
        <v>5</v>
      </c>
      <c r="L252" s="11">
        <v>17</v>
      </c>
      <c r="M252" s="11">
        <f>VLOOKUP(A252,[19]hc!$A$1:$U$1663,1,0)</f>
        <v>6245218</v>
      </c>
    </row>
    <row r="253" spans="1:13">
      <c r="A253" s="11">
        <v>6239320</v>
      </c>
      <c r="B253" s="11">
        <v>36000</v>
      </c>
      <c r="C253" s="11">
        <v>1309163283</v>
      </c>
      <c r="D253" s="11" t="s">
        <v>1168</v>
      </c>
      <c r="E253" s="11" t="s">
        <v>10</v>
      </c>
      <c r="F253" s="11" t="s">
        <v>1125</v>
      </c>
      <c r="G253" s="11" t="s">
        <v>1165</v>
      </c>
      <c r="H253" s="11" t="s">
        <v>1127</v>
      </c>
      <c r="I253" s="11" t="s">
        <v>80</v>
      </c>
      <c r="J253" s="11">
        <v>9</v>
      </c>
      <c r="K253" s="11">
        <v>11</v>
      </c>
      <c r="L253" s="11">
        <v>16</v>
      </c>
      <c r="M253" s="11">
        <f>VLOOKUP(A253,[19]hc!$A$1:$U$1663,1,0)</f>
        <v>6239320</v>
      </c>
    </row>
    <row r="254" spans="1:13">
      <c r="A254" s="11">
        <v>6058279</v>
      </c>
      <c r="B254" s="11">
        <v>36000</v>
      </c>
      <c r="C254" s="11">
        <v>1714451497</v>
      </c>
      <c r="D254" s="11" t="s">
        <v>1169</v>
      </c>
      <c r="E254" s="11" t="s">
        <v>10</v>
      </c>
      <c r="F254" s="11" t="s">
        <v>1125</v>
      </c>
      <c r="G254" s="11" t="s">
        <v>1165</v>
      </c>
      <c r="H254" s="11" t="s">
        <v>1127</v>
      </c>
      <c r="I254" s="11" t="s">
        <v>80</v>
      </c>
      <c r="J254" s="11">
        <v>7</v>
      </c>
      <c r="K254" s="11">
        <v>4</v>
      </c>
      <c r="L254" s="11">
        <v>23</v>
      </c>
      <c r="M254" s="11">
        <f>VLOOKUP(A254,[19]hc!$A$1:$U$1663,1,0)</f>
        <v>6058279</v>
      </c>
    </row>
    <row r="255" spans="1:13">
      <c r="A255" s="11">
        <v>6128936</v>
      </c>
      <c r="B255" s="11">
        <v>36000</v>
      </c>
      <c r="C255" s="11">
        <v>1717630048</v>
      </c>
      <c r="D255" s="11" t="s">
        <v>1170</v>
      </c>
      <c r="E255" s="11" t="s">
        <v>10</v>
      </c>
      <c r="F255" s="11" t="s">
        <v>1125</v>
      </c>
      <c r="G255" s="11" t="s">
        <v>1165</v>
      </c>
      <c r="H255" s="11" t="s">
        <v>1127</v>
      </c>
      <c r="I255" s="11" t="s">
        <v>80</v>
      </c>
      <c r="J255" s="11">
        <v>7</v>
      </c>
      <c r="K255" s="11">
        <v>2</v>
      </c>
      <c r="L255" s="11">
        <v>16</v>
      </c>
      <c r="M255" s="11">
        <f>VLOOKUP(A255,[19]hc!$A$1:$U$1663,1,0)</f>
        <v>6128936</v>
      </c>
    </row>
    <row r="256" spans="1:13">
      <c r="A256" s="11">
        <v>6245262</v>
      </c>
      <c r="B256" s="11">
        <v>36000</v>
      </c>
      <c r="C256" s="11">
        <v>1719431098</v>
      </c>
      <c r="D256" s="11" t="s">
        <v>1171</v>
      </c>
      <c r="E256" s="11" t="s">
        <v>10</v>
      </c>
      <c r="F256" s="11" t="s">
        <v>1125</v>
      </c>
      <c r="G256" s="11" t="s">
        <v>1165</v>
      </c>
      <c r="H256" s="11" t="s">
        <v>1127</v>
      </c>
      <c r="I256" s="11" t="s">
        <v>80</v>
      </c>
      <c r="J256" s="11">
        <v>10</v>
      </c>
      <c r="K256" s="11">
        <v>5</v>
      </c>
      <c r="L256" s="11">
        <v>17</v>
      </c>
      <c r="M256" s="11">
        <f>VLOOKUP(A256,[19]hc!$A$1:$U$1663,1,0)</f>
        <v>6245262</v>
      </c>
    </row>
    <row r="257" spans="1:13">
      <c r="A257" s="11">
        <v>6073302</v>
      </c>
      <c r="B257" s="11">
        <v>36000</v>
      </c>
      <c r="C257" s="11">
        <v>1713692711</v>
      </c>
      <c r="D257" s="11" t="s">
        <v>1172</v>
      </c>
      <c r="E257" s="11" t="s">
        <v>10</v>
      </c>
      <c r="F257" s="11" t="s">
        <v>1125</v>
      </c>
      <c r="G257" s="11" t="s">
        <v>1165</v>
      </c>
      <c r="H257" s="11" t="s">
        <v>1127</v>
      </c>
      <c r="I257" s="11" t="s">
        <v>80</v>
      </c>
      <c r="J257" s="11">
        <v>9</v>
      </c>
      <c r="K257" s="11">
        <v>9</v>
      </c>
      <c r="L257" s="11">
        <v>30</v>
      </c>
      <c r="M257" s="11">
        <f>VLOOKUP(A257,[19]hc!$A$1:$U$1663,1,0)</f>
        <v>6073302</v>
      </c>
    </row>
    <row r="258" spans="1:13">
      <c r="A258" s="11">
        <v>4078</v>
      </c>
      <c r="B258" s="11">
        <v>36000</v>
      </c>
      <c r="C258" s="11">
        <v>1711143154</v>
      </c>
      <c r="D258" s="11" t="s">
        <v>1173</v>
      </c>
      <c r="E258" s="11" t="s">
        <v>10</v>
      </c>
      <c r="F258" s="11" t="s">
        <v>1174</v>
      </c>
      <c r="G258" s="11" t="s">
        <v>1175</v>
      </c>
      <c r="H258" s="11" t="s">
        <v>1176</v>
      </c>
      <c r="I258" s="11" t="s">
        <v>84</v>
      </c>
      <c r="J258" s="11">
        <v>1</v>
      </c>
      <c r="K258" s="11">
        <v>8</v>
      </c>
      <c r="L258" s="11">
        <v>27</v>
      </c>
      <c r="M258" s="11">
        <f>VLOOKUP(A258,[19]hc!$A$1:$U$1663,1,0)</f>
        <v>4078</v>
      </c>
    </row>
    <row r="259" spans="1:13">
      <c r="A259" s="11">
        <v>6112954</v>
      </c>
      <c r="B259" s="11">
        <v>36000</v>
      </c>
      <c r="C259" s="11">
        <v>1714485495</v>
      </c>
      <c r="D259" s="11" t="s">
        <v>1177</v>
      </c>
      <c r="E259" s="11" t="s">
        <v>10</v>
      </c>
      <c r="F259" s="11" t="s">
        <v>1174</v>
      </c>
      <c r="G259" s="11" t="s">
        <v>1175</v>
      </c>
      <c r="H259" s="11" t="s">
        <v>1176</v>
      </c>
      <c r="I259" s="11" t="s">
        <v>80</v>
      </c>
      <c r="J259" s="11">
        <v>8</v>
      </c>
      <c r="K259" s="11">
        <v>4</v>
      </c>
      <c r="L259" s="11">
        <v>18</v>
      </c>
      <c r="M259" s="11">
        <f>VLOOKUP(A259,[19]hc!$A$1:$U$1663,1,0)</f>
        <v>6112954</v>
      </c>
    </row>
    <row r="260" spans="1:13">
      <c r="A260" s="11">
        <v>3400230</v>
      </c>
      <c r="B260" s="11">
        <v>36000</v>
      </c>
      <c r="C260" s="11">
        <v>1705093977</v>
      </c>
      <c r="D260" s="11" t="s">
        <v>1178</v>
      </c>
      <c r="E260" s="11" t="s">
        <v>10</v>
      </c>
      <c r="F260" s="11" t="s">
        <v>1174</v>
      </c>
      <c r="G260" s="11" t="s">
        <v>1175</v>
      </c>
      <c r="H260" s="11" t="s">
        <v>1176</v>
      </c>
      <c r="I260" s="11" t="s">
        <v>80</v>
      </c>
      <c r="J260" s="11">
        <v>81</v>
      </c>
      <c r="K260" s="11">
        <v>9</v>
      </c>
      <c r="L260" s="11">
        <v>2</v>
      </c>
      <c r="M260" s="11">
        <f>VLOOKUP(A260,[19]hc!$A$1:$U$1663,1,0)</f>
        <v>3400230</v>
      </c>
    </row>
    <row r="261" spans="1:13">
      <c r="A261" s="11">
        <v>6122136</v>
      </c>
      <c r="B261" s="11">
        <v>36000</v>
      </c>
      <c r="C261" s="11">
        <v>1717412231</v>
      </c>
      <c r="D261" s="11" t="s">
        <v>1179</v>
      </c>
      <c r="E261" s="11" t="s">
        <v>10</v>
      </c>
      <c r="F261" s="11" t="s">
        <v>1174</v>
      </c>
      <c r="G261" s="11" t="s">
        <v>1175</v>
      </c>
      <c r="H261" s="11" t="s">
        <v>1176</v>
      </c>
      <c r="I261" s="11" t="s">
        <v>80</v>
      </c>
      <c r="J261" s="11">
        <v>6</v>
      </c>
      <c r="K261" s="11">
        <v>9</v>
      </c>
      <c r="L261" s="11">
        <v>18</v>
      </c>
      <c r="M261" s="11">
        <f>VLOOKUP(A261,[19]hc!$A$1:$U$1663,1,0)</f>
        <v>6122136</v>
      </c>
    </row>
    <row r="262" spans="1:13">
      <c r="A262" s="11">
        <v>6073785</v>
      </c>
      <c r="B262" s="11">
        <v>36000</v>
      </c>
      <c r="C262" s="11">
        <v>1713911178</v>
      </c>
      <c r="D262" s="11" t="s">
        <v>1180</v>
      </c>
      <c r="E262" s="11" t="s">
        <v>10</v>
      </c>
      <c r="F262" s="11" t="s">
        <v>1174</v>
      </c>
      <c r="G262" s="11" t="s">
        <v>1175</v>
      </c>
      <c r="H262" s="11" t="s">
        <v>1176</v>
      </c>
      <c r="I262" s="11" t="s">
        <v>80</v>
      </c>
      <c r="J262" s="11">
        <v>9</v>
      </c>
      <c r="K262" s="11">
        <v>9</v>
      </c>
      <c r="L262" s="11">
        <v>30</v>
      </c>
      <c r="M262" s="11">
        <f>VLOOKUP(A262,[19]hc!$A$1:$U$1663,1,0)</f>
        <v>6073785</v>
      </c>
    </row>
    <row r="263" spans="1:13">
      <c r="A263" s="11">
        <v>6057538</v>
      </c>
      <c r="B263" s="11">
        <v>36000</v>
      </c>
      <c r="C263" s="11">
        <v>1714409735</v>
      </c>
      <c r="D263" s="11" t="s">
        <v>1181</v>
      </c>
      <c r="E263" s="11" t="s">
        <v>10</v>
      </c>
      <c r="F263" s="11" t="s">
        <v>1174</v>
      </c>
      <c r="G263" s="11" t="s">
        <v>1175</v>
      </c>
      <c r="H263" s="11" t="s">
        <v>1176</v>
      </c>
      <c r="I263" s="11" t="s">
        <v>80</v>
      </c>
      <c r="J263" s="11">
        <v>3</v>
      </c>
      <c r="K263" s="11">
        <v>1</v>
      </c>
      <c r="L263" s="11">
        <v>27</v>
      </c>
      <c r="M263" s="11">
        <f>VLOOKUP(A263,[19]hc!$A$1:$U$1663,1,0)</f>
        <v>6057538</v>
      </c>
    </row>
    <row r="264" spans="1:13">
      <c r="A264" s="11">
        <v>6060205</v>
      </c>
      <c r="B264" s="11">
        <v>36000</v>
      </c>
      <c r="C264" s="11">
        <v>1711968949</v>
      </c>
      <c r="D264" s="11" t="s">
        <v>1182</v>
      </c>
      <c r="E264" s="11" t="s">
        <v>10</v>
      </c>
      <c r="F264" s="11" t="s">
        <v>1174</v>
      </c>
      <c r="G264" s="11" t="s">
        <v>1175</v>
      </c>
      <c r="H264" s="11" t="s">
        <v>1176</v>
      </c>
      <c r="I264" s="11" t="s">
        <v>80</v>
      </c>
      <c r="J264" s="11">
        <v>3</v>
      </c>
      <c r="K264" s="11">
        <v>5</v>
      </c>
      <c r="L264" s="11">
        <v>5</v>
      </c>
      <c r="M264" s="11">
        <f>VLOOKUP(A264,[19]hc!$A$1:$U$1663,1,0)</f>
        <v>6060205</v>
      </c>
    </row>
    <row r="265" spans="1:13">
      <c r="A265" s="11">
        <v>5985</v>
      </c>
      <c r="B265" s="11">
        <v>36000</v>
      </c>
      <c r="C265" s="11">
        <v>501425540</v>
      </c>
      <c r="D265" s="11" t="s">
        <v>1183</v>
      </c>
      <c r="E265" s="11" t="s">
        <v>10</v>
      </c>
      <c r="F265" s="11" t="s">
        <v>1174</v>
      </c>
      <c r="G265" s="11" t="s">
        <v>1175</v>
      </c>
      <c r="H265" s="11" t="s">
        <v>1176</v>
      </c>
      <c r="I265" s="11" t="s">
        <v>80</v>
      </c>
      <c r="J265" s="11">
        <v>2</v>
      </c>
      <c r="K265" s="11">
        <v>7</v>
      </c>
      <c r="L265" s="11">
        <v>1</v>
      </c>
      <c r="M265" s="11">
        <f>VLOOKUP(A265,[19]hc!$A$1:$U$1663,1,0)</f>
        <v>5985</v>
      </c>
    </row>
    <row r="266" spans="1:13">
      <c r="A266" s="11">
        <v>6072156</v>
      </c>
      <c r="B266" s="11">
        <v>36000</v>
      </c>
      <c r="C266" s="11">
        <v>1712382959</v>
      </c>
      <c r="E266" s="11" t="s">
        <v>10</v>
      </c>
      <c r="F266" s="11" t="s">
        <v>1174</v>
      </c>
      <c r="G266" s="11" t="s">
        <v>1175</v>
      </c>
      <c r="H266" s="11" t="s">
        <v>1176</v>
      </c>
      <c r="I266" s="11" t="s">
        <v>80</v>
      </c>
      <c r="J266" s="11">
        <v>4</v>
      </c>
      <c r="K266" s="11">
        <v>6</v>
      </c>
      <c r="L266" s="11">
        <v>1</v>
      </c>
      <c r="M266" s="11">
        <f>VLOOKUP(A266,[19]hc!$A$1:$U$1663,1,0)</f>
        <v>6072156</v>
      </c>
    </row>
    <row r="267" spans="1:13">
      <c r="A267" s="11">
        <v>6128929</v>
      </c>
      <c r="B267" s="11">
        <v>36000</v>
      </c>
      <c r="C267" s="11">
        <v>1714895750</v>
      </c>
      <c r="E267" s="11" t="s">
        <v>20</v>
      </c>
      <c r="F267" s="11" t="s">
        <v>1184</v>
      </c>
      <c r="G267" s="11" t="s">
        <v>1185</v>
      </c>
      <c r="H267" s="11" t="s">
        <v>1176</v>
      </c>
      <c r="I267" s="11" t="s">
        <v>84</v>
      </c>
      <c r="J267" s="11">
        <v>7</v>
      </c>
      <c r="K267" s="11">
        <v>2</v>
      </c>
      <c r="L267" s="11">
        <v>16</v>
      </c>
      <c r="M267" s="11">
        <f>VLOOKUP(A267,[19]hc!$A$1:$U$1663,1,0)</f>
        <v>6128929</v>
      </c>
    </row>
    <row r="268" spans="1:13">
      <c r="A268" s="11">
        <v>6147953</v>
      </c>
      <c r="B268" s="11">
        <v>36000</v>
      </c>
      <c r="C268" s="11">
        <v>1720816634</v>
      </c>
      <c r="E268" s="11" t="s">
        <v>20</v>
      </c>
      <c r="F268" s="11" t="s">
        <v>1184</v>
      </c>
      <c r="G268" s="11" t="s">
        <v>1185</v>
      </c>
      <c r="H268" s="11" t="s">
        <v>1176</v>
      </c>
      <c r="I268" s="11" t="s">
        <v>80</v>
      </c>
      <c r="J268" s="11">
        <v>8</v>
      </c>
      <c r="K268" s="11">
        <v>5</v>
      </c>
      <c r="L268" s="11">
        <v>1</v>
      </c>
      <c r="M268" s="11">
        <f>VLOOKUP(A268,[19]hc!$A$1:$U$1663,1,0)</f>
        <v>6147953</v>
      </c>
    </row>
    <row r="269" spans="1:13">
      <c r="A269" s="11">
        <v>6148149</v>
      </c>
      <c r="B269" s="11">
        <v>36000</v>
      </c>
      <c r="C269" s="11">
        <v>1718923178</v>
      </c>
      <c r="E269" s="11" t="s">
        <v>20</v>
      </c>
      <c r="F269" s="11" t="s">
        <v>1184</v>
      </c>
      <c r="G269" s="11" t="s">
        <v>1185</v>
      </c>
      <c r="H269" s="11" t="s">
        <v>1176</v>
      </c>
      <c r="I269" s="11" t="s">
        <v>80</v>
      </c>
      <c r="J269" s="11">
        <v>8</v>
      </c>
      <c r="K269" s="11">
        <v>5</v>
      </c>
      <c r="L269" s="11">
        <v>1</v>
      </c>
      <c r="M269" s="11">
        <f>VLOOKUP(A269,[19]hc!$A$1:$U$1663,1,0)</f>
        <v>6148149</v>
      </c>
    </row>
    <row r="270" spans="1:13">
      <c r="A270" s="11">
        <v>6126203</v>
      </c>
      <c r="B270" s="11">
        <v>36000</v>
      </c>
      <c r="C270" s="11">
        <v>1713243358</v>
      </c>
      <c r="E270" s="11" t="s">
        <v>20</v>
      </c>
      <c r="F270" s="11" t="s">
        <v>1184</v>
      </c>
      <c r="G270" s="11" t="s">
        <v>1185</v>
      </c>
      <c r="H270" s="11" t="s">
        <v>1176</v>
      </c>
      <c r="I270" s="11" t="s">
        <v>80</v>
      </c>
      <c r="J270" s="11">
        <v>9</v>
      </c>
      <c r="K270" s="11">
        <v>9</v>
      </c>
      <c r="L270" s="11">
        <v>1</v>
      </c>
      <c r="M270" s="11">
        <f>VLOOKUP(A270,[19]hc!$A$1:$U$1663,1,0)</f>
        <v>6126203</v>
      </c>
    </row>
    <row r="271" spans="1:13">
      <c r="A271" s="11">
        <v>6238156</v>
      </c>
      <c r="B271" s="11">
        <v>36000</v>
      </c>
      <c r="C271" s="11">
        <v>1719352187</v>
      </c>
      <c r="E271" s="11" t="s">
        <v>20</v>
      </c>
      <c r="F271" s="11" t="s">
        <v>1184</v>
      </c>
      <c r="G271" s="11" t="s">
        <v>1185</v>
      </c>
      <c r="H271" s="11" t="s">
        <v>1176</v>
      </c>
      <c r="I271" s="11" t="s">
        <v>80</v>
      </c>
      <c r="J271" s="11">
        <v>9</v>
      </c>
      <c r="K271" s="11">
        <v>9</v>
      </c>
      <c r="L271" s="11">
        <v>7</v>
      </c>
      <c r="M271" s="11">
        <f>VLOOKUP(A271,[19]hc!$A$1:$U$1663,1,0)</f>
        <v>6238156</v>
      </c>
    </row>
    <row r="272" spans="1:13">
      <c r="A272" s="11">
        <v>6128919</v>
      </c>
      <c r="B272" s="11">
        <v>36000</v>
      </c>
      <c r="C272" s="11">
        <v>1717547424</v>
      </c>
      <c r="E272" s="11" t="s">
        <v>20</v>
      </c>
      <c r="F272" s="11" t="s">
        <v>1184</v>
      </c>
      <c r="G272" s="11" t="s">
        <v>1185</v>
      </c>
      <c r="H272" s="11" t="s">
        <v>1176</v>
      </c>
      <c r="I272" s="11" t="s">
        <v>80</v>
      </c>
      <c r="J272" s="11">
        <v>9</v>
      </c>
      <c r="K272" s="11">
        <v>9</v>
      </c>
      <c r="L272" s="11">
        <v>16</v>
      </c>
      <c r="M272" s="11">
        <f>VLOOKUP(A272,[19]hc!$A$1:$U$1663,1,0)</f>
        <v>6128919</v>
      </c>
    </row>
    <row r="273" spans="1:13">
      <c r="A273" s="11">
        <v>6147871</v>
      </c>
      <c r="B273" s="11">
        <v>36000</v>
      </c>
      <c r="C273" s="11">
        <v>1710842392</v>
      </c>
      <c r="E273" s="11" t="s">
        <v>20</v>
      </c>
      <c r="F273" s="11" t="s">
        <v>1184</v>
      </c>
      <c r="G273" s="11" t="s">
        <v>1185</v>
      </c>
      <c r="H273" s="11" t="s">
        <v>1176</v>
      </c>
      <c r="I273" s="11" t="s">
        <v>80</v>
      </c>
      <c r="J273" s="11">
        <v>9</v>
      </c>
      <c r="K273" s="11">
        <v>9</v>
      </c>
      <c r="L273" s="11">
        <v>16</v>
      </c>
      <c r="M273" s="11">
        <f>VLOOKUP(A273,[19]hc!$A$1:$U$1663,1,0)</f>
        <v>6147871</v>
      </c>
    </row>
    <row r="274" spans="1:13">
      <c r="A274" s="11">
        <v>6255104</v>
      </c>
      <c r="B274" s="11">
        <v>36000</v>
      </c>
      <c r="C274" s="11">
        <v>1715972038</v>
      </c>
      <c r="E274" s="11" t="s">
        <v>20</v>
      </c>
      <c r="F274" s="11" t="s">
        <v>1184</v>
      </c>
      <c r="G274" s="11" t="s">
        <v>1185</v>
      </c>
      <c r="H274" s="11" t="s">
        <v>1176</v>
      </c>
      <c r="I274" s="11" t="s">
        <v>80</v>
      </c>
      <c r="J274" s="11">
        <v>11</v>
      </c>
      <c r="K274" s="11">
        <v>2</v>
      </c>
      <c r="L274" s="11">
        <v>3</v>
      </c>
      <c r="M274" s="11">
        <f>VLOOKUP(A274,[19]hc!$A$1:$U$1663,1,0)</f>
        <v>6255104</v>
      </c>
    </row>
    <row r="275" spans="1:13">
      <c r="A275" s="11">
        <v>6259561</v>
      </c>
      <c r="B275" s="11">
        <v>36000</v>
      </c>
      <c r="C275" s="11">
        <v>1713393641</v>
      </c>
      <c r="E275" s="11" t="s">
        <v>20</v>
      </c>
      <c r="F275" s="11" t="s">
        <v>1184</v>
      </c>
      <c r="G275" s="11" t="s">
        <v>1185</v>
      </c>
      <c r="H275" s="11" t="s">
        <v>1176</v>
      </c>
      <c r="I275" s="11" t="s">
        <v>80</v>
      </c>
      <c r="J275" s="11">
        <v>11</v>
      </c>
      <c r="K275" s="11">
        <v>4</v>
      </c>
      <c r="L275" s="11">
        <v>1</v>
      </c>
      <c r="M275" s="11">
        <f>VLOOKUP(A275,[19]hc!$A$1:$U$1663,1,0)</f>
        <v>6259561</v>
      </c>
    </row>
    <row r="276" spans="1:13">
      <c r="A276" s="11">
        <v>6112984</v>
      </c>
      <c r="B276" s="11">
        <v>36000</v>
      </c>
      <c r="C276" s="11">
        <v>1103287015</v>
      </c>
      <c r="E276" s="11" t="s">
        <v>10</v>
      </c>
      <c r="F276" s="11" t="s">
        <v>1186</v>
      </c>
      <c r="G276" s="11" t="s">
        <v>1187</v>
      </c>
      <c r="H276" s="11" t="s">
        <v>893</v>
      </c>
      <c r="I276" s="11" t="s">
        <v>84</v>
      </c>
      <c r="J276" s="11">
        <v>6</v>
      </c>
      <c r="K276" s="11">
        <v>6</v>
      </c>
      <c r="L276" s="11">
        <v>1</v>
      </c>
      <c r="M276" s="11">
        <f>VLOOKUP(A276,[19]hc!$A$1:$U$1663,1,0)</f>
        <v>6112984</v>
      </c>
    </row>
    <row r="277" spans="1:13">
      <c r="A277" s="11">
        <v>3401139</v>
      </c>
      <c r="B277" s="11">
        <v>36000</v>
      </c>
      <c r="C277" s="11">
        <v>1709532327</v>
      </c>
      <c r="E277" s="11" t="s">
        <v>10</v>
      </c>
      <c r="F277" s="11" t="s">
        <v>1186</v>
      </c>
      <c r="G277" s="11" t="s">
        <v>1187</v>
      </c>
      <c r="H277" s="11" t="s">
        <v>893</v>
      </c>
      <c r="I277" s="11" t="s">
        <v>46</v>
      </c>
      <c r="J277" s="11">
        <v>97</v>
      </c>
      <c r="K277" s="11">
        <v>3</v>
      </c>
      <c r="L277" s="11">
        <v>3</v>
      </c>
      <c r="M277" s="11">
        <f>VLOOKUP(A277,[19]hc!$A$1:$U$1663,1,0)</f>
        <v>3401139</v>
      </c>
    </row>
    <row r="278" spans="1:13">
      <c r="A278" s="11">
        <v>3600375</v>
      </c>
      <c r="B278" s="11">
        <v>36000</v>
      </c>
      <c r="C278" s="11">
        <v>1714484811</v>
      </c>
      <c r="E278" s="11" t="s">
        <v>10</v>
      </c>
      <c r="F278" s="11" t="s">
        <v>1186</v>
      </c>
      <c r="G278" s="11" t="s">
        <v>1187</v>
      </c>
      <c r="H278" s="11" t="s">
        <v>893</v>
      </c>
      <c r="I278" s="11" t="s">
        <v>80</v>
      </c>
      <c r="J278" s="11">
        <v>0</v>
      </c>
      <c r="K278" s="11">
        <v>8</v>
      </c>
      <c r="L278" s="11">
        <v>14</v>
      </c>
      <c r="M278" s="11">
        <f>VLOOKUP(A278,[19]hc!$A$1:$U$1663,1,0)</f>
        <v>3600375</v>
      </c>
    </row>
    <row r="279" spans="1:13">
      <c r="A279" s="11">
        <v>6244217</v>
      </c>
      <c r="B279" s="11">
        <v>36000</v>
      </c>
      <c r="C279" s="11">
        <v>1712476603</v>
      </c>
      <c r="E279" s="11" t="s">
        <v>10</v>
      </c>
      <c r="F279" s="11" t="s">
        <v>1186</v>
      </c>
      <c r="G279" s="11" t="s">
        <v>1187</v>
      </c>
      <c r="H279" s="11" t="s">
        <v>893</v>
      </c>
      <c r="I279" s="11" t="s">
        <v>80</v>
      </c>
      <c r="J279" s="11">
        <v>10</v>
      </c>
      <c r="K279" s="11">
        <v>4</v>
      </c>
      <c r="L279" s="11">
        <v>26</v>
      </c>
      <c r="M279" s="11">
        <f>VLOOKUP(A279,[19]hc!$A$1:$U$1663,1,0)</f>
        <v>6244217</v>
      </c>
    </row>
    <row r="280" spans="1:13">
      <c r="A280" s="11">
        <v>6128497</v>
      </c>
      <c r="B280" s="11">
        <v>36000</v>
      </c>
      <c r="C280" s="11">
        <v>1716603772</v>
      </c>
      <c r="E280" s="11" t="s">
        <v>10</v>
      </c>
      <c r="F280" s="11" t="s">
        <v>1186</v>
      </c>
      <c r="G280" s="11" t="s">
        <v>1187</v>
      </c>
      <c r="H280" s="11" t="s">
        <v>893</v>
      </c>
      <c r="I280" s="11" t="s">
        <v>80</v>
      </c>
      <c r="J280" s="11">
        <v>9</v>
      </c>
      <c r="K280" s="11">
        <v>9</v>
      </c>
      <c r="L280" s="11">
        <v>7</v>
      </c>
      <c r="M280" s="11">
        <f>VLOOKUP(A280,[19]hc!$A$1:$U$1663,1,0)</f>
        <v>6128497</v>
      </c>
    </row>
    <row r="281" spans="1:13">
      <c r="A281" s="11">
        <v>6127169</v>
      </c>
      <c r="B281" s="11">
        <v>36000</v>
      </c>
      <c r="C281" s="11">
        <v>1714803051</v>
      </c>
      <c r="E281" s="11" t="s">
        <v>10</v>
      </c>
      <c r="F281" s="11" t="s">
        <v>1186</v>
      </c>
      <c r="G281" s="11" t="s">
        <v>1187</v>
      </c>
      <c r="H281" s="11" t="s">
        <v>893</v>
      </c>
      <c r="I281" s="11" t="s">
        <v>80</v>
      </c>
      <c r="J281" s="11">
        <v>10</v>
      </c>
      <c r="K281" s="11">
        <v>4</v>
      </c>
      <c r="L281" s="11">
        <v>26</v>
      </c>
      <c r="M281" s="11">
        <f>VLOOKUP(A281,[19]hc!$A$1:$U$1663,1,0)</f>
        <v>6127169</v>
      </c>
    </row>
    <row r="282" spans="1:13">
      <c r="A282" s="11">
        <v>6153806</v>
      </c>
      <c r="B282" s="11">
        <v>36000</v>
      </c>
      <c r="C282" s="11">
        <v>602916579</v>
      </c>
      <c r="E282" s="11" t="s">
        <v>10</v>
      </c>
      <c r="F282" s="11" t="s">
        <v>1186</v>
      </c>
      <c r="G282" s="11" t="s">
        <v>1187</v>
      </c>
      <c r="H282" s="11" t="s">
        <v>893</v>
      </c>
      <c r="I282" s="11" t="s">
        <v>80</v>
      </c>
      <c r="J282" s="11">
        <v>8</v>
      </c>
      <c r="K282" s="11">
        <v>7</v>
      </c>
      <c r="L282" s="11">
        <v>14</v>
      </c>
      <c r="M282" s="11">
        <f>VLOOKUP(A282,[19]hc!$A$1:$U$1663,1,0)</f>
        <v>6153806</v>
      </c>
    </row>
    <row r="283" spans="1:13">
      <c r="A283" s="11">
        <v>6147751</v>
      </c>
      <c r="B283" s="11">
        <v>36000</v>
      </c>
      <c r="C283" s="11">
        <v>1716807183</v>
      </c>
      <c r="E283" s="11" t="s">
        <v>10</v>
      </c>
      <c r="F283" s="11" t="s">
        <v>1186</v>
      </c>
      <c r="G283" s="11" t="s">
        <v>1188</v>
      </c>
      <c r="H283" s="11" t="s">
        <v>893</v>
      </c>
      <c r="I283" s="11" t="s">
        <v>84</v>
      </c>
      <c r="J283" s="11">
        <v>8</v>
      </c>
      <c r="K283" s="11">
        <v>5</v>
      </c>
      <c r="L283" s="11">
        <v>1</v>
      </c>
      <c r="M283" s="11">
        <f>VLOOKUP(A283,[19]hc!$A$1:$U$1663,1,0)</f>
        <v>6147751</v>
      </c>
    </row>
    <row r="284" spans="1:13">
      <c r="A284" s="11">
        <v>6148942</v>
      </c>
      <c r="B284" s="11">
        <v>36000</v>
      </c>
      <c r="C284" s="11">
        <v>1002585253</v>
      </c>
      <c r="E284" s="11" t="s">
        <v>10</v>
      </c>
      <c r="F284" s="11" t="s">
        <v>1186</v>
      </c>
      <c r="G284" s="11" t="s">
        <v>1188</v>
      </c>
      <c r="H284" s="11" t="s">
        <v>893</v>
      </c>
      <c r="I284" s="11" t="s">
        <v>80</v>
      </c>
      <c r="J284" s="11">
        <v>8</v>
      </c>
      <c r="K284" s="11">
        <v>5</v>
      </c>
      <c r="L284" s="11">
        <v>19</v>
      </c>
      <c r="M284" s="11">
        <f>VLOOKUP(A284,[19]hc!$A$1:$U$1663,1,0)</f>
        <v>6148942</v>
      </c>
    </row>
    <row r="285" spans="1:13">
      <c r="A285" s="11">
        <v>6126059</v>
      </c>
      <c r="B285" s="11">
        <v>36000</v>
      </c>
      <c r="C285" s="11">
        <v>1717752503</v>
      </c>
      <c r="E285" s="11" t="s">
        <v>10</v>
      </c>
      <c r="F285" s="11" t="s">
        <v>1186</v>
      </c>
      <c r="G285" s="11" t="s">
        <v>1188</v>
      </c>
      <c r="H285" s="11" t="s">
        <v>893</v>
      </c>
      <c r="I285" s="11" t="s">
        <v>80</v>
      </c>
      <c r="J285" s="11">
        <v>6</v>
      </c>
      <c r="K285" s="11">
        <v>12</v>
      </c>
      <c r="L285" s="11">
        <v>1</v>
      </c>
      <c r="M285" s="11">
        <f>VLOOKUP(A285,[19]hc!$A$1:$U$1663,1,0)</f>
        <v>6126059</v>
      </c>
    </row>
    <row r="286" spans="1:13">
      <c r="A286" s="11">
        <v>6148340</v>
      </c>
      <c r="B286" s="11">
        <v>36000</v>
      </c>
      <c r="C286" s="11">
        <v>1717599375</v>
      </c>
      <c r="E286" s="11" t="s">
        <v>10</v>
      </c>
      <c r="F286" s="11" t="s">
        <v>1186</v>
      </c>
      <c r="G286" s="11" t="s">
        <v>1188</v>
      </c>
      <c r="H286" s="11" t="s">
        <v>893</v>
      </c>
      <c r="I286" s="11" t="s">
        <v>80</v>
      </c>
      <c r="J286" s="11">
        <v>8</v>
      </c>
      <c r="K286" s="11">
        <v>5</v>
      </c>
      <c r="L286" s="11">
        <v>1</v>
      </c>
      <c r="M286" s="11">
        <f>VLOOKUP(A286,[19]hc!$A$1:$U$1663,1,0)</f>
        <v>6148340</v>
      </c>
    </row>
    <row r="287" spans="1:13">
      <c r="A287" s="11">
        <v>6054967</v>
      </c>
      <c r="B287" s="11">
        <v>36000</v>
      </c>
      <c r="C287" s="11">
        <v>1713805776</v>
      </c>
      <c r="E287" s="11" t="s">
        <v>10</v>
      </c>
      <c r="F287" s="11" t="s">
        <v>1186</v>
      </c>
      <c r="G287" s="11" t="s">
        <v>1188</v>
      </c>
      <c r="H287" s="11" t="s">
        <v>893</v>
      </c>
      <c r="I287" s="11" t="s">
        <v>80</v>
      </c>
      <c r="J287" s="11">
        <v>2</v>
      </c>
      <c r="K287" s="11">
        <v>12</v>
      </c>
      <c r="L287" s="11">
        <v>2</v>
      </c>
      <c r="M287" s="11">
        <f>VLOOKUP(A287,[19]hc!$A$1:$U$1663,1,0)</f>
        <v>6054967</v>
      </c>
    </row>
    <row r="288" spans="1:13">
      <c r="A288" s="11">
        <v>6260948</v>
      </c>
      <c r="B288" s="11">
        <v>36000</v>
      </c>
      <c r="C288" s="11">
        <v>1719656454</v>
      </c>
      <c r="E288" s="11" t="s">
        <v>10</v>
      </c>
      <c r="F288" s="11" t="s">
        <v>1186</v>
      </c>
      <c r="G288" s="11" t="s">
        <v>1188</v>
      </c>
      <c r="H288" s="11" t="s">
        <v>893</v>
      </c>
      <c r="I288" s="11" t="s">
        <v>80</v>
      </c>
      <c r="J288" s="11">
        <v>11</v>
      </c>
      <c r="K288" s="11">
        <v>5</v>
      </c>
      <c r="L288" s="11">
        <v>2</v>
      </c>
      <c r="M288" s="11">
        <f>VLOOKUP(A288,[19]hc!$A$1:$U$1663,1,0)</f>
        <v>6260948</v>
      </c>
    </row>
    <row r="289" spans="1:13">
      <c r="A289" s="11">
        <v>6280540</v>
      </c>
      <c r="B289" s="11">
        <v>36000</v>
      </c>
      <c r="C289" s="11">
        <v>1713863072</v>
      </c>
      <c r="E289" s="11" t="s">
        <v>10</v>
      </c>
      <c r="F289" s="11" t="s">
        <v>1186</v>
      </c>
      <c r="G289" s="11" t="s">
        <v>1188</v>
      </c>
      <c r="H289" s="11" t="s">
        <v>893</v>
      </c>
      <c r="I289" s="11" t="s">
        <v>80</v>
      </c>
      <c r="J289" s="11">
        <v>12</v>
      </c>
      <c r="K289" s="11">
        <v>4</v>
      </c>
      <c r="L289" s="11">
        <v>2</v>
      </c>
      <c r="M289" s="11">
        <f>VLOOKUP(A289,[19]hc!$A$1:$U$1663,1,0)</f>
        <v>6280540</v>
      </c>
    </row>
    <row r="290" spans="1:13">
      <c r="A290" s="11">
        <v>6245208</v>
      </c>
      <c r="B290" s="11">
        <v>36000</v>
      </c>
      <c r="C290" s="11">
        <v>1719255802</v>
      </c>
      <c r="E290" s="11" t="s">
        <v>10</v>
      </c>
      <c r="F290" s="11" t="s">
        <v>878</v>
      </c>
      <c r="G290" s="11" t="s">
        <v>878</v>
      </c>
      <c r="H290" s="11" t="s">
        <v>878</v>
      </c>
      <c r="I290" s="11" t="s">
        <v>80</v>
      </c>
      <c r="J290" s="11">
        <v>10</v>
      </c>
      <c r="K290" s="11">
        <v>5</v>
      </c>
      <c r="L290" s="11">
        <v>17</v>
      </c>
      <c r="M290" s="11">
        <f>VLOOKUP(A290,[19]hc!$A$1:$U$1663,1,0)</f>
        <v>6245208</v>
      </c>
    </row>
    <row r="291" spans="1:13">
      <c r="A291" s="11">
        <v>6242109</v>
      </c>
      <c r="B291" s="11">
        <v>36000</v>
      </c>
      <c r="C291" s="11">
        <v>1805041884</v>
      </c>
      <c r="E291" s="11" t="s">
        <v>10</v>
      </c>
      <c r="F291" s="11" t="s">
        <v>878</v>
      </c>
      <c r="G291" s="11" t="s">
        <v>878</v>
      </c>
      <c r="H291" s="11" t="s">
        <v>878</v>
      </c>
      <c r="I291" s="11" t="s">
        <v>80</v>
      </c>
      <c r="J291" s="11">
        <v>10</v>
      </c>
      <c r="K291" s="11">
        <v>3</v>
      </c>
      <c r="L291" s="11">
        <v>15</v>
      </c>
      <c r="M291" s="11">
        <f>VLOOKUP(A291,[19]hc!$A$1:$U$1663,1,0)</f>
        <v>6242109</v>
      </c>
    </row>
    <row r="292" spans="1:13">
      <c r="A292" s="11">
        <v>6057799</v>
      </c>
      <c r="B292" s="11">
        <v>36000</v>
      </c>
      <c r="C292" s="11">
        <v>1715604359</v>
      </c>
      <c r="E292" s="11" t="s">
        <v>10</v>
      </c>
      <c r="F292" s="11" t="s">
        <v>878</v>
      </c>
      <c r="G292" s="11" t="s">
        <v>878</v>
      </c>
      <c r="H292" s="11" t="s">
        <v>878</v>
      </c>
      <c r="I292" s="11" t="s">
        <v>80</v>
      </c>
      <c r="J292" s="11">
        <v>3</v>
      </c>
      <c r="K292" s="11">
        <v>2</v>
      </c>
      <c r="L292" s="11">
        <v>10</v>
      </c>
      <c r="M292" s="11">
        <f>VLOOKUP(A292,[19]hc!$A$1:$U$1663,1,0)</f>
        <v>6057799</v>
      </c>
    </row>
    <row r="293" spans="1:13">
      <c r="A293" s="11">
        <v>6240448</v>
      </c>
      <c r="B293" s="11">
        <v>36000</v>
      </c>
      <c r="C293" s="11">
        <v>1714014246</v>
      </c>
      <c r="E293" s="11" t="s">
        <v>10</v>
      </c>
      <c r="F293" s="11" t="s">
        <v>1189</v>
      </c>
      <c r="G293" s="11" t="s">
        <v>1189</v>
      </c>
      <c r="H293" s="11" t="s">
        <v>1189</v>
      </c>
      <c r="I293" s="11" t="s">
        <v>80</v>
      </c>
      <c r="J293" s="11">
        <v>10</v>
      </c>
      <c r="K293" s="11">
        <v>1</v>
      </c>
      <c r="L293" s="11">
        <v>6</v>
      </c>
      <c r="M293" s="11">
        <f>VLOOKUP(A293,[19]hc!$A$1:$U$1663,1,0)</f>
        <v>6240448</v>
      </c>
    </row>
    <row r="294" spans="1:13">
      <c r="A294" s="11">
        <v>6122116</v>
      </c>
      <c r="B294" s="11">
        <v>36000</v>
      </c>
      <c r="C294" s="11">
        <v>1002890331</v>
      </c>
      <c r="E294" s="11" t="s">
        <v>20</v>
      </c>
      <c r="F294" s="11" t="s">
        <v>1190</v>
      </c>
      <c r="G294" s="11" t="s">
        <v>1190</v>
      </c>
      <c r="H294" s="11" t="s">
        <v>1190</v>
      </c>
      <c r="I294" s="11" t="s">
        <v>80</v>
      </c>
      <c r="J294" s="11">
        <v>6</v>
      </c>
      <c r="K294" s="11">
        <v>9</v>
      </c>
      <c r="L294" s="11">
        <v>18</v>
      </c>
      <c r="M294" s="11">
        <f>VLOOKUP(A294,[19]hc!$A$1:$U$1663,1,0)</f>
        <v>6122116</v>
      </c>
    </row>
    <row r="295" spans="1:13">
      <c r="A295" s="11">
        <v>6128848</v>
      </c>
      <c r="B295" s="11">
        <v>36000</v>
      </c>
      <c r="C295" s="11">
        <v>1715320790</v>
      </c>
      <c r="E295" s="11" t="s">
        <v>20</v>
      </c>
      <c r="F295" s="11" t="s">
        <v>1191</v>
      </c>
      <c r="G295" s="11" t="s">
        <v>1191</v>
      </c>
      <c r="H295" s="11" t="s">
        <v>1191</v>
      </c>
      <c r="I295" s="11" t="s">
        <v>80</v>
      </c>
      <c r="J295" s="11">
        <v>7</v>
      </c>
      <c r="K295" s="11">
        <v>2</v>
      </c>
      <c r="L295" s="11">
        <v>16</v>
      </c>
      <c r="M295" s="11">
        <f>VLOOKUP(A295,[19]hc!$A$1:$U$1663,1,0)</f>
        <v>6128848</v>
      </c>
    </row>
    <row r="296" spans="1:13">
      <c r="A296" s="11">
        <v>6245267</v>
      </c>
      <c r="B296" s="11">
        <v>36000</v>
      </c>
      <c r="C296" s="11">
        <v>1716214232</v>
      </c>
      <c r="E296" s="11" t="s">
        <v>10</v>
      </c>
      <c r="F296" s="11" t="s">
        <v>1192</v>
      </c>
      <c r="G296" s="11" t="s">
        <v>1192</v>
      </c>
      <c r="H296" s="11" t="s">
        <v>1192</v>
      </c>
      <c r="I296" s="11" t="s">
        <v>80</v>
      </c>
      <c r="J296" s="11">
        <v>10</v>
      </c>
      <c r="K296" s="11">
        <v>5</v>
      </c>
      <c r="L296" s="11">
        <v>17</v>
      </c>
      <c r="M296" s="11">
        <f>VLOOKUP(A296,[19]hc!$A$1:$U$1663,1,0)</f>
        <v>6245267</v>
      </c>
    </row>
    <row r="297" spans="1:13">
      <c r="A297" s="11">
        <v>6224961</v>
      </c>
      <c r="B297" s="11">
        <v>36000</v>
      </c>
      <c r="C297" s="11">
        <v>1716202732</v>
      </c>
      <c r="E297" s="11" t="s">
        <v>10</v>
      </c>
      <c r="F297" s="11" t="s">
        <v>1193</v>
      </c>
      <c r="G297" s="11" t="s">
        <v>1193</v>
      </c>
      <c r="H297" s="11" t="s">
        <v>1193</v>
      </c>
      <c r="I297" s="11" t="s">
        <v>80</v>
      </c>
      <c r="J297" s="11">
        <v>10</v>
      </c>
      <c r="K297" s="11">
        <v>5</v>
      </c>
      <c r="L297" s="11">
        <v>25</v>
      </c>
      <c r="M297" s="11">
        <f>VLOOKUP(A297,[19]hc!$A$1:$U$1663,1,0)</f>
        <v>6224961</v>
      </c>
    </row>
    <row r="298" spans="1:13">
      <c r="A298" s="11">
        <v>6245217</v>
      </c>
      <c r="B298" s="11">
        <v>36000</v>
      </c>
      <c r="C298" s="11">
        <v>1713622965</v>
      </c>
      <c r="E298" s="11" t="s">
        <v>10</v>
      </c>
      <c r="F298" s="11" t="s">
        <v>880</v>
      </c>
      <c r="G298" s="11" t="s">
        <v>880</v>
      </c>
      <c r="H298" s="11" t="s">
        <v>880</v>
      </c>
      <c r="I298" s="11" t="s">
        <v>80</v>
      </c>
      <c r="J298" s="11">
        <v>10</v>
      </c>
      <c r="K298" s="11">
        <v>5</v>
      </c>
      <c r="L298" s="11">
        <v>17</v>
      </c>
      <c r="M298" s="11">
        <f>VLOOKUP(A298,[19]hc!$A$1:$U$1663,1,0)</f>
        <v>6245217</v>
      </c>
    </row>
    <row r="299" spans="1:13">
      <c r="A299" s="11">
        <v>6252336</v>
      </c>
      <c r="B299" s="11">
        <v>36000</v>
      </c>
      <c r="C299" s="11">
        <v>1722749718</v>
      </c>
      <c r="E299" s="11" t="s">
        <v>10</v>
      </c>
      <c r="F299" s="11" t="s">
        <v>1194</v>
      </c>
      <c r="G299" s="11" t="s">
        <v>1194</v>
      </c>
      <c r="H299" s="11" t="s">
        <v>1194</v>
      </c>
      <c r="I299" s="11" t="s">
        <v>80</v>
      </c>
      <c r="J299" s="11">
        <v>10</v>
      </c>
      <c r="K299" s="11">
        <v>11</v>
      </c>
      <c r="L299" s="11">
        <v>8</v>
      </c>
      <c r="M299" s="11">
        <f>VLOOKUP(A299,[19]hc!$A$1:$U$1663,1,0)</f>
        <v>6252336</v>
      </c>
    </row>
    <row r="300" spans="1:13">
      <c r="A300" s="11">
        <v>6245204</v>
      </c>
      <c r="B300" s="11">
        <v>36000</v>
      </c>
      <c r="C300" s="11">
        <v>1718396417</v>
      </c>
      <c r="E300" s="11" t="s">
        <v>10</v>
      </c>
      <c r="F300" s="11" t="s">
        <v>1195</v>
      </c>
      <c r="G300" s="11" t="s">
        <v>1195</v>
      </c>
      <c r="H300" s="11" t="s">
        <v>1195</v>
      </c>
      <c r="I300" s="11" t="s">
        <v>80</v>
      </c>
      <c r="J300" s="11">
        <v>10</v>
      </c>
      <c r="K300" s="11">
        <v>5</v>
      </c>
      <c r="L300" s="11">
        <v>17</v>
      </c>
      <c r="M300" s="11">
        <f>VLOOKUP(A300,[19]hc!$A$1:$U$1663,1,0)</f>
        <v>6245204</v>
      </c>
    </row>
    <row r="302" spans="1:13" ht="12.75" thickBot="1"/>
    <row r="303" spans="1:13">
      <c r="H303" s="3" t="s">
        <v>84</v>
      </c>
      <c r="I303" s="4">
        <f>COUNTIF(I2:I300,"LET")</f>
        <v>37</v>
      </c>
    </row>
    <row r="304" spans="1:13">
      <c r="H304" s="5" t="s">
        <v>80</v>
      </c>
      <c r="I304" s="6">
        <f>COUNTIF(I2:I300,"met")</f>
        <v>241</v>
      </c>
    </row>
    <row r="305" spans="8:9">
      <c r="H305" s="5" t="s">
        <v>26</v>
      </c>
      <c r="I305" s="6">
        <f>COUNTIF(I2:I300,"lg")</f>
        <v>9</v>
      </c>
    </row>
    <row r="306" spans="8:9">
      <c r="H306" s="5" t="s">
        <v>14</v>
      </c>
      <c r="I306" s="6">
        <f>COUNTIF(I2:I300,"SUPERINTENDENTE")</f>
        <v>1</v>
      </c>
    </row>
    <row r="307" spans="8:9">
      <c r="H307" s="5" t="s">
        <v>259</v>
      </c>
      <c r="I307" s="6">
        <f>COUNTIF(I2:I300,"ESPECIALISTA")</f>
        <v>2</v>
      </c>
    </row>
    <row r="308" spans="8:9">
      <c r="H308" s="5" t="s">
        <v>260</v>
      </c>
      <c r="I308" s="6">
        <f>COUNTIF(I2:I300,"COORDINADOR PRODUCCION")</f>
        <v>2</v>
      </c>
    </row>
    <row r="309" spans="8:9">
      <c r="H309" s="5" t="s">
        <v>46</v>
      </c>
      <c r="I309" s="6">
        <f>COUNTIF(I2:I300,"ASISTENTE")</f>
        <v>1</v>
      </c>
    </row>
    <row r="310" spans="8:9" ht="12.75" thickBot="1">
      <c r="H310" s="5" t="s">
        <v>55</v>
      </c>
      <c r="I310" s="6">
        <f>COUNTIF(I2:I300,"CONTROLADOR")</f>
        <v>6</v>
      </c>
    </row>
    <row r="311" spans="8:9" ht="12.75" thickBot="1">
      <c r="H311" s="7" t="s">
        <v>261</v>
      </c>
      <c r="I311" s="8">
        <f>SUM(I303:I310)</f>
        <v>299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89"/>
  <sheetViews>
    <sheetView tabSelected="1" workbookViewId="0">
      <pane ySplit="1" topLeftCell="A56" activePane="bottomLeft" state="frozen"/>
      <selection activeCell="A38" sqref="A38"/>
      <selection pane="bottomLeft" activeCell="A82" sqref="A82"/>
    </sheetView>
  </sheetViews>
  <sheetFormatPr defaultColWidth="11.42578125" defaultRowHeight="12"/>
  <cols>
    <col min="1" max="2" width="9.140625" style="11" customWidth="1"/>
    <col min="3" max="3" width="10.7109375" style="11" customWidth="1"/>
    <col min="4" max="4" width="41.42578125" style="11" bestFit="1" customWidth="1"/>
    <col min="5" max="6" width="8.42578125" style="11" customWidth="1"/>
    <col min="7" max="7" width="25.28515625" style="11" bestFit="1" customWidth="1"/>
    <col min="8" max="8" width="37" style="11" bestFit="1" customWidth="1"/>
    <col min="9" max="9" width="8.28515625" style="11" customWidth="1"/>
    <col min="10" max="10" width="19" style="11" bestFit="1" customWidth="1"/>
    <col min="11" max="16384" width="11.42578125" style="11"/>
  </cols>
  <sheetData>
    <row r="1" spans="1:11">
      <c r="A1" s="11" t="s">
        <v>0</v>
      </c>
      <c r="B1" s="11" t="s">
        <v>1</v>
      </c>
      <c r="C1" s="11" t="s">
        <v>1196</v>
      </c>
      <c r="D1" s="11" t="s">
        <v>1197</v>
      </c>
      <c r="E1" s="11" t="s">
        <v>4</v>
      </c>
      <c r="F1" s="11" t="s">
        <v>1198</v>
      </c>
      <c r="G1" s="11" t="s">
        <v>855</v>
      </c>
      <c r="H1" s="11" t="s">
        <v>1199</v>
      </c>
      <c r="I1" s="11" t="s">
        <v>263</v>
      </c>
      <c r="J1" s="11" t="s">
        <v>1200</v>
      </c>
    </row>
    <row r="2" spans="1:11">
      <c r="A2" s="11">
        <v>6147833</v>
      </c>
      <c r="B2" s="11">
        <v>52000</v>
      </c>
      <c r="C2" s="11">
        <v>1714991666</v>
      </c>
      <c r="D2" s="11" t="s">
        <v>1201</v>
      </c>
      <c r="E2" s="11" t="s">
        <v>10</v>
      </c>
      <c r="F2" s="11" t="s">
        <v>1202</v>
      </c>
      <c r="G2" s="11" t="s">
        <v>1203</v>
      </c>
      <c r="H2" s="11" t="s">
        <v>1204</v>
      </c>
      <c r="I2" s="11" t="s">
        <v>46</v>
      </c>
      <c r="J2" s="11" t="s">
        <v>1205</v>
      </c>
      <c r="K2" s="11">
        <f>VLOOKUP(A2,[19]hc!$A$1:$U$1663,1,0)</f>
        <v>6147833</v>
      </c>
    </row>
    <row r="3" spans="1:11">
      <c r="A3" s="11">
        <v>6128999</v>
      </c>
      <c r="B3" s="11">
        <v>52000</v>
      </c>
      <c r="C3" s="11">
        <v>401211859</v>
      </c>
      <c r="D3" s="11" t="s">
        <v>1206</v>
      </c>
      <c r="E3" s="11" t="s">
        <v>10</v>
      </c>
      <c r="F3" s="11" t="s">
        <v>1202</v>
      </c>
      <c r="G3" s="11" t="s">
        <v>1203</v>
      </c>
      <c r="H3" s="11" t="s">
        <v>1207</v>
      </c>
      <c r="I3" s="11" t="s">
        <v>46</v>
      </c>
      <c r="J3" s="11" t="s">
        <v>1205</v>
      </c>
      <c r="K3" s="11">
        <f>VLOOKUP(A3,[19]hc!$A$1:$U$1663,1,0)</f>
        <v>6128999</v>
      </c>
    </row>
    <row r="4" spans="1:11">
      <c r="A4" s="11">
        <v>6243502</v>
      </c>
      <c r="B4" s="11">
        <v>52000</v>
      </c>
      <c r="C4" s="11">
        <v>1720806676</v>
      </c>
      <c r="D4" s="11" t="s">
        <v>1208</v>
      </c>
      <c r="E4" s="11" t="s">
        <v>10</v>
      </c>
      <c r="F4" s="11" t="s">
        <v>1209</v>
      </c>
      <c r="G4" s="11" t="s">
        <v>1210</v>
      </c>
      <c r="H4" s="11" t="s">
        <v>1207</v>
      </c>
      <c r="I4" s="11" t="s">
        <v>80</v>
      </c>
      <c r="J4" s="11" t="s">
        <v>1205</v>
      </c>
      <c r="K4" s="11">
        <f>VLOOKUP(A4,[19]hc!$A$1:$U$1663,1,0)</f>
        <v>6243502</v>
      </c>
    </row>
    <row r="5" spans="1:11">
      <c r="A5" s="11">
        <v>6057527</v>
      </c>
      <c r="B5" s="11">
        <v>52000</v>
      </c>
      <c r="C5" s="11">
        <v>1713726162</v>
      </c>
      <c r="D5" s="11" t="s">
        <v>1211</v>
      </c>
      <c r="E5" s="11" t="s">
        <v>10</v>
      </c>
      <c r="F5" s="11" t="s">
        <v>1202</v>
      </c>
      <c r="G5" s="11" t="s">
        <v>1203</v>
      </c>
      <c r="H5" s="11" t="s">
        <v>1207</v>
      </c>
      <c r="I5" s="11" t="s">
        <v>46</v>
      </c>
      <c r="J5" s="11" t="s">
        <v>1205</v>
      </c>
      <c r="K5" s="11">
        <f>VLOOKUP(A5,[19]hc!$A$1:$U$1663,1,0)</f>
        <v>6057527</v>
      </c>
    </row>
    <row r="6" spans="1:11">
      <c r="A6" s="11">
        <v>6122147</v>
      </c>
      <c r="B6" s="11">
        <v>52000</v>
      </c>
      <c r="C6" s="11">
        <v>1715523575</v>
      </c>
      <c r="D6" s="11" t="s">
        <v>1212</v>
      </c>
      <c r="E6" s="11" t="s">
        <v>10</v>
      </c>
      <c r="F6" s="11" t="s">
        <v>1202</v>
      </c>
      <c r="G6" s="11" t="s">
        <v>1203</v>
      </c>
      <c r="H6" s="11" t="s">
        <v>1207</v>
      </c>
      <c r="I6" s="11" t="s">
        <v>46</v>
      </c>
      <c r="J6" s="11" t="s">
        <v>1205</v>
      </c>
      <c r="K6" s="11">
        <f>VLOOKUP(A6,[19]hc!$A$1:$U$1663,1,0)</f>
        <v>6122147</v>
      </c>
    </row>
    <row r="7" spans="1:11">
      <c r="A7" s="11">
        <v>6259584</v>
      </c>
      <c r="B7" s="11">
        <v>52000</v>
      </c>
      <c r="C7" s="11">
        <v>1716384720</v>
      </c>
      <c r="D7" s="11" t="s">
        <v>1213</v>
      </c>
      <c r="E7" s="11" t="s">
        <v>10</v>
      </c>
      <c r="F7" s="11" t="s">
        <v>1202</v>
      </c>
      <c r="G7" s="11" t="s">
        <v>1203</v>
      </c>
      <c r="H7" s="11" t="s">
        <v>1214</v>
      </c>
      <c r="I7" s="11" t="s">
        <v>46</v>
      </c>
      <c r="J7" s="11" t="s">
        <v>1205</v>
      </c>
      <c r="K7" s="11">
        <f>VLOOKUP(A7,[19]hc!$A$1:$U$1663,1,0)</f>
        <v>6259584</v>
      </c>
    </row>
    <row r="8" spans="1:11">
      <c r="A8" s="11">
        <v>46</v>
      </c>
      <c r="B8" s="11">
        <v>52000</v>
      </c>
      <c r="C8" s="11">
        <v>1704876760</v>
      </c>
      <c r="D8" s="11" t="s">
        <v>1215</v>
      </c>
      <c r="E8" s="11" t="s">
        <v>10</v>
      </c>
      <c r="F8" s="11" t="s">
        <v>1216</v>
      </c>
      <c r="G8" s="11" t="s">
        <v>1203</v>
      </c>
      <c r="H8" s="11" t="s">
        <v>1217</v>
      </c>
      <c r="I8" s="11" t="s">
        <v>46</v>
      </c>
      <c r="J8" s="11" t="s">
        <v>1205</v>
      </c>
      <c r="K8" s="11">
        <f>VLOOKUP(A8,[19]hc!$A$1:$U$1663,1,0)</f>
        <v>46</v>
      </c>
    </row>
    <row r="9" spans="1:11">
      <c r="A9" s="11">
        <v>6053130</v>
      </c>
      <c r="B9" s="11">
        <v>52000</v>
      </c>
      <c r="C9" s="11">
        <v>1716288491</v>
      </c>
      <c r="D9" s="11" t="s">
        <v>1218</v>
      </c>
      <c r="E9" s="11" t="s">
        <v>10</v>
      </c>
      <c r="F9" s="11" t="s">
        <v>1216</v>
      </c>
      <c r="G9" s="11" t="s">
        <v>1203</v>
      </c>
      <c r="H9" s="11" t="s">
        <v>1217</v>
      </c>
      <c r="I9" s="11" t="s">
        <v>46</v>
      </c>
      <c r="J9" s="11" t="s">
        <v>1205</v>
      </c>
      <c r="K9" s="11">
        <f>VLOOKUP(A9,[19]hc!$A$1:$U$1663,1,0)</f>
        <v>6053130</v>
      </c>
    </row>
    <row r="10" spans="1:11">
      <c r="A10" s="11">
        <v>6148336</v>
      </c>
      <c r="B10" s="11">
        <v>52000</v>
      </c>
      <c r="C10" s="11">
        <v>1721610457</v>
      </c>
      <c r="D10" s="11" t="s">
        <v>1219</v>
      </c>
      <c r="E10" s="11" t="s">
        <v>20</v>
      </c>
      <c r="F10" s="11" t="s">
        <v>1220</v>
      </c>
      <c r="G10" s="11" t="s">
        <v>1203</v>
      </c>
      <c r="H10" s="11" t="s">
        <v>1217</v>
      </c>
      <c r="I10" s="11" t="s">
        <v>46</v>
      </c>
      <c r="J10" s="11" t="s">
        <v>1205</v>
      </c>
      <c r="K10" s="11">
        <f>VLOOKUP(A10,[19]hc!$A$1:$U$1663,1,0)</f>
        <v>6148336</v>
      </c>
    </row>
    <row r="11" spans="1:11">
      <c r="A11" s="11">
        <v>6243484</v>
      </c>
      <c r="B11" s="11">
        <v>52000</v>
      </c>
      <c r="C11" s="11">
        <v>1716914740</v>
      </c>
      <c r="D11" s="11" t="s">
        <v>1221</v>
      </c>
      <c r="E11" s="11" t="s">
        <v>10</v>
      </c>
      <c r="F11" s="11" t="s">
        <v>1216</v>
      </c>
      <c r="G11" s="11" t="s">
        <v>1203</v>
      </c>
      <c r="H11" s="11" t="s">
        <v>1217</v>
      </c>
      <c r="I11" s="11" t="s">
        <v>46</v>
      </c>
      <c r="J11" s="11" t="s">
        <v>1205</v>
      </c>
      <c r="K11" s="11">
        <f>VLOOKUP(A11,[19]hc!$A$1:$U$1663,1,0)</f>
        <v>6243484</v>
      </c>
    </row>
    <row r="12" spans="1:11">
      <c r="A12" s="11">
        <v>6053258</v>
      </c>
      <c r="B12" s="11">
        <v>52000</v>
      </c>
      <c r="C12" s="11">
        <v>1709895195</v>
      </c>
      <c r="D12" s="11" t="s">
        <v>1222</v>
      </c>
      <c r="E12" s="11" t="s">
        <v>10</v>
      </c>
      <c r="F12" s="11" t="s">
        <v>1223</v>
      </c>
      <c r="G12" s="11" t="s">
        <v>1203</v>
      </c>
      <c r="H12" s="11" t="s">
        <v>1224</v>
      </c>
      <c r="I12" s="11" t="s">
        <v>46</v>
      </c>
      <c r="J12" s="11" t="s">
        <v>1205</v>
      </c>
      <c r="K12" s="11">
        <f>VLOOKUP(A12,[19]hc!$A$1:$U$1663,1,0)</f>
        <v>6053258</v>
      </c>
    </row>
    <row r="13" spans="1:11">
      <c r="A13" s="11">
        <v>6127935</v>
      </c>
      <c r="B13" s="11">
        <v>52000</v>
      </c>
      <c r="C13" s="11">
        <v>1712823549</v>
      </c>
      <c r="D13" s="11" t="s">
        <v>1225</v>
      </c>
      <c r="E13" s="11" t="s">
        <v>10</v>
      </c>
      <c r="F13" s="11" t="s">
        <v>1223</v>
      </c>
      <c r="G13" s="11" t="s">
        <v>1203</v>
      </c>
      <c r="H13" s="11" t="s">
        <v>1224</v>
      </c>
      <c r="I13" s="11" t="s">
        <v>46</v>
      </c>
      <c r="J13" s="11" t="s">
        <v>1205</v>
      </c>
      <c r="K13" s="11">
        <f>VLOOKUP(A13,[19]hc!$A$1:$U$1663,1,0)</f>
        <v>6127935</v>
      </c>
    </row>
    <row r="14" spans="1:11">
      <c r="A14" s="11">
        <v>6148064</v>
      </c>
      <c r="B14" s="11">
        <v>52000</v>
      </c>
      <c r="C14" s="11">
        <v>1716979446</v>
      </c>
      <c r="D14" s="11" t="s">
        <v>1226</v>
      </c>
      <c r="E14" s="11" t="s">
        <v>10</v>
      </c>
      <c r="F14" s="11" t="s">
        <v>1223</v>
      </c>
      <c r="G14" s="11" t="s">
        <v>1203</v>
      </c>
      <c r="H14" s="11" t="s">
        <v>1224</v>
      </c>
      <c r="I14" s="11" t="s">
        <v>46</v>
      </c>
      <c r="J14" s="11" t="s">
        <v>1205</v>
      </c>
      <c r="K14" s="11">
        <f>VLOOKUP(A14,[19]hc!$A$1:$U$1663,1,0)</f>
        <v>6148064</v>
      </c>
    </row>
    <row r="15" spans="1:11">
      <c r="A15" s="11">
        <v>6253734</v>
      </c>
      <c r="B15" s="11">
        <v>52000</v>
      </c>
      <c r="C15" s="11">
        <v>1720507126</v>
      </c>
      <c r="D15" s="11" t="s">
        <v>1227</v>
      </c>
      <c r="E15" s="11" t="s">
        <v>10</v>
      </c>
      <c r="F15" s="11" t="s">
        <v>1228</v>
      </c>
      <c r="G15" s="11" t="s">
        <v>1203</v>
      </c>
      <c r="H15" s="11" t="s">
        <v>1229</v>
      </c>
      <c r="I15" s="11" t="s">
        <v>46</v>
      </c>
      <c r="J15" s="11" t="s">
        <v>1205</v>
      </c>
      <c r="K15" s="11">
        <f>VLOOKUP(A15,[19]hc!$A$1:$U$1663,1,0)</f>
        <v>6253734</v>
      </c>
    </row>
    <row r="16" spans="1:11">
      <c r="A16" s="11">
        <v>5908</v>
      </c>
      <c r="B16" s="11">
        <v>52000</v>
      </c>
      <c r="C16" s="11">
        <v>1713739256</v>
      </c>
      <c r="D16" s="11" t="s">
        <v>1230</v>
      </c>
      <c r="E16" s="11" t="s">
        <v>10</v>
      </c>
      <c r="F16" s="11" t="s">
        <v>1228</v>
      </c>
      <c r="G16" s="11" t="s">
        <v>1203</v>
      </c>
      <c r="H16" s="11" t="s">
        <v>1229</v>
      </c>
      <c r="I16" s="11" t="s">
        <v>46</v>
      </c>
      <c r="J16" s="11" t="s">
        <v>1205</v>
      </c>
      <c r="K16" s="11">
        <f>VLOOKUP(A16,[19]hc!$A$1:$U$1663,1,0)</f>
        <v>5908</v>
      </c>
    </row>
    <row r="17" spans="1:11">
      <c r="A17" s="11">
        <v>6083603</v>
      </c>
      <c r="B17" s="11">
        <v>52000</v>
      </c>
      <c r="C17" s="11">
        <v>1711718252</v>
      </c>
      <c r="D17" s="11" t="s">
        <v>1231</v>
      </c>
      <c r="E17" s="11" t="s">
        <v>10</v>
      </c>
      <c r="F17" s="11" t="s">
        <v>1232</v>
      </c>
      <c r="G17" s="11" t="s">
        <v>1203</v>
      </c>
      <c r="H17" s="11" t="s">
        <v>1229</v>
      </c>
      <c r="I17" s="11" t="s">
        <v>46</v>
      </c>
      <c r="J17" s="11" t="s">
        <v>1205</v>
      </c>
      <c r="K17" s="11">
        <f>VLOOKUP(A17,[19]hc!$A$1:$U$1663,1,0)</f>
        <v>6083603</v>
      </c>
    </row>
    <row r="18" spans="1:11">
      <c r="A18" s="11">
        <v>2457</v>
      </c>
      <c r="B18" s="11">
        <v>52000</v>
      </c>
      <c r="C18" s="11">
        <v>703129981</v>
      </c>
      <c r="D18" s="11" t="s">
        <v>1233</v>
      </c>
      <c r="E18" s="11" t="s">
        <v>10</v>
      </c>
      <c r="F18" s="11" t="s">
        <v>1232</v>
      </c>
      <c r="G18" s="11" t="s">
        <v>1203</v>
      </c>
      <c r="H18" s="11" t="s">
        <v>1229</v>
      </c>
      <c r="I18" s="11" t="s">
        <v>46</v>
      </c>
      <c r="J18" s="11" t="s">
        <v>1205</v>
      </c>
      <c r="K18" s="11">
        <f>VLOOKUP(A18,[19]hc!$A$1:$U$1663,1,0)</f>
        <v>2457</v>
      </c>
    </row>
    <row r="19" spans="1:11">
      <c r="A19" s="11">
        <v>6244230</v>
      </c>
      <c r="B19" s="11">
        <v>52000</v>
      </c>
      <c r="C19" s="11">
        <v>1719738658</v>
      </c>
      <c r="D19" s="11" t="s">
        <v>1234</v>
      </c>
      <c r="E19" s="11" t="s">
        <v>10</v>
      </c>
      <c r="F19" s="11" t="s">
        <v>1232</v>
      </c>
      <c r="G19" s="11" t="s">
        <v>1203</v>
      </c>
      <c r="H19" s="11" t="s">
        <v>1229</v>
      </c>
      <c r="I19" s="11" t="s">
        <v>46</v>
      </c>
      <c r="J19" s="11" t="s">
        <v>1205</v>
      </c>
      <c r="K19" s="11">
        <f>VLOOKUP(A19,[19]hc!$A$1:$U$1663,1,0)</f>
        <v>6244230</v>
      </c>
    </row>
    <row r="20" spans="1:11">
      <c r="A20" s="11">
        <v>6126738</v>
      </c>
      <c r="B20" s="11">
        <v>52000</v>
      </c>
      <c r="C20" s="11">
        <v>1002515730</v>
      </c>
      <c r="D20" s="11" t="s">
        <v>1235</v>
      </c>
      <c r="E20" s="11" t="s">
        <v>20</v>
      </c>
      <c r="F20" s="11" t="s">
        <v>1236</v>
      </c>
      <c r="G20" s="11" t="s">
        <v>1203</v>
      </c>
      <c r="H20" s="11" t="s">
        <v>1229</v>
      </c>
      <c r="I20" s="11" t="s">
        <v>46</v>
      </c>
      <c r="J20" s="11" t="s">
        <v>1205</v>
      </c>
      <c r="K20" s="11">
        <f>VLOOKUP(A20,[19]hc!$A$1:$U$1663,1,0)</f>
        <v>6126738</v>
      </c>
    </row>
    <row r="21" spans="1:11">
      <c r="A21" s="11">
        <v>85</v>
      </c>
      <c r="B21" s="11">
        <v>52000</v>
      </c>
      <c r="C21" s="11">
        <v>1001008364</v>
      </c>
      <c r="D21" s="11" t="s">
        <v>1237</v>
      </c>
      <c r="E21" s="11" t="s">
        <v>10</v>
      </c>
      <c r="F21" s="11" t="s">
        <v>1238</v>
      </c>
      <c r="G21" s="11" t="s">
        <v>1203</v>
      </c>
      <c r="H21" s="11" t="s">
        <v>1239</v>
      </c>
      <c r="I21" s="11" t="s">
        <v>37</v>
      </c>
      <c r="J21" s="11" t="s">
        <v>1205</v>
      </c>
      <c r="K21" s="11">
        <f>VLOOKUP(A21,[19]hc!$A$1:$U$1663,1,0)</f>
        <v>85</v>
      </c>
    </row>
    <row r="22" spans="1:11">
      <c r="A22" s="11">
        <v>3600548</v>
      </c>
      <c r="B22" s="11">
        <v>52000</v>
      </c>
      <c r="C22" s="11">
        <v>602931487</v>
      </c>
      <c r="D22" s="11" t="s">
        <v>1240</v>
      </c>
      <c r="E22" s="11" t="s">
        <v>10</v>
      </c>
      <c r="F22" s="11" t="s">
        <v>1238</v>
      </c>
      <c r="G22" s="11" t="s">
        <v>1203</v>
      </c>
      <c r="H22" s="11" t="s">
        <v>1241</v>
      </c>
      <c r="I22" s="11" t="s">
        <v>46</v>
      </c>
      <c r="J22" s="11" t="s">
        <v>1205</v>
      </c>
      <c r="K22" s="11">
        <f>VLOOKUP(A22,[19]hc!$A$1:$U$1663,1,0)</f>
        <v>3600548</v>
      </c>
    </row>
    <row r="23" spans="1:11">
      <c r="A23" s="11">
        <v>6126760</v>
      </c>
      <c r="B23" s="11">
        <v>52000</v>
      </c>
      <c r="C23" s="11">
        <v>1714994769</v>
      </c>
      <c r="D23" s="11" t="s">
        <v>1242</v>
      </c>
      <c r="E23" s="11" t="s">
        <v>10</v>
      </c>
      <c r="F23" s="11" t="s">
        <v>1238</v>
      </c>
      <c r="G23" s="11" t="s">
        <v>1203</v>
      </c>
      <c r="H23" s="11" t="s">
        <v>1241</v>
      </c>
      <c r="I23" s="11" t="s">
        <v>46</v>
      </c>
      <c r="J23" s="11" t="s">
        <v>1205</v>
      </c>
      <c r="K23" s="11">
        <f>VLOOKUP(A23,[19]hc!$A$1:$U$1663,1,0)</f>
        <v>6126760</v>
      </c>
    </row>
    <row r="24" spans="1:11">
      <c r="A24" s="11">
        <v>6057179</v>
      </c>
      <c r="B24" s="11">
        <v>52000</v>
      </c>
      <c r="C24" s="11">
        <v>1716394612</v>
      </c>
      <c r="D24" s="11" t="s">
        <v>1243</v>
      </c>
      <c r="E24" s="11" t="s">
        <v>10</v>
      </c>
      <c r="F24" s="11" t="s">
        <v>1209</v>
      </c>
      <c r="G24" s="11" t="s">
        <v>1210</v>
      </c>
      <c r="H24" s="11" t="s">
        <v>1229</v>
      </c>
      <c r="I24" s="11" t="s">
        <v>80</v>
      </c>
      <c r="J24" s="11" t="s">
        <v>1205</v>
      </c>
      <c r="K24" s="11">
        <f>VLOOKUP(A24,[19]hc!$A$1:$U$1663,1,0)</f>
        <v>6057179</v>
      </c>
    </row>
    <row r="25" spans="1:11">
      <c r="A25" s="11">
        <v>6147841</v>
      </c>
      <c r="B25" s="11">
        <v>52000</v>
      </c>
      <c r="C25" s="11">
        <v>1711655132</v>
      </c>
      <c r="D25" s="11" t="s">
        <v>1244</v>
      </c>
      <c r="E25" s="11" t="s">
        <v>10</v>
      </c>
      <c r="F25" s="11" t="s">
        <v>1209</v>
      </c>
      <c r="G25" s="11" t="s">
        <v>1210</v>
      </c>
      <c r="H25" s="11" t="s">
        <v>1241</v>
      </c>
      <c r="I25" s="11" t="s">
        <v>80</v>
      </c>
      <c r="J25" s="11" t="s">
        <v>1205</v>
      </c>
      <c r="K25" s="11">
        <f>VLOOKUP(A25,[19]hc!$A$1:$U$1663,1,0)</f>
        <v>6147841</v>
      </c>
    </row>
    <row r="26" spans="1:11">
      <c r="A26" s="11">
        <v>6126047</v>
      </c>
      <c r="B26" s="11">
        <v>52000</v>
      </c>
      <c r="C26" s="11">
        <v>1715412399</v>
      </c>
      <c r="D26" s="11" t="s">
        <v>1245</v>
      </c>
      <c r="E26" s="11" t="s">
        <v>10</v>
      </c>
      <c r="F26" s="11" t="s">
        <v>1209</v>
      </c>
      <c r="G26" s="11" t="s">
        <v>1210</v>
      </c>
      <c r="H26" s="11" t="s">
        <v>1241</v>
      </c>
      <c r="I26" s="11" t="s">
        <v>80</v>
      </c>
      <c r="J26" s="11" t="s">
        <v>1205</v>
      </c>
      <c r="K26" s="11">
        <f>VLOOKUP(A26,[19]hc!$A$1:$U$1663,1,0)</f>
        <v>6126047</v>
      </c>
    </row>
    <row r="27" spans="1:11">
      <c r="A27" s="11">
        <v>6252430</v>
      </c>
      <c r="B27" s="11">
        <v>52000</v>
      </c>
      <c r="C27" s="11">
        <v>1719349167</v>
      </c>
      <c r="D27" s="11" t="s">
        <v>1246</v>
      </c>
      <c r="E27" s="11" t="s">
        <v>10</v>
      </c>
      <c r="F27" s="11" t="s">
        <v>1209</v>
      </c>
      <c r="G27" s="11" t="s">
        <v>1210</v>
      </c>
      <c r="H27" s="11" t="s">
        <v>1241</v>
      </c>
      <c r="I27" s="11" t="s">
        <v>80</v>
      </c>
      <c r="J27" s="11" t="s">
        <v>1205</v>
      </c>
      <c r="K27" s="11">
        <f>VLOOKUP(A27,[19]hc!$A$1:$U$1663,1,0)</f>
        <v>6252430</v>
      </c>
    </row>
    <row r="28" spans="1:11">
      <c r="A28" s="11">
        <v>6244239</v>
      </c>
      <c r="B28" s="11">
        <v>52000</v>
      </c>
      <c r="C28" s="11">
        <v>1716089485</v>
      </c>
      <c r="D28" s="11" t="s">
        <v>1247</v>
      </c>
      <c r="E28" s="11" t="s">
        <v>10</v>
      </c>
      <c r="F28" s="11" t="s">
        <v>1209</v>
      </c>
      <c r="G28" s="11" t="s">
        <v>1210</v>
      </c>
      <c r="H28" s="11" t="s">
        <v>1241</v>
      </c>
      <c r="I28" s="11" t="s">
        <v>80</v>
      </c>
      <c r="J28" s="11" t="s">
        <v>1205</v>
      </c>
      <c r="K28" s="11">
        <f>VLOOKUP(A28,[19]hc!$A$1:$U$1663,1,0)</f>
        <v>6244239</v>
      </c>
    </row>
    <row r="29" spans="1:11">
      <c r="A29" s="11">
        <v>3600368</v>
      </c>
      <c r="B29" s="11">
        <v>52000</v>
      </c>
      <c r="C29" s="11">
        <v>1712455334</v>
      </c>
      <c r="D29" s="11" t="s">
        <v>1248</v>
      </c>
      <c r="E29" s="11" t="s">
        <v>10</v>
      </c>
      <c r="F29" s="11" t="s">
        <v>1249</v>
      </c>
      <c r="G29" s="11" t="s">
        <v>1203</v>
      </c>
      <c r="H29" s="11" t="s">
        <v>1239</v>
      </c>
      <c r="I29" s="11" t="s">
        <v>26</v>
      </c>
      <c r="J29" s="11" t="s">
        <v>1205</v>
      </c>
      <c r="K29" s="11">
        <f>VLOOKUP(A29,[19]hc!$A$1:$U$1663,1,0)</f>
        <v>3600368</v>
      </c>
    </row>
    <row r="30" spans="1:11">
      <c r="A30" s="11">
        <v>6149681</v>
      </c>
      <c r="B30" s="11">
        <v>52000</v>
      </c>
      <c r="C30" s="11">
        <v>1714966650</v>
      </c>
      <c r="D30" s="11" t="s">
        <v>1250</v>
      </c>
      <c r="E30" s="11" t="s">
        <v>10</v>
      </c>
      <c r="F30" s="11" t="s">
        <v>1249</v>
      </c>
      <c r="G30" s="11" t="s">
        <v>1251</v>
      </c>
      <c r="H30" s="11" t="s">
        <v>1248</v>
      </c>
      <c r="I30" s="11" t="s">
        <v>84</v>
      </c>
      <c r="J30" s="11" t="s">
        <v>1252</v>
      </c>
      <c r="K30" s="11">
        <f>VLOOKUP(A30,[19]hc!$A$1:$U$1663,1,0)</f>
        <v>6149681</v>
      </c>
    </row>
    <row r="31" spans="1:11">
      <c r="A31" s="11">
        <v>6147997</v>
      </c>
      <c r="B31" s="11">
        <v>52000</v>
      </c>
      <c r="C31" s="11">
        <v>1712749108</v>
      </c>
      <c r="D31" s="11" t="s">
        <v>1253</v>
      </c>
      <c r="E31" s="11" t="s">
        <v>10</v>
      </c>
      <c r="F31" s="11" t="s">
        <v>1249</v>
      </c>
      <c r="G31" s="11" t="s">
        <v>1251</v>
      </c>
      <c r="H31" s="11" t="s">
        <v>1248</v>
      </c>
      <c r="I31" s="11" t="s">
        <v>80</v>
      </c>
      <c r="J31" s="11" t="s">
        <v>1254</v>
      </c>
      <c r="K31" s="11">
        <f>VLOOKUP(A31,[19]hc!$A$1:$U$1663,1,0)</f>
        <v>6147997</v>
      </c>
    </row>
    <row r="32" spans="1:11">
      <c r="A32" s="11">
        <v>6225691</v>
      </c>
      <c r="B32" s="11">
        <v>52000</v>
      </c>
      <c r="C32" s="11">
        <v>1712052602</v>
      </c>
      <c r="D32" s="11" t="s">
        <v>1255</v>
      </c>
      <c r="E32" s="11" t="s">
        <v>10</v>
      </c>
      <c r="F32" s="11" t="s">
        <v>1249</v>
      </c>
      <c r="G32" s="11" t="s">
        <v>1251</v>
      </c>
      <c r="H32" s="11" t="s">
        <v>1248</v>
      </c>
      <c r="I32" s="11" t="s">
        <v>80</v>
      </c>
      <c r="J32" s="11" t="s">
        <v>1254</v>
      </c>
      <c r="K32" s="11">
        <f>VLOOKUP(A32,[19]hc!$A$1:$U$1663,1,0)</f>
        <v>6225691</v>
      </c>
    </row>
    <row r="33" spans="1:11">
      <c r="A33" s="11">
        <v>6053108</v>
      </c>
      <c r="B33" s="11">
        <v>52000</v>
      </c>
      <c r="C33" s="11">
        <v>1713340402</v>
      </c>
      <c r="D33" s="11" t="s">
        <v>1256</v>
      </c>
      <c r="E33" s="11" t="s">
        <v>10</v>
      </c>
      <c r="F33" s="11" t="s">
        <v>1249</v>
      </c>
      <c r="G33" s="11" t="s">
        <v>1251</v>
      </c>
      <c r="H33" s="11" t="s">
        <v>1248</v>
      </c>
      <c r="I33" s="11" t="s">
        <v>80</v>
      </c>
      <c r="J33" s="11" t="s">
        <v>1254</v>
      </c>
      <c r="K33" s="11">
        <f>VLOOKUP(A33,[19]hc!$A$1:$U$1663,1,0)</f>
        <v>6053108</v>
      </c>
    </row>
    <row r="34" spans="1:11">
      <c r="A34" s="11">
        <v>2361</v>
      </c>
      <c r="B34" s="11">
        <v>52000</v>
      </c>
      <c r="C34" s="11">
        <v>1711939361</v>
      </c>
      <c r="D34" s="11" t="s">
        <v>1257</v>
      </c>
      <c r="E34" s="11" t="s">
        <v>10</v>
      </c>
      <c r="F34" s="11" t="s">
        <v>1249</v>
      </c>
      <c r="G34" s="11" t="s">
        <v>1251</v>
      </c>
      <c r="H34" s="11" t="s">
        <v>1248</v>
      </c>
      <c r="I34" s="11" t="s">
        <v>80</v>
      </c>
      <c r="J34" s="11" t="s">
        <v>1254</v>
      </c>
      <c r="K34" s="11">
        <f>VLOOKUP(A34,[19]hc!$A$1:$U$1663,1,0)</f>
        <v>2361</v>
      </c>
    </row>
    <row r="35" spans="1:11">
      <c r="A35" s="11">
        <v>6128864</v>
      </c>
      <c r="B35" s="11">
        <v>52000</v>
      </c>
      <c r="C35" s="11">
        <v>1715621809</v>
      </c>
      <c r="D35" s="11" t="s">
        <v>1258</v>
      </c>
      <c r="E35" s="11" t="s">
        <v>10</v>
      </c>
      <c r="F35" s="11" t="s">
        <v>1249</v>
      </c>
      <c r="G35" s="11" t="s">
        <v>1251</v>
      </c>
      <c r="H35" s="11" t="s">
        <v>1248</v>
      </c>
      <c r="I35" s="11" t="s">
        <v>80</v>
      </c>
      <c r="J35" s="11" t="s">
        <v>1254</v>
      </c>
      <c r="K35" s="11">
        <f>VLOOKUP(A35,[19]hc!$A$1:$U$1663,1,0)</f>
        <v>6128864</v>
      </c>
    </row>
    <row r="36" spans="1:11">
      <c r="A36" s="11">
        <v>6243477</v>
      </c>
      <c r="B36" s="11">
        <v>52000</v>
      </c>
      <c r="C36" s="11">
        <v>1719778530</v>
      </c>
      <c r="D36" s="11" t="s">
        <v>1259</v>
      </c>
      <c r="E36" s="11" t="s">
        <v>10</v>
      </c>
      <c r="F36" s="11" t="s">
        <v>1249</v>
      </c>
      <c r="G36" s="11" t="s">
        <v>1260</v>
      </c>
      <c r="H36" s="11" t="s">
        <v>1248</v>
      </c>
      <c r="I36" s="11" t="s">
        <v>84</v>
      </c>
      <c r="J36" s="11" t="s">
        <v>1261</v>
      </c>
      <c r="K36" s="11">
        <f>VLOOKUP(A36,[19]hc!$A$1:$U$1663,1,0)</f>
        <v>6243477</v>
      </c>
    </row>
    <row r="37" spans="1:11">
      <c r="A37" s="11">
        <v>3401463</v>
      </c>
      <c r="B37" s="11">
        <v>52000</v>
      </c>
      <c r="C37" s="11">
        <v>1711734226</v>
      </c>
      <c r="D37" s="11" t="s">
        <v>1262</v>
      </c>
      <c r="E37" s="11" t="s">
        <v>10</v>
      </c>
      <c r="F37" s="11" t="s">
        <v>1249</v>
      </c>
      <c r="G37" s="11" t="s">
        <v>1260</v>
      </c>
      <c r="H37" s="11" t="s">
        <v>1248</v>
      </c>
      <c r="I37" s="11" t="s">
        <v>80</v>
      </c>
      <c r="J37" s="11" t="s">
        <v>1263</v>
      </c>
      <c r="K37" s="11">
        <f>VLOOKUP(A37,[19]hc!$A$1:$U$1663,1,0)</f>
        <v>3401463</v>
      </c>
    </row>
    <row r="38" spans="1:11">
      <c r="A38" s="11">
        <v>5879</v>
      </c>
      <c r="B38" s="11">
        <v>52000</v>
      </c>
      <c r="C38" s="11">
        <v>1714658323</v>
      </c>
      <c r="D38" s="11" t="s">
        <v>1264</v>
      </c>
      <c r="E38" s="11" t="s">
        <v>10</v>
      </c>
      <c r="F38" s="11" t="s">
        <v>1249</v>
      </c>
      <c r="G38" s="11" t="s">
        <v>1265</v>
      </c>
      <c r="H38" s="11" t="s">
        <v>1248</v>
      </c>
      <c r="I38" s="11" t="s">
        <v>84</v>
      </c>
      <c r="J38" s="11" t="s">
        <v>1266</v>
      </c>
      <c r="K38" s="11">
        <f>VLOOKUP(A38,[19]hc!$A$1:$U$1663,1,0)</f>
        <v>5879</v>
      </c>
    </row>
    <row r="39" spans="1:11">
      <c r="A39" s="11">
        <v>3400528</v>
      </c>
      <c r="B39" s="11">
        <v>52000</v>
      </c>
      <c r="C39" s="11">
        <v>1709777500</v>
      </c>
      <c r="D39" s="11" t="s">
        <v>1267</v>
      </c>
      <c r="E39" s="11" t="s">
        <v>10</v>
      </c>
      <c r="F39" s="11" t="s">
        <v>1249</v>
      </c>
      <c r="G39" s="11" t="s">
        <v>1265</v>
      </c>
      <c r="H39" s="11" t="s">
        <v>1248</v>
      </c>
      <c r="I39" s="11" t="s">
        <v>80</v>
      </c>
      <c r="J39" s="11" t="s">
        <v>1266</v>
      </c>
      <c r="K39" s="11">
        <f>VLOOKUP(A39,[19]hc!$A$1:$U$1663,1,0)</f>
        <v>3400528</v>
      </c>
    </row>
    <row r="40" spans="1:11">
      <c r="A40" s="11">
        <v>3400317</v>
      </c>
      <c r="B40" s="11">
        <v>52000</v>
      </c>
      <c r="C40" s="11">
        <v>1708256142</v>
      </c>
      <c r="D40" s="11" t="s">
        <v>1268</v>
      </c>
      <c r="E40" s="11" t="s">
        <v>10</v>
      </c>
      <c r="F40" s="11" t="s">
        <v>1249</v>
      </c>
      <c r="G40" s="11" t="s">
        <v>1265</v>
      </c>
      <c r="H40" s="11" t="s">
        <v>1248</v>
      </c>
      <c r="I40" s="11" t="s">
        <v>80</v>
      </c>
      <c r="J40" s="11" t="s">
        <v>1266</v>
      </c>
      <c r="K40" s="11">
        <f>VLOOKUP(A40,[19]hc!$A$1:$U$1663,1,0)</f>
        <v>3400317</v>
      </c>
    </row>
    <row r="41" spans="1:11">
      <c r="A41" s="11">
        <v>6263395</v>
      </c>
      <c r="B41" s="11">
        <v>52000</v>
      </c>
      <c r="C41" s="11">
        <v>1720484839</v>
      </c>
      <c r="D41" s="11" t="s">
        <v>1269</v>
      </c>
      <c r="E41" s="11" t="s">
        <v>10</v>
      </c>
      <c r="F41" s="11" t="s">
        <v>1249</v>
      </c>
      <c r="G41" s="11" t="s">
        <v>1265</v>
      </c>
      <c r="H41" s="11" t="s">
        <v>1248</v>
      </c>
      <c r="I41" s="11" t="s">
        <v>80</v>
      </c>
      <c r="J41" s="11" t="s">
        <v>1266</v>
      </c>
      <c r="K41" s="11">
        <f>VLOOKUP(A41,[19]hc!$A$1:$U$1663,1,0)</f>
        <v>6263395</v>
      </c>
    </row>
    <row r="42" spans="1:11">
      <c r="A42" s="11">
        <v>562</v>
      </c>
      <c r="B42" s="11">
        <v>52000</v>
      </c>
      <c r="C42" s="11">
        <v>1714993332</v>
      </c>
      <c r="D42" s="11" t="s">
        <v>1270</v>
      </c>
      <c r="E42" s="11" t="s">
        <v>10</v>
      </c>
      <c r="F42" s="11" t="s">
        <v>1249</v>
      </c>
      <c r="G42" s="11" t="s">
        <v>1265</v>
      </c>
      <c r="H42" s="11" t="s">
        <v>1248</v>
      </c>
      <c r="I42" s="11" t="s">
        <v>80</v>
      </c>
      <c r="J42" s="11" t="s">
        <v>1266</v>
      </c>
      <c r="K42" s="11">
        <f>VLOOKUP(A42,[19]hc!$A$1:$U$1663,1,0)</f>
        <v>562</v>
      </c>
    </row>
    <row r="43" spans="1:11">
      <c r="A43" s="11">
        <v>4845</v>
      </c>
      <c r="B43" s="11">
        <v>52000</v>
      </c>
      <c r="C43" s="11">
        <v>1715070353</v>
      </c>
      <c r="D43" s="11" t="s">
        <v>1271</v>
      </c>
      <c r="E43" s="11" t="s">
        <v>10</v>
      </c>
      <c r="F43" s="11" t="s">
        <v>1249</v>
      </c>
      <c r="G43" s="11" t="s">
        <v>1272</v>
      </c>
      <c r="H43" s="11" t="s">
        <v>1248</v>
      </c>
      <c r="I43" s="11" t="s">
        <v>84</v>
      </c>
      <c r="J43" s="11" t="s">
        <v>1273</v>
      </c>
      <c r="K43" s="11">
        <f>VLOOKUP(A43,[19]hc!$A$1:$U$1663,1,0)</f>
        <v>4845</v>
      </c>
    </row>
    <row r="44" spans="1:11">
      <c r="A44" s="11">
        <v>6148104</v>
      </c>
      <c r="B44" s="11">
        <v>52000</v>
      </c>
      <c r="C44" s="11">
        <v>503018855</v>
      </c>
      <c r="D44" s="11" t="s">
        <v>1274</v>
      </c>
      <c r="E44" s="11" t="s">
        <v>10</v>
      </c>
      <c r="F44" s="11" t="s">
        <v>1249</v>
      </c>
      <c r="G44" s="11" t="s">
        <v>1272</v>
      </c>
      <c r="H44" s="11" t="s">
        <v>1248</v>
      </c>
      <c r="I44" s="11" t="s">
        <v>80</v>
      </c>
      <c r="J44" s="11" t="s">
        <v>1273</v>
      </c>
      <c r="K44" s="11">
        <f>VLOOKUP(A44,[19]hc!$A$1:$U$1663,1,0)</f>
        <v>6148104</v>
      </c>
    </row>
    <row r="45" spans="1:11">
      <c r="A45" s="11">
        <v>6148067</v>
      </c>
      <c r="B45" s="11">
        <v>52000</v>
      </c>
      <c r="C45" s="11">
        <v>1714942487</v>
      </c>
      <c r="D45" s="11" t="s">
        <v>1275</v>
      </c>
      <c r="E45" s="11" t="s">
        <v>10</v>
      </c>
      <c r="F45" s="11" t="s">
        <v>1249</v>
      </c>
      <c r="G45" s="11" t="s">
        <v>1272</v>
      </c>
      <c r="H45" s="11" t="s">
        <v>1248</v>
      </c>
      <c r="I45" s="11" t="s">
        <v>80</v>
      </c>
      <c r="J45" s="11" t="s">
        <v>1273</v>
      </c>
      <c r="K45" s="11">
        <f>VLOOKUP(A45,[19]hc!$A$1:$U$1663,1,0)</f>
        <v>6148067</v>
      </c>
    </row>
    <row r="46" spans="1:11">
      <c r="A46" s="11">
        <v>6244220</v>
      </c>
      <c r="B46" s="11">
        <v>52000</v>
      </c>
      <c r="C46" s="11">
        <v>1717525412</v>
      </c>
      <c r="D46" s="11" t="s">
        <v>1276</v>
      </c>
      <c r="E46" s="11" t="s">
        <v>10</v>
      </c>
      <c r="F46" s="11" t="s">
        <v>1249</v>
      </c>
      <c r="G46" s="11" t="s">
        <v>1272</v>
      </c>
      <c r="H46" s="11" t="s">
        <v>1248</v>
      </c>
      <c r="I46" s="11" t="s">
        <v>80</v>
      </c>
      <c r="J46" s="11" t="s">
        <v>1273</v>
      </c>
      <c r="K46" s="11">
        <f>VLOOKUP(A46,[19]hc!$A$1:$U$1663,1,0)</f>
        <v>6244220</v>
      </c>
    </row>
    <row r="47" spans="1:11">
      <c r="A47" s="11">
        <v>3705895</v>
      </c>
      <c r="B47" s="11">
        <v>52000</v>
      </c>
      <c r="C47" s="11">
        <v>1715142152</v>
      </c>
      <c r="D47" s="11" t="s">
        <v>1277</v>
      </c>
      <c r="E47" s="11" t="s">
        <v>10</v>
      </c>
      <c r="F47" s="11" t="s">
        <v>1249</v>
      </c>
      <c r="G47" s="11" t="s">
        <v>1272</v>
      </c>
      <c r="H47" s="11" t="s">
        <v>1248</v>
      </c>
      <c r="I47" s="11" t="s">
        <v>80</v>
      </c>
      <c r="J47" s="11" t="s">
        <v>1273</v>
      </c>
      <c r="K47" s="11">
        <f>VLOOKUP(A47,[19]hc!$A$1:$U$1663,1,0)</f>
        <v>3705895</v>
      </c>
    </row>
    <row r="48" spans="1:11">
      <c r="A48" s="11">
        <v>6057560</v>
      </c>
      <c r="B48" s="11">
        <v>52000</v>
      </c>
      <c r="C48" s="11">
        <v>1712257201</v>
      </c>
      <c r="D48" s="11" t="s">
        <v>1278</v>
      </c>
      <c r="E48" s="11" t="s">
        <v>10</v>
      </c>
      <c r="F48" s="11" t="s">
        <v>1249</v>
      </c>
      <c r="G48" s="11" t="s">
        <v>1279</v>
      </c>
      <c r="H48" s="11" t="s">
        <v>1248</v>
      </c>
      <c r="I48" s="11" t="s">
        <v>84</v>
      </c>
      <c r="J48" s="11" t="s">
        <v>1261</v>
      </c>
      <c r="K48" s="11">
        <f>VLOOKUP(A48,[19]hc!$A$1:$U$1663,1,0)</f>
        <v>6057560</v>
      </c>
    </row>
    <row r="49" spans="1:11">
      <c r="A49" s="11">
        <v>3600575</v>
      </c>
      <c r="B49" s="11">
        <v>52000</v>
      </c>
      <c r="C49" s="11">
        <v>1714213459</v>
      </c>
      <c r="D49" s="11" t="s">
        <v>1280</v>
      </c>
      <c r="E49" s="11" t="s">
        <v>10</v>
      </c>
      <c r="F49" s="11" t="s">
        <v>1249</v>
      </c>
      <c r="G49" s="11" t="s">
        <v>1279</v>
      </c>
      <c r="H49" s="11" t="s">
        <v>1248</v>
      </c>
      <c r="I49" s="11" t="s">
        <v>80</v>
      </c>
      <c r="J49" s="11" t="s">
        <v>1261</v>
      </c>
      <c r="K49" s="11">
        <f>VLOOKUP(A49,[19]hc!$A$1:$U$1663,1,0)</f>
        <v>3600575</v>
      </c>
    </row>
    <row r="50" spans="1:11">
      <c r="A50" s="11">
        <v>6057542</v>
      </c>
      <c r="B50" s="11">
        <v>52000</v>
      </c>
      <c r="C50" s="11">
        <v>1716363088</v>
      </c>
      <c r="D50" s="11" t="s">
        <v>1281</v>
      </c>
      <c r="E50" s="11" t="s">
        <v>10</v>
      </c>
      <c r="F50" s="11" t="s">
        <v>1249</v>
      </c>
      <c r="G50" s="11" t="s">
        <v>1279</v>
      </c>
      <c r="H50" s="11" t="s">
        <v>1248</v>
      </c>
      <c r="I50" s="11" t="s">
        <v>80</v>
      </c>
      <c r="J50" s="11" t="s">
        <v>1261</v>
      </c>
      <c r="K50" s="11">
        <f>VLOOKUP(A50,[19]hc!$A$1:$U$1663,1,0)</f>
        <v>6057542</v>
      </c>
    </row>
    <row r="51" spans="1:11">
      <c r="A51" s="11">
        <v>5998</v>
      </c>
      <c r="B51" s="11">
        <v>52000</v>
      </c>
      <c r="C51" s="11">
        <v>1707769681</v>
      </c>
      <c r="D51" s="11" t="s">
        <v>1282</v>
      </c>
      <c r="E51" s="11" t="s">
        <v>10</v>
      </c>
      <c r="F51" s="11" t="s">
        <v>1249</v>
      </c>
      <c r="G51" s="11" t="s">
        <v>1279</v>
      </c>
      <c r="H51" s="11" t="s">
        <v>1248</v>
      </c>
      <c r="I51" s="11" t="s">
        <v>80</v>
      </c>
      <c r="J51" s="11" t="s">
        <v>1261</v>
      </c>
      <c r="K51" s="11">
        <f>VLOOKUP(A51,[19]hc!$A$1:$U$1663,1,0)</f>
        <v>5998</v>
      </c>
    </row>
    <row r="52" spans="1:11">
      <c r="A52" s="11">
        <v>3401497</v>
      </c>
      <c r="B52" s="11">
        <v>52000</v>
      </c>
      <c r="C52" s="11">
        <v>1713702221</v>
      </c>
      <c r="D52" s="11" t="s">
        <v>1283</v>
      </c>
      <c r="E52" s="11" t="s">
        <v>10</v>
      </c>
      <c r="F52" s="11" t="s">
        <v>1249</v>
      </c>
      <c r="G52" s="11" t="s">
        <v>1279</v>
      </c>
      <c r="H52" s="11" t="s">
        <v>1248</v>
      </c>
      <c r="I52" s="11" t="s">
        <v>80</v>
      </c>
      <c r="J52" s="11" t="s">
        <v>1261</v>
      </c>
      <c r="K52" s="11">
        <f>VLOOKUP(A52,[19]hc!$A$1:$U$1663,1,0)</f>
        <v>3401497</v>
      </c>
    </row>
    <row r="53" spans="1:11">
      <c r="A53" s="11">
        <v>6147294</v>
      </c>
      <c r="B53" s="11">
        <v>52000</v>
      </c>
      <c r="C53" s="11">
        <v>1712457652</v>
      </c>
      <c r="D53" s="11" t="s">
        <v>1284</v>
      </c>
      <c r="E53" s="11" t="s">
        <v>10</v>
      </c>
      <c r="F53" s="11" t="s">
        <v>1249</v>
      </c>
      <c r="G53" s="11" t="s">
        <v>1279</v>
      </c>
      <c r="H53" s="11" t="s">
        <v>1248</v>
      </c>
      <c r="I53" s="11" t="s">
        <v>80</v>
      </c>
      <c r="J53" s="11" t="s">
        <v>1261</v>
      </c>
      <c r="K53" s="11">
        <f>VLOOKUP(A53,[19]hc!$A$1:$U$1663,1,0)</f>
        <v>6147294</v>
      </c>
    </row>
    <row r="54" spans="1:11">
      <c r="A54" s="11">
        <v>3705920</v>
      </c>
      <c r="B54" s="11">
        <v>52000</v>
      </c>
      <c r="C54" s="11">
        <v>1711289320</v>
      </c>
      <c r="D54" s="11" t="s">
        <v>1285</v>
      </c>
      <c r="E54" s="11" t="s">
        <v>10</v>
      </c>
      <c r="F54" s="11" t="s">
        <v>1249</v>
      </c>
      <c r="G54" s="11" t="s">
        <v>1279</v>
      </c>
      <c r="H54" s="11" t="s">
        <v>1248</v>
      </c>
      <c r="I54" s="11" t="s">
        <v>80</v>
      </c>
      <c r="J54" s="11" t="s">
        <v>1261</v>
      </c>
      <c r="K54" s="11">
        <f>VLOOKUP(A54,[19]hc!$A$1:$U$1663,1,0)</f>
        <v>3705920</v>
      </c>
    </row>
    <row r="55" spans="1:11">
      <c r="A55" s="11">
        <v>6225184</v>
      </c>
      <c r="B55" s="11">
        <v>52000</v>
      </c>
      <c r="C55" s="11">
        <v>1717176620</v>
      </c>
      <c r="D55" s="11" t="s">
        <v>1286</v>
      </c>
      <c r="E55" s="11" t="s">
        <v>10</v>
      </c>
      <c r="F55" s="11" t="s">
        <v>1249</v>
      </c>
      <c r="G55" s="11" t="s">
        <v>1279</v>
      </c>
      <c r="H55" s="11" t="s">
        <v>1248</v>
      </c>
      <c r="I55" s="11" t="s">
        <v>80</v>
      </c>
      <c r="J55" s="11" t="s">
        <v>1261</v>
      </c>
      <c r="K55" s="11">
        <f>VLOOKUP(A55,[19]hc!$A$1:$U$1663,1,0)</f>
        <v>6225184</v>
      </c>
    </row>
    <row r="56" spans="1:11">
      <c r="A56" s="11">
        <v>544</v>
      </c>
      <c r="B56" s="11">
        <v>52000</v>
      </c>
      <c r="C56" s="11">
        <v>1715923296</v>
      </c>
      <c r="D56" s="11" t="s">
        <v>1287</v>
      </c>
      <c r="E56" s="11" t="s">
        <v>10</v>
      </c>
      <c r="F56" s="11" t="s">
        <v>1249</v>
      </c>
      <c r="G56" s="11" t="s">
        <v>1288</v>
      </c>
      <c r="H56" s="11" t="s">
        <v>1248</v>
      </c>
      <c r="I56" s="11" t="s">
        <v>80</v>
      </c>
      <c r="J56" s="11" t="s">
        <v>1289</v>
      </c>
      <c r="K56" s="11">
        <f>VLOOKUP(A56,[19]hc!$A$1:$U$1663,1,0)</f>
        <v>544</v>
      </c>
    </row>
    <row r="57" spans="1:11">
      <c r="A57" s="11">
        <v>6236879</v>
      </c>
      <c r="B57" s="11">
        <v>52000</v>
      </c>
      <c r="C57" s="11">
        <v>1715595136</v>
      </c>
      <c r="D57" s="11" t="s">
        <v>1290</v>
      </c>
      <c r="E57" s="11" t="s">
        <v>10</v>
      </c>
      <c r="F57" s="11" t="s">
        <v>1249</v>
      </c>
      <c r="G57" s="11" t="s">
        <v>1288</v>
      </c>
      <c r="H57" s="11" t="s">
        <v>1248</v>
      </c>
      <c r="I57" s="11" t="s">
        <v>80</v>
      </c>
      <c r="J57" s="11" t="s">
        <v>1289</v>
      </c>
      <c r="K57" s="11">
        <f>VLOOKUP(A57,[19]hc!$A$1:$U$1663,1,0)</f>
        <v>6236879</v>
      </c>
    </row>
    <row r="58" spans="1:11">
      <c r="A58" s="11">
        <v>3015</v>
      </c>
      <c r="B58" s="11">
        <v>52000</v>
      </c>
      <c r="C58" s="11">
        <v>401227475</v>
      </c>
      <c r="D58" s="11" t="s">
        <v>1291</v>
      </c>
      <c r="E58" s="11" t="s">
        <v>10</v>
      </c>
      <c r="F58" s="11" t="s">
        <v>1249</v>
      </c>
      <c r="G58" s="11" t="s">
        <v>1288</v>
      </c>
      <c r="H58" s="11" t="s">
        <v>1248</v>
      </c>
      <c r="I58" s="11" t="s">
        <v>80</v>
      </c>
      <c r="J58" s="11" t="s">
        <v>1289</v>
      </c>
      <c r="K58" s="11">
        <f>VLOOKUP(A58,[19]hc!$A$1:$U$1663,1,0)</f>
        <v>3015</v>
      </c>
    </row>
    <row r="59" spans="1:11">
      <c r="A59" s="11">
        <v>6274776</v>
      </c>
      <c r="B59" s="11">
        <v>52000</v>
      </c>
      <c r="C59" s="11">
        <v>1715653513</v>
      </c>
      <c r="D59" s="11" t="s">
        <v>1292</v>
      </c>
      <c r="E59" s="11" t="s">
        <v>10</v>
      </c>
      <c r="F59" s="11" t="s">
        <v>1249</v>
      </c>
      <c r="G59" s="11" t="s">
        <v>1288</v>
      </c>
      <c r="H59" s="11" t="s">
        <v>1248</v>
      </c>
      <c r="I59" s="11" t="s">
        <v>80</v>
      </c>
      <c r="J59" s="11" t="s">
        <v>1289</v>
      </c>
      <c r="K59" s="11">
        <f>VLOOKUP(A59,[19]hc!$A$1:$U$1663,1,0)</f>
        <v>6274776</v>
      </c>
    </row>
    <row r="60" spans="1:11">
      <c r="A60" s="11">
        <v>6059283</v>
      </c>
      <c r="B60" s="11">
        <v>52000</v>
      </c>
      <c r="C60" s="11">
        <v>1712343035</v>
      </c>
      <c r="D60" s="11" t="s">
        <v>1293</v>
      </c>
      <c r="E60" s="11" t="s">
        <v>10</v>
      </c>
      <c r="F60" s="11" t="s">
        <v>1249</v>
      </c>
      <c r="G60" s="11" t="s">
        <v>1288</v>
      </c>
      <c r="H60" s="11" t="s">
        <v>1248</v>
      </c>
      <c r="I60" s="11" t="s">
        <v>80</v>
      </c>
      <c r="J60" s="11" t="s">
        <v>1289</v>
      </c>
      <c r="K60" s="11">
        <f>VLOOKUP(A60,[19]hc!$A$1:$U$1663,1,0)</f>
        <v>6059283</v>
      </c>
    </row>
    <row r="61" spans="1:11">
      <c r="A61" s="11">
        <v>6254517</v>
      </c>
      <c r="B61" s="11">
        <v>52000</v>
      </c>
      <c r="C61" s="11">
        <v>1714962550</v>
      </c>
      <c r="D61" s="11" t="s">
        <v>1294</v>
      </c>
      <c r="E61" s="11" t="s">
        <v>10</v>
      </c>
      <c r="F61" s="11" t="s">
        <v>1249</v>
      </c>
      <c r="G61" s="11" t="s">
        <v>1288</v>
      </c>
      <c r="H61" s="11" t="s">
        <v>1248</v>
      </c>
      <c r="I61" s="11" t="s">
        <v>80</v>
      </c>
      <c r="J61" s="11" t="s">
        <v>1289</v>
      </c>
      <c r="K61" s="11">
        <f>VLOOKUP(A61,[19]hc!$A$1:$U$1663,1,0)</f>
        <v>6254517</v>
      </c>
    </row>
    <row r="62" spans="1:11">
      <c r="A62" s="11">
        <v>6057486</v>
      </c>
      <c r="B62" s="11">
        <v>52000</v>
      </c>
      <c r="C62" s="11">
        <v>1103049506</v>
      </c>
      <c r="D62" s="11" t="s">
        <v>1295</v>
      </c>
      <c r="E62" s="11" t="s">
        <v>10</v>
      </c>
      <c r="F62" s="11" t="s">
        <v>1249</v>
      </c>
      <c r="G62" s="11" t="s">
        <v>1288</v>
      </c>
      <c r="H62" s="11" t="s">
        <v>1248</v>
      </c>
      <c r="I62" s="11" t="s">
        <v>80</v>
      </c>
      <c r="J62" s="11" t="s">
        <v>1289</v>
      </c>
      <c r="K62" s="11">
        <f>VLOOKUP(A62,[19]hc!$A$1:$U$1663,1,0)</f>
        <v>6057486</v>
      </c>
    </row>
    <row r="63" spans="1:11">
      <c r="A63" s="11">
        <v>6057892</v>
      </c>
      <c r="B63" s="11">
        <v>52000</v>
      </c>
      <c r="C63" s="11">
        <v>1713794855</v>
      </c>
      <c r="D63" s="11" t="s">
        <v>1296</v>
      </c>
      <c r="E63" s="11" t="s">
        <v>20</v>
      </c>
      <c r="F63" s="11" t="s">
        <v>1297</v>
      </c>
      <c r="G63" s="11" t="s">
        <v>1203</v>
      </c>
      <c r="H63" s="11" t="s">
        <v>1239</v>
      </c>
      <c r="I63" s="11" t="s">
        <v>26</v>
      </c>
      <c r="K63" s="11">
        <f>VLOOKUP(A63,[19]hc!$A$1:$U$1663,1,0)</f>
        <v>6057892</v>
      </c>
    </row>
    <row r="64" spans="1:11">
      <c r="A64" s="11">
        <v>6244368</v>
      </c>
      <c r="B64" s="11">
        <v>52000</v>
      </c>
      <c r="C64" s="11">
        <v>1717422974</v>
      </c>
      <c r="D64" s="11" t="s">
        <v>1298</v>
      </c>
      <c r="E64" s="11" t="s">
        <v>20</v>
      </c>
      <c r="F64" s="11" t="s">
        <v>1297</v>
      </c>
      <c r="G64" s="11" t="s">
        <v>1299</v>
      </c>
      <c r="H64" s="11" t="s">
        <v>1296</v>
      </c>
      <c r="I64" s="11" t="s">
        <v>84</v>
      </c>
      <c r="J64" s="11" t="s">
        <v>1254</v>
      </c>
      <c r="K64" s="11">
        <f>VLOOKUP(A64,[19]hc!$A$1:$U$1663,1,0)</f>
        <v>6244368</v>
      </c>
    </row>
    <row r="65" spans="1:11">
      <c r="A65" s="11">
        <v>6225183</v>
      </c>
      <c r="B65" s="11">
        <v>52000</v>
      </c>
      <c r="C65" s="11">
        <v>1712052610</v>
      </c>
      <c r="D65" s="11" t="s">
        <v>1300</v>
      </c>
      <c r="E65" s="11" t="s">
        <v>20</v>
      </c>
      <c r="F65" s="11" t="s">
        <v>1297</v>
      </c>
      <c r="G65" s="11" t="s">
        <v>1299</v>
      </c>
      <c r="H65" s="11" t="s">
        <v>1296</v>
      </c>
      <c r="I65" s="11" t="s">
        <v>80</v>
      </c>
      <c r="J65" s="11" t="s">
        <v>1254</v>
      </c>
      <c r="K65" s="11">
        <f>VLOOKUP(A65,[19]hc!$A$1:$U$1663,1,0)</f>
        <v>6225183</v>
      </c>
    </row>
    <row r="66" spans="1:11">
      <c r="A66" s="11">
        <v>6253111</v>
      </c>
      <c r="B66" s="11">
        <v>52000</v>
      </c>
      <c r="C66" s="11">
        <v>1717741373</v>
      </c>
      <c r="D66" s="11" t="s">
        <v>1301</v>
      </c>
      <c r="E66" s="11" t="s">
        <v>20</v>
      </c>
      <c r="F66" s="11" t="s">
        <v>1297</v>
      </c>
      <c r="G66" s="11" t="s">
        <v>1299</v>
      </c>
      <c r="H66" s="11" t="s">
        <v>1296</v>
      </c>
      <c r="I66" s="11" t="s">
        <v>80</v>
      </c>
      <c r="J66" s="11" t="s">
        <v>1254</v>
      </c>
      <c r="K66" s="11">
        <f>VLOOKUP(A66,[19]hc!$A$1:$U$1663,1,0)</f>
        <v>6253111</v>
      </c>
    </row>
    <row r="67" spans="1:11">
      <c r="A67" s="11">
        <v>6261809</v>
      </c>
      <c r="B67" s="11">
        <v>52000</v>
      </c>
      <c r="C67" s="11">
        <v>1716213861</v>
      </c>
      <c r="D67" s="11" t="s">
        <v>1302</v>
      </c>
      <c r="E67" s="11" t="s">
        <v>20</v>
      </c>
      <c r="F67" s="11" t="s">
        <v>1297</v>
      </c>
      <c r="G67" s="11" t="s">
        <v>1299</v>
      </c>
      <c r="H67" s="11" t="s">
        <v>1296</v>
      </c>
      <c r="I67" s="11" t="s">
        <v>80</v>
      </c>
      <c r="J67" s="11" t="s">
        <v>1254</v>
      </c>
      <c r="K67" s="11">
        <f>VLOOKUP(A67,[19]hc!$A$1:$U$1663,1,0)</f>
        <v>6261809</v>
      </c>
    </row>
    <row r="68" spans="1:11">
      <c r="A68" s="11">
        <v>6268460</v>
      </c>
      <c r="B68" s="11">
        <v>52000</v>
      </c>
      <c r="C68" s="11">
        <v>1720171436</v>
      </c>
      <c r="D68" s="11" t="s">
        <v>1303</v>
      </c>
      <c r="E68" s="11" t="s">
        <v>20</v>
      </c>
      <c r="F68" s="11" t="s">
        <v>1297</v>
      </c>
      <c r="G68" s="11" t="s">
        <v>1299</v>
      </c>
      <c r="H68" s="11" t="s">
        <v>1296</v>
      </c>
      <c r="I68" s="11" t="s">
        <v>80</v>
      </c>
      <c r="J68" s="11" t="s">
        <v>1254</v>
      </c>
      <c r="K68" s="11">
        <f>VLOOKUP(A68,[19]hc!$A$1:$U$1663,1,0)</f>
        <v>6268460</v>
      </c>
    </row>
    <row r="69" spans="1:11">
      <c r="A69" s="11">
        <v>6129954</v>
      </c>
      <c r="B69" s="11">
        <v>52000</v>
      </c>
      <c r="C69" s="11">
        <v>1716069305</v>
      </c>
      <c r="D69" s="11" t="s">
        <v>1304</v>
      </c>
      <c r="E69" s="11" t="s">
        <v>20</v>
      </c>
      <c r="F69" s="11" t="s">
        <v>1297</v>
      </c>
      <c r="G69" s="11" t="s">
        <v>1299</v>
      </c>
      <c r="H69" s="11" t="s">
        <v>1296</v>
      </c>
      <c r="I69" s="11" t="s">
        <v>80</v>
      </c>
      <c r="J69" s="11" t="s">
        <v>1254</v>
      </c>
      <c r="K69" s="11">
        <f>VLOOKUP(A69,[19]hc!$A$1:$U$1663,1,0)</f>
        <v>6129954</v>
      </c>
    </row>
    <row r="70" spans="1:11">
      <c r="A70" s="11">
        <v>6250151</v>
      </c>
      <c r="B70" s="11">
        <v>52000</v>
      </c>
      <c r="C70" s="11">
        <v>1716531148</v>
      </c>
      <c r="D70" s="11" t="s">
        <v>1305</v>
      </c>
      <c r="E70" s="11" t="s">
        <v>20</v>
      </c>
      <c r="F70" s="11" t="s">
        <v>1297</v>
      </c>
      <c r="G70" s="11" t="s">
        <v>1299</v>
      </c>
      <c r="H70" s="11" t="s">
        <v>1296</v>
      </c>
      <c r="I70" s="11" t="s">
        <v>80</v>
      </c>
      <c r="J70" s="11" t="s">
        <v>1254</v>
      </c>
      <c r="K70" s="11">
        <f>VLOOKUP(A70,[19]hc!$A$1:$U$1663,1,0)</f>
        <v>6250151</v>
      </c>
    </row>
    <row r="71" spans="1:11">
      <c r="A71" s="11">
        <v>6148163</v>
      </c>
      <c r="B71" s="11">
        <v>52000</v>
      </c>
      <c r="C71" s="11">
        <v>1715021448</v>
      </c>
      <c r="D71" s="11" t="s">
        <v>1306</v>
      </c>
      <c r="E71" s="11" t="s">
        <v>20</v>
      </c>
      <c r="F71" s="11" t="s">
        <v>1297</v>
      </c>
      <c r="G71" s="11" t="s">
        <v>1307</v>
      </c>
      <c r="H71" s="11" t="s">
        <v>1296</v>
      </c>
      <c r="I71" s="11" t="s">
        <v>84</v>
      </c>
      <c r="J71" s="11" t="s">
        <v>1266</v>
      </c>
      <c r="K71" s="11">
        <f>VLOOKUP(A71,[19]hc!$A$1:$U$1663,1,0)</f>
        <v>6148163</v>
      </c>
    </row>
    <row r="72" spans="1:11">
      <c r="A72" s="11">
        <v>6247925</v>
      </c>
      <c r="B72" s="11">
        <v>52000</v>
      </c>
      <c r="C72" s="11">
        <v>1002596904</v>
      </c>
      <c r="D72" s="11" t="s">
        <v>1308</v>
      </c>
      <c r="E72" s="11" t="s">
        <v>20</v>
      </c>
      <c r="F72" s="11" t="s">
        <v>1297</v>
      </c>
      <c r="G72" s="11" t="s">
        <v>1307</v>
      </c>
      <c r="H72" s="11" t="s">
        <v>1296</v>
      </c>
      <c r="I72" s="11" t="s">
        <v>80</v>
      </c>
      <c r="J72" s="11" t="s">
        <v>1266</v>
      </c>
      <c r="K72" s="11">
        <f>VLOOKUP(A72,[19]hc!$A$1:$U$1663,1,0)</f>
        <v>6247925</v>
      </c>
    </row>
    <row r="73" spans="1:11">
      <c r="A73" s="11">
        <v>6248372</v>
      </c>
      <c r="B73" s="11">
        <v>52000</v>
      </c>
      <c r="C73" s="11">
        <v>1719459859</v>
      </c>
      <c r="D73" s="11" t="s">
        <v>1309</v>
      </c>
      <c r="E73" s="11" t="s">
        <v>20</v>
      </c>
      <c r="F73" s="11" t="s">
        <v>1297</v>
      </c>
      <c r="G73" s="11" t="s">
        <v>1307</v>
      </c>
      <c r="H73" s="11" t="s">
        <v>1296</v>
      </c>
      <c r="I73" s="11" t="s">
        <v>80</v>
      </c>
      <c r="J73" s="11" t="s">
        <v>1266</v>
      </c>
      <c r="K73" s="11">
        <f>VLOOKUP(A73,[19]hc!$A$1:$U$1663,1,0)</f>
        <v>6248372</v>
      </c>
    </row>
    <row r="74" spans="1:11">
      <c r="A74" s="11">
        <v>6260198</v>
      </c>
      <c r="B74" s="11">
        <v>52000</v>
      </c>
      <c r="C74" s="11">
        <v>1715413801</v>
      </c>
      <c r="D74" s="11" t="s">
        <v>1310</v>
      </c>
      <c r="E74" s="11" t="s">
        <v>20</v>
      </c>
      <c r="F74" s="11" t="s">
        <v>1297</v>
      </c>
      <c r="G74" s="11" t="s">
        <v>1307</v>
      </c>
      <c r="H74" s="11" t="s">
        <v>1296</v>
      </c>
      <c r="I74" s="11" t="s">
        <v>80</v>
      </c>
      <c r="J74" s="11" t="s">
        <v>1266</v>
      </c>
      <c r="K74" s="11">
        <f>VLOOKUP(A74,[19]hc!$A$1:$U$1663,1,0)</f>
        <v>6260198</v>
      </c>
    </row>
    <row r="75" spans="1:11">
      <c r="A75" s="11">
        <v>6244224</v>
      </c>
      <c r="B75" s="11">
        <v>52000</v>
      </c>
      <c r="C75" s="11">
        <v>301713723</v>
      </c>
      <c r="D75" s="11" t="s">
        <v>1311</v>
      </c>
      <c r="E75" s="11" t="s">
        <v>20</v>
      </c>
      <c r="F75" s="11" t="s">
        <v>1297</v>
      </c>
      <c r="G75" s="11" t="s">
        <v>1307</v>
      </c>
      <c r="H75" s="11" t="s">
        <v>1296</v>
      </c>
      <c r="I75" s="11" t="s">
        <v>80</v>
      </c>
      <c r="J75" s="11" t="s">
        <v>1266</v>
      </c>
      <c r="K75" s="11">
        <f>VLOOKUP(A75,[19]hc!$A$1:$U$1663,1,0)</f>
        <v>6244224</v>
      </c>
    </row>
    <row r="76" spans="1:11">
      <c r="A76" s="11">
        <v>6126076</v>
      </c>
      <c r="B76" s="11">
        <v>52000</v>
      </c>
      <c r="C76" s="11">
        <v>1713888608</v>
      </c>
      <c r="D76" s="11" t="s">
        <v>1312</v>
      </c>
      <c r="E76" s="11" t="s">
        <v>20</v>
      </c>
      <c r="F76" s="11" t="s">
        <v>1297</v>
      </c>
      <c r="G76" s="11" t="s">
        <v>1313</v>
      </c>
      <c r="H76" s="11" t="s">
        <v>1296</v>
      </c>
      <c r="I76" s="11" t="s">
        <v>84</v>
      </c>
      <c r="J76" s="11" t="s">
        <v>1289</v>
      </c>
      <c r="K76" s="11">
        <f>VLOOKUP(A76,[19]hc!$A$1:$U$1663,1,0)</f>
        <v>6126076</v>
      </c>
    </row>
    <row r="77" spans="1:11">
      <c r="A77" s="11">
        <v>6238454</v>
      </c>
      <c r="B77" s="11">
        <v>52000</v>
      </c>
      <c r="C77" s="11">
        <v>1720030228</v>
      </c>
      <c r="D77" s="11" t="s">
        <v>1314</v>
      </c>
      <c r="E77" s="11" t="s">
        <v>20</v>
      </c>
      <c r="F77" s="11" t="s">
        <v>1297</v>
      </c>
      <c r="G77" s="11" t="s">
        <v>1313</v>
      </c>
      <c r="H77" s="11" t="s">
        <v>1296</v>
      </c>
      <c r="I77" s="11" t="s">
        <v>80</v>
      </c>
      <c r="J77" s="11" t="s">
        <v>1261</v>
      </c>
      <c r="K77" s="11">
        <f>VLOOKUP(A77,[19]hc!$A$1:$U$1663,1,0)</f>
        <v>6238454</v>
      </c>
    </row>
    <row r="78" spans="1:11">
      <c r="A78" s="11">
        <v>6244371</v>
      </c>
      <c r="B78" s="11">
        <v>52000</v>
      </c>
      <c r="C78" s="11">
        <v>1717053217</v>
      </c>
      <c r="D78" s="11" t="s">
        <v>1315</v>
      </c>
      <c r="E78" s="11" t="s">
        <v>20</v>
      </c>
      <c r="F78" s="11" t="s">
        <v>1297</v>
      </c>
      <c r="G78" s="11" t="s">
        <v>1313</v>
      </c>
      <c r="H78" s="11" t="s">
        <v>1296</v>
      </c>
      <c r="I78" s="11" t="s">
        <v>80</v>
      </c>
      <c r="J78" s="11" t="s">
        <v>1261</v>
      </c>
      <c r="K78" s="11">
        <f>VLOOKUP(A78,[19]hc!$A$1:$U$1663,1,0)</f>
        <v>6244371</v>
      </c>
    </row>
    <row r="79" spans="1:11">
      <c r="A79" s="11">
        <v>6255101</v>
      </c>
      <c r="B79" s="11">
        <v>52000</v>
      </c>
      <c r="C79" s="11">
        <v>1717649543</v>
      </c>
      <c r="D79" s="11" t="s">
        <v>1316</v>
      </c>
      <c r="E79" s="11" t="s">
        <v>20</v>
      </c>
      <c r="F79" s="11" t="s">
        <v>1297</v>
      </c>
      <c r="G79" s="11" t="s">
        <v>1313</v>
      </c>
      <c r="H79" s="11" t="s">
        <v>1296</v>
      </c>
      <c r="I79" s="11" t="s">
        <v>80</v>
      </c>
      <c r="J79" s="11" t="s">
        <v>1289</v>
      </c>
      <c r="K79" s="11">
        <f>VLOOKUP(A79,[19]hc!$A$1:$U$1663,1,0)</f>
        <v>6255101</v>
      </c>
    </row>
    <row r="80" spans="1:11">
      <c r="A80" s="11">
        <v>6251031</v>
      </c>
      <c r="B80" s="11">
        <v>52000</v>
      </c>
      <c r="C80" s="11">
        <v>1715181770</v>
      </c>
      <c r="D80" s="11" t="s">
        <v>1317</v>
      </c>
      <c r="E80" s="11" t="s">
        <v>20</v>
      </c>
      <c r="F80" s="11" t="s">
        <v>1297</v>
      </c>
      <c r="G80" s="11" t="s">
        <v>1313</v>
      </c>
      <c r="H80" s="11" t="s">
        <v>1296</v>
      </c>
      <c r="I80" s="11" t="s">
        <v>80</v>
      </c>
      <c r="J80" s="11" t="s">
        <v>1289</v>
      </c>
      <c r="K80" s="11">
        <f>VLOOKUP(A80,[19]hc!$A$1:$U$1663,1,0)</f>
        <v>6251031</v>
      </c>
    </row>
    <row r="81" spans="1:11">
      <c r="A81" s="11">
        <v>6255675</v>
      </c>
      <c r="B81" s="11">
        <v>52000</v>
      </c>
      <c r="C81" s="11">
        <v>1714670609</v>
      </c>
      <c r="D81" s="11" t="s">
        <v>1318</v>
      </c>
      <c r="E81" s="11" t="s">
        <v>20</v>
      </c>
      <c r="F81" s="11" t="s">
        <v>1297</v>
      </c>
      <c r="G81" s="11" t="s">
        <v>1313</v>
      </c>
      <c r="H81" s="11" t="s">
        <v>1296</v>
      </c>
      <c r="I81" s="11" t="s">
        <v>80</v>
      </c>
      <c r="J81" s="11" t="s">
        <v>1289</v>
      </c>
      <c r="K81" s="11">
        <f>VLOOKUP(A81,[19]hc!$A$1:$U$1663,1,0)</f>
        <v>6255675</v>
      </c>
    </row>
    <row r="82" spans="1:11">
      <c r="A82" s="11">
        <v>6245622</v>
      </c>
      <c r="B82" s="11">
        <v>52000</v>
      </c>
      <c r="C82" s="11">
        <v>1719218222</v>
      </c>
      <c r="D82" s="11" t="s">
        <v>1319</v>
      </c>
      <c r="E82" s="11" t="s">
        <v>20</v>
      </c>
      <c r="F82" s="11" t="s">
        <v>1297</v>
      </c>
      <c r="G82" s="11" t="s">
        <v>1313</v>
      </c>
      <c r="H82" s="11" t="s">
        <v>1296</v>
      </c>
      <c r="I82" s="11" t="s">
        <v>80</v>
      </c>
      <c r="J82" s="11" t="s">
        <v>1289</v>
      </c>
      <c r="K82" s="11">
        <f>VLOOKUP(A82,[19]hc!$A$1:$U$1663,1,0)</f>
        <v>6245622</v>
      </c>
    </row>
    <row r="83" spans="1:11" ht="12.75" thickBot="1"/>
    <row r="84" spans="1:11">
      <c r="H84" s="3" t="s">
        <v>84</v>
      </c>
      <c r="I84" s="4">
        <f>COUNTIF(I2:I82,"LET")</f>
        <v>8</v>
      </c>
    </row>
    <row r="85" spans="1:11">
      <c r="H85" s="5" t="s">
        <v>80</v>
      </c>
      <c r="I85" s="6">
        <f>COUNTIF(I2:I82,"met")</f>
        <v>50</v>
      </c>
    </row>
    <row r="86" spans="1:11">
      <c r="H86" s="5" t="s">
        <v>26</v>
      </c>
      <c r="I86" s="6">
        <f>COUNTIF(I2:I82,"lg")</f>
        <v>2</v>
      </c>
    </row>
    <row r="87" spans="1:11">
      <c r="H87" s="5" t="s">
        <v>37</v>
      </c>
      <c r="I87" s="6">
        <f>COUNTIF(I2:I82,"analista")</f>
        <v>1</v>
      </c>
    </row>
    <row r="88" spans="1:11" ht="12.75" thickBot="1">
      <c r="H88" s="5" t="s">
        <v>46</v>
      </c>
      <c r="I88" s="6">
        <f>COUNTIF(I2:I82,"asistente")</f>
        <v>20</v>
      </c>
    </row>
    <row r="89" spans="1:11" ht="12.75" thickBot="1">
      <c r="H89" s="7" t="s">
        <v>261</v>
      </c>
      <c r="I89" s="8">
        <f>SUM(I84:I88)</f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MAteriales</vt:lpstr>
      <vt:lpstr>Pintura</vt:lpstr>
      <vt:lpstr>Suelda</vt:lpstr>
      <vt:lpstr>Ensamble</vt:lpstr>
      <vt:lpstr>Calidad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 Pavon Larrea</dc:creator>
  <cp:lastModifiedBy>GUZ</cp:lastModifiedBy>
  <dcterms:created xsi:type="dcterms:W3CDTF">2012-10-02T23:12:04Z</dcterms:created>
  <dcterms:modified xsi:type="dcterms:W3CDTF">2012-10-18T04:53:06Z</dcterms:modified>
</cp:coreProperties>
</file>