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ft/Documents/Rprojects/border_project/"/>
    </mc:Choice>
  </mc:AlternateContent>
  <xr:revisionPtr revIDLastSave="0" documentId="13_ncr:1_{47C75809-3D5A-4A43-888B-A359A60A8BDF}" xr6:coauthVersionLast="47" xr6:coauthVersionMax="47" xr10:uidLastSave="{00000000-0000-0000-0000-000000000000}"/>
  <bookViews>
    <workbookView xWindow="2060" yWindow="500" windowWidth="28800" windowHeight="15380" activeTab="4" xr2:uid="{00000000-000D-0000-FFFF-FFFF00000000}"/>
  </bookViews>
  <sheets>
    <sheet name="combined" sheetId="12" r:id="rId1"/>
    <sheet name="Naco Master sheet" sheetId="4" r:id="rId2"/>
    <sheet name="Nogales Master" sheetId="2" r:id="rId3"/>
    <sheet name="LOD" sheetId="20" r:id="rId4"/>
    <sheet name="totalmetals" sheetId="14" r:id="rId5"/>
    <sheet name="Health Survey" sheetId="9" r:id="rId6"/>
    <sheet name="Naco Samples only" sheetId="3" r:id="rId7"/>
    <sheet name="Nogales Samples only" sheetId="5" r:id="rId8"/>
    <sheet name="As Speciation" sheetId="6" r:id="rId9"/>
    <sheet name="Environmental Survey" sheetId="10" r:id="rId10"/>
    <sheet name="Micro2" sheetId="19" r:id="rId11"/>
    <sheet name="Micro" sheetId="11" r:id="rId12"/>
    <sheet name="both" sheetId="18" r:id="rId13"/>
    <sheet name="Nogales Speciation" sheetId="7" r:id="rId14"/>
    <sheet name="Sheet2" sheetId="16" r:id="rId15"/>
    <sheet name="Naco Speciation" sheetId="8" r:id="rId16"/>
    <sheet name="Sheet1" sheetId="15" r:id="rId17"/>
    <sheet name="Sheet3" sheetId="17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3" i="14" l="1"/>
  <c r="X32" i="14"/>
  <c r="X31" i="14"/>
  <c r="X30" i="14"/>
  <c r="X29" i="14"/>
  <c r="X28" i="14"/>
  <c r="X27" i="14"/>
  <c r="X26" i="14"/>
  <c r="X25" i="14"/>
  <c r="X24" i="14"/>
  <c r="X23" i="14"/>
  <c r="X22" i="14"/>
  <c r="G60" i="17"/>
  <c r="F60" i="17"/>
  <c r="E60" i="17"/>
  <c r="K60" i="17" s="1"/>
  <c r="H59" i="17"/>
  <c r="G59" i="17"/>
  <c r="F59" i="17"/>
  <c r="E59" i="17"/>
  <c r="K59" i="17" s="1"/>
  <c r="H58" i="17"/>
  <c r="G58" i="17"/>
  <c r="F58" i="17"/>
  <c r="E58" i="17"/>
  <c r="K58" i="17" s="1"/>
  <c r="G57" i="17"/>
  <c r="K57" i="17" s="1"/>
  <c r="H56" i="17"/>
  <c r="G56" i="17"/>
  <c r="E56" i="17"/>
  <c r="G55" i="17"/>
  <c r="F55" i="17"/>
  <c r="E55" i="17"/>
  <c r="K55" i="17" s="1"/>
  <c r="H54" i="17"/>
  <c r="G54" i="17"/>
  <c r="E54" i="17"/>
  <c r="F53" i="17"/>
  <c r="E53" i="17"/>
  <c r="G52" i="17"/>
  <c r="E52" i="17"/>
  <c r="K52" i="17" s="1"/>
  <c r="H51" i="17"/>
  <c r="G51" i="17"/>
  <c r="E51" i="17"/>
  <c r="K50" i="17"/>
  <c r="K49" i="17"/>
  <c r="H48" i="17"/>
  <c r="G48" i="17"/>
  <c r="E48" i="17"/>
  <c r="H47" i="17"/>
  <c r="G47" i="17"/>
  <c r="K47" i="17" s="1"/>
  <c r="H46" i="17"/>
  <c r="G46" i="17"/>
  <c r="F46" i="17"/>
  <c r="E46" i="17"/>
  <c r="G45" i="17"/>
  <c r="E45" i="17"/>
  <c r="K45" i="17" s="1"/>
  <c r="G44" i="17"/>
  <c r="E44" i="17"/>
  <c r="K44" i="17" s="1"/>
  <c r="G43" i="17"/>
  <c r="E43" i="17"/>
  <c r="K43" i="17" s="1"/>
  <c r="H42" i="17"/>
  <c r="G42" i="17"/>
  <c r="E42" i="17"/>
  <c r="H41" i="17"/>
  <c r="G41" i="17"/>
  <c r="E41" i="17"/>
  <c r="G40" i="17"/>
  <c r="F40" i="17"/>
  <c r="E40" i="17"/>
  <c r="H39" i="17"/>
  <c r="K39" i="17" s="1"/>
  <c r="K38" i="17"/>
  <c r="F37" i="17"/>
  <c r="E37" i="17"/>
  <c r="K36" i="17"/>
  <c r="K35" i="17"/>
  <c r="K34" i="17"/>
  <c r="K33" i="17"/>
  <c r="K32" i="17"/>
  <c r="K31" i="17"/>
  <c r="K30" i="17"/>
  <c r="H29" i="17"/>
  <c r="G29" i="17"/>
  <c r="F29" i="17"/>
  <c r="E29" i="17"/>
  <c r="H28" i="17"/>
  <c r="G28" i="17"/>
  <c r="E28" i="17"/>
  <c r="F27" i="17"/>
  <c r="E27" i="17"/>
  <c r="K27" i="17" s="1"/>
  <c r="H26" i="17"/>
  <c r="G26" i="17"/>
  <c r="F26" i="17"/>
  <c r="E26" i="17"/>
  <c r="H25" i="17"/>
  <c r="G25" i="17"/>
  <c r="F25" i="17"/>
  <c r="E25" i="17"/>
  <c r="H24" i="17"/>
  <c r="G24" i="17"/>
  <c r="F24" i="17"/>
  <c r="E24" i="17"/>
  <c r="G23" i="17"/>
  <c r="K23" i="17" s="1"/>
  <c r="H22" i="17"/>
  <c r="G22" i="17"/>
  <c r="F22" i="17"/>
  <c r="E22" i="17"/>
  <c r="H21" i="17"/>
  <c r="G21" i="17"/>
  <c r="F21" i="17"/>
  <c r="E21" i="17"/>
  <c r="H20" i="17"/>
  <c r="G20" i="17"/>
  <c r="E20" i="17"/>
  <c r="G19" i="17"/>
  <c r="F19" i="17"/>
  <c r="E19" i="17"/>
  <c r="G18" i="17"/>
  <c r="E18" i="17"/>
  <c r="K18" i="17" s="1"/>
  <c r="K17" i="17"/>
  <c r="H16" i="17"/>
  <c r="G16" i="17"/>
  <c r="F16" i="17"/>
  <c r="E16" i="17"/>
  <c r="G15" i="17"/>
  <c r="F15" i="17"/>
  <c r="E15" i="17"/>
  <c r="H14" i="17"/>
  <c r="G14" i="17"/>
  <c r="F14" i="17"/>
  <c r="E14" i="17"/>
  <c r="G13" i="17"/>
  <c r="F13" i="17"/>
  <c r="E13" i="17"/>
  <c r="K13" i="17" s="1"/>
  <c r="K12" i="17"/>
  <c r="G11" i="17"/>
  <c r="F11" i="17"/>
  <c r="E11" i="17"/>
  <c r="H10" i="17"/>
  <c r="G10" i="17"/>
  <c r="F10" i="17"/>
  <c r="E10" i="17"/>
  <c r="H9" i="17"/>
  <c r="G9" i="17"/>
  <c r="F9" i="17"/>
  <c r="E9" i="17"/>
  <c r="H8" i="17"/>
  <c r="G8" i="17"/>
  <c r="F8" i="17"/>
  <c r="E8" i="17"/>
  <c r="H7" i="17"/>
  <c r="G7" i="17"/>
  <c r="F7" i="17"/>
  <c r="E7" i="17"/>
  <c r="H6" i="17"/>
  <c r="G6" i="17"/>
  <c r="F6" i="17"/>
  <c r="E6" i="17"/>
  <c r="G5" i="17"/>
  <c r="F5" i="17"/>
  <c r="E5" i="17"/>
  <c r="H4" i="17"/>
  <c r="G4" i="17"/>
  <c r="F4" i="17"/>
  <c r="E4" i="17"/>
  <c r="H3" i="17"/>
  <c r="G3" i="17"/>
  <c r="F3" i="17"/>
  <c r="E3" i="17"/>
  <c r="H2" i="17"/>
  <c r="G2" i="17"/>
  <c r="F2" i="17"/>
  <c r="E2" i="17"/>
  <c r="E40" i="15"/>
  <c r="F40" i="15"/>
  <c r="G40" i="15"/>
  <c r="H48" i="15"/>
  <c r="G48" i="15"/>
  <c r="E48" i="15"/>
  <c r="AA11" i="15"/>
  <c r="W11" i="15"/>
  <c r="V11" i="15"/>
  <c r="U11" i="15"/>
  <c r="T11" i="15"/>
  <c r="AA10" i="15"/>
  <c r="V10" i="15"/>
  <c r="Z10" i="15" s="1"/>
  <c r="AA9" i="15"/>
  <c r="W9" i="15"/>
  <c r="V9" i="15"/>
  <c r="T9" i="15"/>
  <c r="AA8" i="15"/>
  <c r="V8" i="15"/>
  <c r="U8" i="15"/>
  <c r="T8" i="15"/>
  <c r="H47" i="15"/>
  <c r="G47" i="15"/>
  <c r="H46" i="15"/>
  <c r="G46" i="15"/>
  <c r="F46" i="15"/>
  <c r="E46" i="15"/>
  <c r="G45" i="15"/>
  <c r="E45" i="15"/>
  <c r="G44" i="15"/>
  <c r="E44" i="15"/>
  <c r="G43" i="15"/>
  <c r="E43" i="15"/>
  <c r="H42" i="15"/>
  <c r="G42" i="15"/>
  <c r="E42" i="15"/>
  <c r="H41" i="15"/>
  <c r="G41" i="15"/>
  <c r="E41" i="15"/>
  <c r="AA7" i="15"/>
  <c r="W7" i="15"/>
  <c r="V7" i="15"/>
  <c r="T7" i="15"/>
  <c r="AA6" i="15"/>
  <c r="U6" i="15"/>
  <c r="T6" i="15"/>
  <c r="AA5" i="15"/>
  <c r="V5" i="15"/>
  <c r="T5" i="15"/>
  <c r="AA4" i="15"/>
  <c r="W4" i="15"/>
  <c r="V4" i="15"/>
  <c r="T4" i="15"/>
  <c r="H39" i="15"/>
  <c r="K39" i="15" s="1"/>
  <c r="AA3" i="15"/>
  <c r="Z3" i="15"/>
  <c r="AA2" i="15"/>
  <c r="Z2" i="15"/>
  <c r="K38" i="15"/>
  <c r="F37" i="15"/>
  <c r="E37" i="15"/>
  <c r="K36" i="15"/>
  <c r="K35" i="15"/>
  <c r="K34" i="15"/>
  <c r="K33" i="15"/>
  <c r="K32" i="15"/>
  <c r="K31" i="15"/>
  <c r="K30" i="15"/>
  <c r="H29" i="15"/>
  <c r="G29" i="15"/>
  <c r="F29" i="15"/>
  <c r="E29" i="15"/>
  <c r="H28" i="15"/>
  <c r="G28" i="15"/>
  <c r="E28" i="15"/>
  <c r="F27" i="15"/>
  <c r="E27" i="15"/>
  <c r="H26" i="15"/>
  <c r="G26" i="15"/>
  <c r="F26" i="15"/>
  <c r="E26" i="15"/>
  <c r="H25" i="15"/>
  <c r="G25" i="15"/>
  <c r="F25" i="15"/>
  <c r="E25" i="15"/>
  <c r="V17" i="15"/>
  <c r="U17" i="15"/>
  <c r="T17" i="15"/>
  <c r="W16" i="15"/>
  <c r="V16" i="15"/>
  <c r="U16" i="15"/>
  <c r="T16" i="15"/>
  <c r="H24" i="15"/>
  <c r="G24" i="15"/>
  <c r="F24" i="15"/>
  <c r="E24" i="15"/>
  <c r="G23" i="15"/>
  <c r="K23" i="15" s="1"/>
  <c r="H22" i="15"/>
  <c r="G22" i="15"/>
  <c r="F22" i="15"/>
  <c r="E22" i="15"/>
  <c r="H21" i="15"/>
  <c r="G21" i="15"/>
  <c r="F21" i="15"/>
  <c r="E21" i="15"/>
  <c r="H20" i="15"/>
  <c r="G20" i="15"/>
  <c r="E20" i="15"/>
  <c r="G19" i="15"/>
  <c r="F19" i="15"/>
  <c r="E19" i="15"/>
  <c r="G18" i="15"/>
  <c r="E18" i="15"/>
  <c r="K17" i="15"/>
  <c r="H16" i="15"/>
  <c r="G16" i="15"/>
  <c r="F16" i="15"/>
  <c r="E16" i="15"/>
  <c r="G15" i="15"/>
  <c r="F15" i="15"/>
  <c r="E15" i="15"/>
  <c r="H14" i="15"/>
  <c r="G14" i="15"/>
  <c r="F14" i="15"/>
  <c r="E14" i="15"/>
  <c r="G13" i="15"/>
  <c r="F13" i="15"/>
  <c r="E13" i="15"/>
  <c r="K12" i="15"/>
  <c r="G11" i="15"/>
  <c r="F11" i="15"/>
  <c r="E11" i="15"/>
  <c r="H10" i="15"/>
  <c r="G10" i="15"/>
  <c r="F10" i="15"/>
  <c r="E10" i="15"/>
  <c r="H9" i="15"/>
  <c r="G9" i="15"/>
  <c r="F9" i="15"/>
  <c r="E9" i="15"/>
  <c r="H8" i="15"/>
  <c r="G8" i="15"/>
  <c r="F8" i="15"/>
  <c r="E8" i="15"/>
  <c r="H7" i="15"/>
  <c r="G7" i="15"/>
  <c r="F7" i="15"/>
  <c r="E7" i="15"/>
  <c r="H6" i="15"/>
  <c r="G6" i="15"/>
  <c r="F6" i="15"/>
  <c r="E6" i="15"/>
  <c r="G5" i="15"/>
  <c r="F5" i="15"/>
  <c r="E5" i="15"/>
  <c r="H4" i="15"/>
  <c r="G4" i="15"/>
  <c r="F4" i="15"/>
  <c r="E4" i="15"/>
  <c r="H3" i="15"/>
  <c r="G3" i="15"/>
  <c r="F3" i="15"/>
  <c r="E3" i="15"/>
  <c r="H2" i="15"/>
  <c r="G2" i="15"/>
  <c r="F2" i="15"/>
  <c r="E2" i="15"/>
  <c r="M59" i="14"/>
  <c r="F38" i="10"/>
  <c r="F37" i="10"/>
  <c r="F36" i="10"/>
  <c r="F35" i="10"/>
  <c r="F34" i="10"/>
  <c r="D34" i="7"/>
  <c r="H34" i="7"/>
  <c r="G34" i="7"/>
  <c r="F34" i="7"/>
  <c r="E34" i="7"/>
  <c r="D37" i="7"/>
  <c r="K15" i="17" l="1"/>
  <c r="K20" i="17"/>
  <c r="K40" i="17"/>
  <c r="K48" i="17"/>
  <c r="K54" i="17"/>
  <c r="K5" i="17"/>
  <c r="K28" i="17"/>
  <c r="K42" i="17"/>
  <c r="K14" i="17"/>
  <c r="K16" i="17"/>
  <c r="K19" i="17"/>
  <c r="K37" i="17"/>
  <c r="K41" i="17"/>
  <c r="K51" i="17"/>
  <c r="K6" i="17"/>
  <c r="K7" i="17"/>
  <c r="K8" i="17"/>
  <c r="K9" i="17"/>
  <c r="K10" i="17"/>
  <c r="K11" i="17"/>
  <c r="K21" i="17"/>
  <c r="K22" i="17"/>
  <c r="K29" i="17"/>
  <c r="K46" i="17"/>
  <c r="K53" i="17"/>
  <c r="K2" i="17"/>
  <c r="K3" i="17"/>
  <c r="K4" i="17"/>
  <c r="K24" i="17"/>
  <c r="K25" i="17"/>
  <c r="K26" i="17"/>
  <c r="K56" i="17"/>
  <c r="K18" i="15"/>
  <c r="K40" i="15"/>
  <c r="K13" i="15"/>
  <c r="Z17" i="15"/>
  <c r="K48" i="15"/>
  <c r="Z5" i="15"/>
  <c r="K27" i="15"/>
  <c r="K41" i="15"/>
  <c r="K6" i="15"/>
  <c r="K7" i="15"/>
  <c r="K8" i="15"/>
  <c r="K9" i="15"/>
  <c r="K10" i="15"/>
  <c r="K11" i="15"/>
  <c r="K47" i="15"/>
  <c r="K5" i="15"/>
  <c r="Z8" i="15"/>
  <c r="K16" i="15"/>
  <c r="K28" i="15"/>
  <c r="K29" i="15"/>
  <c r="Z7" i="15"/>
  <c r="K2" i="15"/>
  <c r="K3" i="15"/>
  <c r="K4" i="15"/>
  <c r="K21" i="15"/>
  <c r="K22" i="15"/>
  <c r="K25" i="15"/>
  <c r="K26" i="15"/>
  <c r="Z4" i="15"/>
  <c r="K45" i="15"/>
  <c r="K15" i="15"/>
  <c r="K20" i="15"/>
  <c r="K24" i="15"/>
  <c r="Z16" i="15"/>
  <c r="K44" i="15"/>
  <c r="Z9" i="15"/>
  <c r="K14" i="15"/>
  <c r="K19" i="15"/>
  <c r="K37" i="15"/>
  <c r="Z6" i="15"/>
  <c r="K43" i="15"/>
  <c r="K46" i="15"/>
  <c r="Z11" i="15"/>
  <c r="K42" i="15"/>
  <c r="AI6" i="12"/>
  <c r="AH6" i="12"/>
  <c r="J16" i="8"/>
  <c r="G28" i="8"/>
  <c r="G27" i="8"/>
  <c r="G25" i="8"/>
  <c r="G24" i="8"/>
  <c r="G22" i="8"/>
  <c r="G21" i="8"/>
  <c r="G20" i="8"/>
  <c r="G16" i="8"/>
  <c r="G14" i="8"/>
  <c r="G8" i="8"/>
  <c r="G9" i="8"/>
  <c r="G10" i="8"/>
  <c r="G7" i="8"/>
  <c r="G6" i="8"/>
  <c r="G4" i="8"/>
  <c r="G3" i="8"/>
  <c r="G2" i="8"/>
  <c r="G3" i="7"/>
  <c r="F18" i="8"/>
  <c r="F19" i="8"/>
  <c r="F20" i="8"/>
  <c r="F21" i="8"/>
  <c r="F22" i="8"/>
  <c r="F23" i="8"/>
  <c r="F24" i="8"/>
  <c r="F25" i="8"/>
  <c r="F26" i="8"/>
  <c r="F27" i="8"/>
  <c r="F28" i="8"/>
  <c r="F14" i="8"/>
  <c r="F15" i="8"/>
  <c r="F16" i="8"/>
  <c r="F13" i="8"/>
  <c r="F3" i="8"/>
  <c r="F4" i="8"/>
  <c r="F5" i="8"/>
  <c r="F6" i="8"/>
  <c r="F7" i="8"/>
  <c r="F8" i="8"/>
  <c r="F9" i="8"/>
  <c r="F10" i="8"/>
  <c r="F11" i="8"/>
  <c r="F2" i="8"/>
  <c r="F3" i="7"/>
  <c r="E25" i="8"/>
  <c r="E26" i="8"/>
  <c r="E27" i="8"/>
  <c r="E28" i="8"/>
  <c r="E24" i="8"/>
  <c r="E22" i="8"/>
  <c r="E21" i="8"/>
  <c r="E19" i="8"/>
  <c r="E14" i="8"/>
  <c r="E15" i="8"/>
  <c r="E16" i="8"/>
  <c r="E13" i="8"/>
  <c r="E3" i="8"/>
  <c r="E4" i="8"/>
  <c r="E5" i="8"/>
  <c r="E6" i="8"/>
  <c r="E7" i="8"/>
  <c r="E8" i="8"/>
  <c r="E9" i="8"/>
  <c r="E10" i="8"/>
  <c r="E11" i="8"/>
  <c r="E2" i="8"/>
  <c r="E2" i="7"/>
  <c r="D25" i="8"/>
  <c r="D26" i="8"/>
  <c r="D27" i="8"/>
  <c r="D28" i="8"/>
  <c r="D24" i="8"/>
  <c r="D18" i="8"/>
  <c r="D19" i="8"/>
  <c r="D20" i="8"/>
  <c r="D21" i="8"/>
  <c r="D22" i="8"/>
  <c r="D16" i="8"/>
  <c r="D14" i="8"/>
  <c r="D15" i="8"/>
  <c r="J15" i="8" s="1"/>
  <c r="D13" i="8"/>
  <c r="D3" i="8"/>
  <c r="D4" i="8"/>
  <c r="D5" i="8"/>
  <c r="D6" i="8"/>
  <c r="D7" i="8"/>
  <c r="D8" i="8"/>
  <c r="D9" i="8"/>
  <c r="D10" i="8"/>
  <c r="D11" i="8"/>
  <c r="D2" i="8"/>
  <c r="D2" i="7"/>
  <c r="H37" i="7"/>
  <c r="G37" i="7"/>
  <c r="F37" i="7"/>
  <c r="E37" i="7"/>
  <c r="J25" i="7"/>
  <c r="J24" i="7"/>
  <c r="G33" i="7"/>
  <c r="G32" i="7"/>
  <c r="G30" i="7"/>
  <c r="G28" i="7"/>
  <c r="G27" i="7"/>
  <c r="G23" i="7"/>
  <c r="G22" i="7"/>
  <c r="G21" i="7"/>
  <c r="G17" i="7"/>
  <c r="G16" i="7"/>
  <c r="G4" i="7"/>
  <c r="F23" i="7"/>
  <c r="F24" i="7"/>
  <c r="F25" i="7"/>
  <c r="F26" i="7"/>
  <c r="F27" i="7"/>
  <c r="F28" i="7"/>
  <c r="F29" i="7"/>
  <c r="F30" i="7"/>
  <c r="F31" i="7"/>
  <c r="F32" i="7"/>
  <c r="F33" i="7"/>
  <c r="F22" i="7"/>
  <c r="F21" i="7"/>
  <c r="F20" i="7"/>
  <c r="F18" i="7"/>
  <c r="F17" i="7"/>
  <c r="F4" i="7"/>
  <c r="E32" i="7"/>
  <c r="E29" i="7"/>
  <c r="E27" i="7"/>
  <c r="E20" i="7"/>
  <c r="E19" i="7"/>
  <c r="E12" i="7"/>
  <c r="E4" i="7"/>
  <c r="D33" i="7"/>
  <c r="D32" i="7"/>
  <c r="D30" i="7"/>
  <c r="D29" i="7"/>
  <c r="D27" i="7"/>
  <c r="D26" i="7"/>
  <c r="D25" i="7"/>
  <c r="D24" i="7"/>
  <c r="D23" i="7"/>
  <c r="D22" i="7"/>
  <c r="D21" i="7"/>
  <c r="D20" i="7"/>
  <c r="D19" i="7"/>
  <c r="D18" i="7"/>
  <c r="D17" i="7"/>
  <c r="D12" i="7"/>
  <c r="D4" i="7"/>
  <c r="D3" i="7"/>
  <c r="J3" i="7" s="1"/>
  <c r="J2" i="7" l="1"/>
  <c r="AR35" i="9"/>
  <c r="AR34" i="9"/>
  <c r="AR33" i="9"/>
  <c r="AR32" i="9"/>
  <c r="G32" i="9"/>
  <c r="AR31" i="9"/>
  <c r="G31" i="9"/>
  <c r="AR30" i="9"/>
  <c r="G30" i="9"/>
  <c r="AR29" i="9"/>
  <c r="G29" i="9"/>
  <c r="AR28" i="9"/>
  <c r="G28" i="9"/>
  <c r="AR27" i="9"/>
  <c r="G27" i="9"/>
  <c r="AR26" i="9"/>
  <c r="G26" i="9"/>
  <c r="AR25" i="9"/>
  <c r="G25" i="9"/>
  <c r="AR24" i="9"/>
  <c r="G24" i="9"/>
  <c r="AR23" i="9"/>
  <c r="G23" i="9"/>
  <c r="AR22" i="9"/>
  <c r="G22" i="9"/>
  <c r="AR21" i="9"/>
  <c r="G21" i="9"/>
  <c r="AR20" i="9"/>
  <c r="G20" i="9"/>
  <c r="AR19" i="9"/>
  <c r="G19" i="9"/>
  <c r="AR18" i="9"/>
  <c r="G18" i="9"/>
  <c r="AR17" i="9"/>
  <c r="G17" i="9"/>
  <c r="AR16" i="9"/>
  <c r="G16" i="9"/>
  <c r="AR15" i="9"/>
  <c r="G15" i="9"/>
  <c r="AR14" i="9"/>
  <c r="G14" i="9"/>
  <c r="AR13" i="9"/>
  <c r="G13" i="9"/>
  <c r="AR12" i="9"/>
  <c r="G12" i="9"/>
  <c r="AR11" i="9"/>
  <c r="G11" i="9"/>
  <c r="AR10" i="9"/>
  <c r="G10" i="9"/>
  <c r="AR9" i="9"/>
  <c r="G9" i="9"/>
  <c r="AR8" i="9"/>
  <c r="G8" i="9"/>
  <c r="AR7" i="9"/>
  <c r="G7" i="9"/>
  <c r="AR6" i="9"/>
  <c r="G6" i="9"/>
  <c r="AR5" i="9"/>
  <c r="G5" i="9"/>
  <c r="AR4" i="9"/>
  <c r="G4" i="9"/>
  <c r="AR3" i="9"/>
  <c r="G3" i="9"/>
  <c r="G2" i="9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2" i="7"/>
  <c r="J26" i="8"/>
  <c r="J25" i="8"/>
  <c r="J24" i="8"/>
  <c r="J23" i="8"/>
  <c r="J22" i="8"/>
  <c r="J21" i="8"/>
  <c r="J20" i="8"/>
  <c r="J19" i="8"/>
  <c r="J18" i="8"/>
  <c r="J17" i="8"/>
  <c r="J13" i="8"/>
  <c r="J12" i="8"/>
  <c r="J14" i="8"/>
  <c r="J9" i="8"/>
  <c r="J11" i="8"/>
  <c r="J8" i="8"/>
  <c r="J10" i="8"/>
  <c r="J7" i="8"/>
  <c r="J4" i="8"/>
  <c r="J28" i="8"/>
  <c r="J27" i="8"/>
  <c r="J6" i="8"/>
  <c r="J5" i="8"/>
  <c r="J3" i="8"/>
  <c r="J2" i="8"/>
  <c r="J33" i="7"/>
  <c r="J32" i="7"/>
  <c r="J31" i="7"/>
  <c r="J30" i="7"/>
  <c r="J29" i="7"/>
  <c r="J28" i="7"/>
  <c r="J27" i="7"/>
  <c r="J26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L73" i="6"/>
  <c r="L72" i="6"/>
  <c r="L71" i="6"/>
  <c r="L70" i="6"/>
  <c r="L69" i="6"/>
  <c r="L67" i="6"/>
  <c r="L66" i="6"/>
  <c r="L65" i="6"/>
  <c r="L64" i="6"/>
  <c r="L63" i="6"/>
  <c r="L62" i="6"/>
  <c r="L61" i="6"/>
  <c r="L60" i="6"/>
  <c r="L59" i="6"/>
  <c r="L57" i="6"/>
  <c r="L56" i="6"/>
  <c r="L55" i="6"/>
  <c r="L54" i="6"/>
  <c r="L53" i="6"/>
  <c r="L52" i="6"/>
  <c r="L51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29" i="6"/>
  <c r="L28" i="6"/>
  <c r="L27" i="6"/>
  <c r="L26" i="6"/>
  <c r="L25" i="6"/>
  <c r="L24" i="6"/>
  <c r="L23" i="6"/>
  <c r="L22" i="6"/>
  <c r="L21" i="6"/>
  <c r="L20" i="6"/>
  <c r="L19" i="6"/>
  <c r="L18" i="6"/>
  <c r="L16" i="6"/>
  <c r="L15" i="6"/>
  <c r="L14" i="6"/>
  <c r="L13" i="6"/>
  <c r="L12" i="6"/>
  <c r="L11" i="6"/>
  <c r="L10" i="6"/>
  <c r="L9" i="6"/>
  <c r="X25" i="5"/>
  <c r="W25" i="5"/>
  <c r="R25" i="5"/>
  <c r="Q25" i="5"/>
  <c r="G25" i="5"/>
  <c r="P25" i="5"/>
  <c r="U25" i="5"/>
  <c r="I25" i="5"/>
  <c r="K25" i="5"/>
  <c r="O25" i="5"/>
  <c r="N25" i="5"/>
  <c r="T25" i="5"/>
  <c r="L25" i="5"/>
  <c r="H25" i="5"/>
  <c r="S25" i="5"/>
  <c r="V25" i="5"/>
  <c r="J25" i="5"/>
  <c r="F25" i="5"/>
  <c r="M25" i="5"/>
  <c r="S2" i="3"/>
  <c r="K2" i="3"/>
  <c r="H2" i="3"/>
  <c r="V2" i="3"/>
  <c r="P2" i="3"/>
  <c r="G2" i="3"/>
  <c r="N2" i="3"/>
  <c r="L2" i="3"/>
  <c r="I2" i="3"/>
  <c r="W2" i="3"/>
  <c r="Q2" i="3"/>
  <c r="O2" i="3"/>
  <c r="J2" i="3"/>
  <c r="R2" i="3"/>
  <c r="M2" i="3"/>
  <c r="T2" i="3"/>
  <c r="U2" i="3"/>
  <c r="F2" i="3"/>
  <c r="X2" i="3"/>
  <c r="U31" i="5"/>
  <c r="I31" i="5"/>
  <c r="G31" i="5"/>
  <c r="R31" i="5"/>
  <c r="W31" i="5"/>
  <c r="H31" i="5"/>
  <c r="M31" i="5"/>
  <c r="L31" i="5"/>
  <c r="O31" i="5"/>
  <c r="K31" i="5"/>
  <c r="S31" i="5"/>
  <c r="V31" i="5"/>
  <c r="J31" i="5"/>
  <c r="Q31" i="5"/>
  <c r="X31" i="5"/>
  <c r="N31" i="5"/>
  <c r="P31" i="5"/>
  <c r="F31" i="5"/>
  <c r="T31" i="5"/>
  <c r="Q3" i="3"/>
  <c r="V3" i="3"/>
  <c r="R3" i="3"/>
  <c r="J3" i="3"/>
  <c r="G3" i="3"/>
  <c r="X3" i="3"/>
  <c r="M3" i="3"/>
  <c r="W3" i="3"/>
  <c r="K3" i="3"/>
  <c r="S3" i="3"/>
  <c r="P3" i="3"/>
  <c r="U3" i="3"/>
  <c r="T3" i="3"/>
  <c r="O3" i="3"/>
  <c r="I3" i="3"/>
  <c r="L3" i="3"/>
  <c r="H3" i="3"/>
  <c r="F3" i="3"/>
  <c r="N3" i="3"/>
  <c r="O33" i="5"/>
  <c r="I33" i="5"/>
  <c r="V33" i="5"/>
  <c r="G33" i="5"/>
  <c r="T33" i="5"/>
  <c r="S33" i="5"/>
  <c r="N33" i="5"/>
  <c r="K33" i="5"/>
  <c r="H33" i="5"/>
  <c r="W33" i="5"/>
  <c r="R33" i="5"/>
  <c r="Q33" i="5"/>
  <c r="X33" i="5"/>
  <c r="J33" i="5"/>
  <c r="U33" i="5"/>
  <c r="M33" i="5"/>
  <c r="L33" i="5"/>
  <c r="F33" i="5"/>
  <c r="P33" i="5"/>
  <c r="V29" i="5"/>
  <c r="L29" i="5"/>
  <c r="I29" i="5"/>
  <c r="W29" i="5"/>
  <c r="U29" i="5"/>
  <c r="P29" i="5"/>
  <c r="Q29" i="5"/>
  <c r="H29" i="5"/>
  <c r="K29" i="5"/>
  <c r="J29" i="5"/>
  <c r="T29" i="5"/>
  <c r="O29" i="5"/>
  <c r="M29" i="5"/>
  <c r="N29" i="5"/>
  <c r="X29" i="5"/>
  <c r="R29" i="5"/>
  <c r="G29" i="5"/>
  <c r="F29" i="5"/>
  <c r="S29" i="5"/>
  <c r="X17" i="3"/>
  <c r="R17" i="3"/>
  <c r="W17" i="3"/>
  <c r="M17" i="3"/>
  <c r="G17" i="3"/>
  <c r="U17" i="3"/>
  <c r="H17" i="3"/>
  <c r="J17" i="3"/>
  <c r="O17" i="3"/>
  <c r="K17" i="3"/>
  <c r="L17" i="3"/>
  <c r="Q17" i="3"/>
  <c r="N17" i="3"/>
  <c r="S17" i="3"/>
  <c r="V17" i="3"/>
  <c r="T17" i="3"/>
  <c r="I17" i="3"/>
  <c r="F17" i="3"/>
  <c r="P17" i="3"/>
  <c r="L27" i="5"/>
  <c r="P27" i="5"/>
  <c r="J27" i="5"/>
  <c r="M27" i="5"/>
  <c r="X27" i="5"/>
  <c r="R27" i="5"/>
  <c r="N27" i="5"/>
  <c r="K27" i="5"/>
  <c r="O27" i="5"/>
  <c r="S27" i="5"/>
  <c r="V27" i="5"/>
  <c r="U27" i="5"/>
  <c r="H27" i="5"/>
  <c r="Q27" i="5"/>
  <c r="T27" i="5"/>
  <c r="I27" i="5"/>
  <c r="W27" i="5"/>
  <c r="F27" i="5"/>
  <c r="G27" i="5"/>
  <c r="W23" i="5"/>
  <c r="I23" i="5"/>
  <c r="V23" i="5"/>
  <c r="T23" i="5"/>
  <c r="G23" i="5"/>
  <c r="J23" i="5"/>
  <c r="U23" i="5"/>
  <c r="X23" i="5"/>
  <c r="M23" i="5"/>
  <c r="K23" i="5"/>
  <c r="N23" i="5"/>
  <c r="S23" i="5"/>
  <c r="R23" i="5"/>
  <c r="Q23" i="5"/>
  <c r="H23" i="5"/>
  <c r="P23" i="5"/>
  <c r="O23" i="5"/>
  <c r="F23" i="5"/>
  <c r="L23" i="5"/>
  <c r="G15" i="3"/>
  <c r="Q15" i="3"/>
  <c r="J15" i="3"/>
  <c r="S15" i="3"/>
  <c r="R15" i="3"/>
  <c r="O15" i="3"/>
  <c r="H15" i="3"/>
  <c r="N15" i="3"/>
  <c r="L15" i="3"/>
  <c r="P15" i="3"/>
  <c r="T15" i="3"/>
  <c r="V15" i="3"/>
  <c r="K15" i="3"/>
  <c r="X15" i="3"/>
  <c r="W15" i="3"/>
  <c r="U15" i="3"/>
  <c r="I15" i="3"/>
  <c r="F15" i="3"/>
  <c r="M15" i="3"/>
  <c r="Q13" i="3"/>
  <c r="P13" i="3"/>
  <c r="I13" i="3"/>
  <c r="O13" i="3"/>
  <c r="L13" i="3"/>
  <c r="U13" i="3"/>
  <c r="M13" i="3"/>
  <c r="H13" i="3"/>
  <c r="J13" i="3"/>
  <c r="K13" i="3"/>
  <c r="W13" i="3"/>
  <c r="N13" i="3"/>
  <c r="V13" i="3"/>
  <c r="R13" i="3"/>
  <c r="T13" i="3"/>
  <c r="X13" i="3"/>
  <c r="S13" i="3"/>
  <c r="F13" i="3"/>
  <c r="G13" i="3"/>
  <c r="W12" i="3"/>
  <c r="R12" i="3"/>
  <c r="T12" i="3"/>
  <c r="N12" i="3"/>
  <c r="P12" i="3"/>
  <c r="H12" i="3"/>
  <c r="K12" i="3"/>
  <c r="O12" i="3"/>
  <c r="V12" i="3"/>
  <c r="X12" i="3"/>
  <c r="U12" i="3"/>
  <c r="L12" i="3"/>
  <c r="I12" i="3"/>
  <c r="G12" i="3"/>
  <c r="Q12" i="3"/>
  <c r="J12" i="3"/>
  <c r="S12" i="3"/>
  <c r="F12" i="3"/>
  <c r="M12" i="3"/>
  <c r="S8" i="3"/>
  <c r="T8" i="3"/>
  <c r="Q8" i="3"/>
  <c r="G8" i="3"/>
  <c r="X8" i="3"/>
  <c r="W8" i="3"/>
  <c r="O8" i="3"/>
  <c r="I8" i="3"/>
  <c r="L8" i="3"/>
  <c r="K8" i="3"/>
  <c r="J8" i="3"/>
  <c r="U8" i="3"/>
  <c r="M8" i="3"/>
  <c r="H8" i="3"/>
  <c r="P8" i="3"/>
  <c r="N8" i="3"/>
  <c r="R8" i="3"/>
  <c r="F8" i="3"/>
  <c r="V8" i="3"/>
  <c r="G6" i="3"/>
  <c r="K6" i="3"/>
  <c r="H6" i="3"/>
  <c r="R6" i="3"/>
  <c r="N6" i="3"/>
  <c r="U6" i="3"/>
  <c r="S6" i="3"/>
  <c r="L6" i="3"/>
  <c r="V6" i="3"/>
  <c r="J6" i="3"/>
  <c r="X6" i="3"/>
  <c r="Q6" i="3"/>
  <c r="P6" i="3"/>
  <c r="I6" i="3"/>
  <c r="O6" i="3"/>
  <c r="T6" i="3"/>
  <c r="M6" i="3"/>
  <c r="F6" i="3"/>
  <c r="W6" i="3"/>
  <c r="K5" i="3"/>
  <c r="J5" i="3"/>
  <c r="W5" i="3"/>
  <c r="L5" i="3"/>
  <c r="Q5" i="3"/>
  <c r="V5" i="3"/>
  <c r="T5" i="3"/>
  <c r="M5" i="3"/>
  <c r="I5" i="3"/>
  <c r="P5" i="3"/>
  <c r="U5" i="3"/>
  <c r="S5" i="3"/>
  <c r="O5" i="3"/>
  <c r="X5" i="3"/>
  <c r="R5" i="3"/>
  <c r="G5" i="3"/>
  <c r="H5" i="3"/>
  <c r="F5" i="3"/>
  <c r="N5" i="3"/>
  <c r="V19" i="3"/>
  <c r="K19" i="3"/>
  <c r="W19" i="3"/>
  <c r="H19" i="3"/>
  <c r="N19" i="3"/>
  <c r="R19" i="3"/>
  <c r="M19" i="3"/>
  <c r="X19" i="3"/>
  <c r="O19" i="3"/>
  <c r="T19" i="3"/>
  <c r="P19" i="3"/>
  <c r="Q19" i="3"/>
  <c r="G19" i="3"/>
  <c r="I19" i="3"/>
  <c r="U19" i="3"/>
  <c r="L19" i="3"/>
  <c r="S19" i="3"/>
  <c r="F19" i="3"/>
  <c r="J19" i="3"/>
  <c r="O20" i="3"/>
  <c r="H20" i="3"/>
  <c r="G20" i="3"/>
  <c r="V20" i="3"/>
  <c r="S20" i="3"/>
  <c r="T20" i="3"/>
  <c r="J20" i="3"/>
  <c r="U20" i="3"/>
  <c r="K20" i="3"/>
  <c r="I20" i="3"/>
  <c r="M20" i="3"/>
  <c r="Q20" i="3"/>
  <c r="L20" i="3"/>
  <c r="P20" i="3"/>
  <c r="N20" i="3"/>
  <c r="X20" i="3"/>
  <c r="R20" i="3"/>
  <c r="F20" i="3"/>
  <c r="W20" i="3"/>
  <c r="U21" i="3"/>
  <c r="J21" i="3"/>
  <c r="H21" i="3"/>
  <c r="I21" i="3"/>
  <c r="T21" i="3"/>
  <c r="G21" i="3"/>
  <c r="V21" i="3"/>
  <c r="X21" i="3"/>
  <c r="Q21" i="3"/>
  <c r="W21" i="3"/>
  <c r="S21" i="3"/>
  <c r="R21" i="3"/>
  <c r="N21" i="3"/>
  <c r="M21" i="3"/>
  <c r="L21" i="3"/>
  <c r="P21" i="3"/>
  <c r="O21" i="3"/>
  <c r="F21" i="3"/>
  <c r="K21" i="3"/>
  <c r="S22" i="3"/>
  <c r="I22" i="3"/>
  <c r="L22" i="3"/>
  <c r="T22" i="3"/>
  <c r="N22" i="3"/>
  <c r="H22" i="3"/>
  <c r="R22" i="3"/>
  <c r="P22" i="3"/>
  <c r="U22" i="3"/>
  <c r="V22" i="3"/>
  <c r="Q22" i="3"/>
  <c r="W22" i="3"/>
  <c r="X22" i="3"/>
  <c r="O22" i="3"/>
  <c r="J22" i="3"/>
  <c r="G22" i="3"/>
  <c r="M22" i="3"/>
  <c r="F22" i="3"/>
  <c r="K22" i="3"/>
  <c r="T23" i="3"/>
  <c r="R23" i="3"/>
  <c r="V23" i="3"/>
  <c r="K23" i="3"/>
  <c r="J23" i="3"/>
  <c r="W23" i="3"/>
  <c r="I23" i="3"/>
  <c r="N23" i="3"/>
  <c r="X23" i="3"/>
  <c r="L23" i="3"/>
  <c r="M23" i="3"/>
  <c r="P23" i="3"/>
  <c r="G23" i="3"/>
  <c r="U23" i="3"/>
  <c r="S23" i="3"/>
  <c r="H23" i="3"/>
  <c r="O23" i="3"/>
  <c r="F23" i="3"/>
  <c r="Q23" i="3"/>
  <c r="O24" i="3"/>
  <c r="V24" i="3"/>
  <c r="S24" i="3"/>
  <c r="L24" i="3"/>
  <c r="I24" i="3"/>
  <c r="N24" i="3"/>
  <c r="M24" i="3"/>
  <c r="T24" i="3"/>
  <c r="X24" i="3"/>
  <c r="G24" i="3"/>
  <c r="W24" i="3"/>
  <c r="Q24" i="3"/>
  <c r="P24" i="3"/>
  <c r="J24" i="3"/>
  <c r="K24" i="3"/>
  <c r="H24" i="3"/>
  <c r="U24" i="3"/>
  <c r="F24" i="3"/>
  <c r="R24" i="3"/>
  <c r="S25" i="3"/>
  <c r="K25" i="3"/>
  <c r="J25" i="3"/>
  <c r="W25" i="3"/>
  <c r="R25" i="3"/>
  <c r="L25" i="3"/>
  <c r="X25" i="3"/>
  <c r="V25" i="3"/>
  <c r="O25" i="3"/>
  <c r="Q25" i="3"/>
  <c r="M25" i="3"/>
  <c r="H25" i="3"/>
  <c r="G25" i="3"/>
  <c r="P25" i="3"/>
  <c r="T25" i="3"/>
  <c r="N25" i="3"/>
  <c r="I25" i="3"/>
  <c r="F25" i="3"/>
  <c r="U25" i="3"/>
  <c r="I19" i="5"/>
  <c r="G19" i="5"/>
  <c r="S19" i="5"/>
  <c r="O19" i="5"/>
  <c r="W19" i="5"/>
  <c r="T19" i="5"/>
  <c r="L19" i="5"/>
  <c r="K19" i="5"/>
  <c r="U19" i="5"/>
  <c r="M19" i="5"/>
  <c r="R19" i="5"/>
  <c r="Q19" i="5"/>
  <c r="H19" i="5"/>
  <c r="N19" i="5"/>
  <c r="P19" i="5"/>
  <c r="J19" i="5"/>
  <c r="X19" i="5"/>
  <c r="F19" i="5"/>
  <c r="V19" i="5"/>
  <c r="R27" i="3"/>
  <c r="V27" i="3"/>
  <c r="I27" i="3"/>
  <c r="O27" i="3"/>
  <c r="Q27" i="3"/>
  <c r="J27" i="3"/>
  <c r="T27" i="3"/>
  <c r="L27" i="3"/>
  <c r="K27" i="3"/>
  <c r="H27" i="3"/>
  <c r="G27" i="3"/>
  <c r="X27" i="3"/>
  <c r="P27" i="3"/>
  <c r="M27" i="3"/>
  <c r="U27" i="3"/>
  <c r="S27" i="3"/>
  <c r="W27" i="3"/>
  <c r="F27" i="3"/>
  <c r="N27" i="3"/>
  <c r="J26" i="3"/>
  <c r="L26" i="3"/>
  <c r="Q26" i="3"/>
  <c r="R26" i="3"/>
  <c r="V26" i="3"/>
  <c r="O26" i="3"/>
  <c r="K26" i="3"/>
  <c r="W26" i="3"/>
  <c r="P26" i="3"/>
  <c r="S26" i="3"/>
  <c r="X26" i="3"/>
  <c r="U26" i="3"/>
  <c r="N26" i="3"/>
  <c r="T26" i="3"/>
  <c r="G26" i="3"/>
  <c r="I26" i="3"/>
  <c r="M26" i="3"/>
  <c r="F26" i="3"/>
  <c r="H26" i="3"/>
  <c r="G12" i="5"/>
  <c r="M12" i="5"/>
  <c r="I12" i="5"/>
  <c r="J12" i="5"/>
  <c r="R12" i="5"/>
  <c r="W12" i="5"/>
  <c r="X12" i="5"/>
  <c r="L12" i="5"/>
  <c r="O12" i="5"/>
  <c r="P12" i="5"/>
  <c r="Q12" i="5"/>
  <c r="S12" i="5"/>
  <c r="T12" i="5"/>
  <c r="V12" i="5"/>
  <c r="N12" i="5"/>
  <c r="K12" i="5"/>
  <c r="H12" i="5"/>
  <c r="F12" i="5"/>
  <c r="U12" i="5"/>
  <c r="M13" i="5"/>
  <c r="T13" i="5"/>
  <c r="H13" i="5"/>
  <c r="I13" i="5"/>
  <c r="G13" i="5"/>
  <c r="L13" i="5"/>
  <c r="X13" i="5"/>
  <c r="W13" i="5"/>
  <c r="P13" i="5"/>
  <c r="V13" i="5"/>
  <c r="S13" i="5"/>
  <c r="K13" i="5"/>
  <c r="J13" i="5"/>
  <c r="U13" i="5"/>
  <c r="Q13" i="5"/>
  <c r="N13" i="5"/>
  <c r="O13" i="5"/>
  <c r="F13" i="5"/>
  <c r="R13" i="5"/>
  <c r="N14" i="5"/>
  <c r="T14" i="5"/>
  <c r="S14" i="5"/>
  <c r="L14" i="5"/>
  <c r="U14" i="5"/>
  <c r="R14" i="5"/>
  <c r="J14" i="5"/>
  <c r="V14" i="5"/>
  <c r="P14" i="5"/>
  <c r="K14" i="5"/>
  <c r="M14" i="5"/>
  <c r="I14" i="5"/>
  <c r="X14" i="5"/>
  <c r="W14" i="5"/>
  <c r="Q14" i="5"/>
  <c r="O14" i="5"/>
  <c r="G14" i="5"/>
  <c r="F14" i="5"/>
  <c r="H14" i="5"/>
  <c r="P15" i="5"/>
  <c r="J15" i="5"/>
  <c r="N15" i="5"/>
  <c r="U15" i="5"/>
  <c r="K15" i="5"/>
  <c r="L15" i="5"/>
  <c r="M15" i="5"/>
  <c r="T15" i="5"/>
  <c r="O15" i="5"/>
  <c r="V15" i="5"/>
  <c r="I15" i="5"/>
  <c r="S15" i="5"/>
  <c r="R15" i="5"/>
  <c r="Q15" i="5"/>
  <c r="H15" i="5"/>
  <c r="X15" i="5"/>
  <c r="G15" i="5"/>
  <c r="F15" i="5"/>
  <c r="W15" i="5"/>
  <c r="G16" i="5"/>
  <c r="M16" i="5"/>
  <c r="P16" i="5"/>
  <c r="K16" i="5"/>
  <c r="V16" i="5"/>
  <c r="S16" i="5"/>
  <c r="R16" i="5"/>
  <c r="O16" i="5"/>
  <c r="J16" i="5"/>
  <c r="Q16" i="5"/>
  <c r="T16" i="5"/>
  <c r="X16" i="5"/>
  <c r="I16" i="5"/>
  <c r="H16" i="5"/>
  <c r="W16" i="5"/>
  <c r="N16" i="5"/>
  <c r="U16" i="5"/>
  <c r="F16" i="5"/>
  <c r="L16" i="5"/>
  <c r="V17" i="5"/>
  <c r="T17" i="5"/>
  <c r="Q17" i="5"/>
  <c r="S17" i="5"/>
  <c r="N17" i="5"/>
  <c r="G17" i="5"/>
  <c r="W17" i="5"/>
  <c r="U17" i="5"/>
  <c r="P17" i="5"/>
  <c r="O17" i="5"/>
  <c r="M17" i="5"/>
  <c r="L17" i="5"/>
  <c r="K17" i="5"/>
  <c r="I17" i="5"/>
  <c r="H17" i="5"/>
  <c r="R17" i="5"/>
  <c r="J17" i="5"/>
  <c r="F17" i="5"/>
  <c r="X17" i="5"/>
  <c r="H20" i="5"/>
  <c r="R20" i="5"/>
  <c r="J20" i="5"/>
  <c r="P20" i="5"/>
  <c r="N20" i="5"/>
  <c r="G20" i="5"/>
  <c r="K20" i="5"/>
  <c r="S20" i="5"/>
  <c r="I20" i="5"/>
  <c r="W20" i="5"/>
  <c r="U20" i="5"/>
  <c r="T20" i="5"/>
  <c r="X20" i="5"/>
  <c r="Q20" i="5"/>
  <c r="O20" i="5"/>
  <c r="M20" i="5"/>
  <c r="V20" i="5"/>
  <c r="F20" i="5"/>
  <c r="L20" i="5"/>
  <c r="H21" i="5"/>
  <c r="O21" i="5"/>
  <c r="U21" i="5"/>
  <c r="R21" i="5"/>
  <c r="S21" i="5"/>
  <c r="I21" i="5"/>
  <c r="K21" i="5"/>
  <c r="X21" i="5"/>
  <c r="Q21" i="5"/>
  <c r="P21" i="5"/>
  <c r="V21" i="5"/>
  <c r="M21" i="5"/>
  <c r="T21" i="5"/>
  <c r="N21" i="5"/>
  <c r="G21" i="5"/>
  <c r="L21" i="5"/>
  <c r="J21" i="5"/>
  <c r="F21" i="5"/>
  <c r="W21" i="5"/>
  <c r="R24" i="5"/>
  <c r="W24" i="5"/>
  <c r="T24" i="5"/>
  <c r="M24" i="5"/>
  <c r="G24" i="5"/>
  <c r="O24" i="5"/>
  <c r="I24" i="5"/>
  <c r="U24" i="5"/>
  <c r="H24" i="5"/>
  <c r="Q24" i="5"/>
  <c r="S24" i="5"/>
  <c r="L24" i="5"/>
  <c r="J24" i="5"/>
  <c r="V24" i="5"/>
  <c r="P24" i="5"/>
  <c r="X24" i="5"/>
  <c r="K24" i="5"/>
  <c r="F24" i="5"/>
  <c r="N24" i="5"/>
  <c r="W28" i="5"/>
  <c r="M28" i="5"/>
  <c r="P28" i="5"/>
  <c r="S28" i="5"/>
  <c r="H28" i="5"/>
  <c r="N28" i="5"/>
  <c r="V28" i="5"/>
  <c r="U28" i="5"/>
  <c r="X28" i="5"/>
  <c r="Q28" i="5"/>
  <c r="T28" i="5"/>
  <c r="K28" i="5"/>
  <c r="J28" i="5"/>
  <c r="R28" i="5"/>
  <c r="I28" i="5"/>
  <c r="O28" i="5"/>
  <c r="L28" i="5"/>
  <c r="F28" i="5"/>
  <c r="G28" i="5"/>
  <c r="X30" i="5"/>
  <c r="I30" i="5"/>
  <c r="Q30" i="5"/>
  <c r="V30" i="5"/>
  <c r="U30" i="5"/>
  <c r="O30" i="5"/>
  <c r="R30" i="5"/>
  <c r="H30" i="5"/>
  <c r="T30" i="5"/>
  <c r="J30" i="5"/>
  <c r="W30" i="5"/>
  <c r="P30" i="5"/>
  <c r="L30" i="5"/>
  <c r="N30" i="5"/>
  <c r="K30" i="5"/>
  <c r="G30" i="5"/>
  <c r="M30" i="5"/>
  <c r="F30" i="5"/>
  <c r="S30" i="5"/>
  <c r="G32" i="5"/>
  <c r="J32" i="5"/>
  <c r="U32" i="5"/>
  <c r="K32" i="5"/>
  <c r="W32" i="5"/>
  <c r="X32" i="5"/>
  <c r="S32" i="5"/>
  <c r="P32" i="5"/>
  <c r="N32" i="5"/>
  <c r="Q32" i="5"/>
  <c r="R32" i="5"/>
  <c r="I32" i="5"/>
  <c r="H32" i="5"/>
  <c r="T32" i="5"/>
  <c r="M32" i="5"/>
  <c r="O32" i="5"/>
  <c r="V32" i="5"/>
  <c r="F32" i="5"/>
  <c r="L32" i="5"/>
  <c r="K22" i="5"/>
  <c r="H22" i="5"/>
  <c r="W22" i="5"/>
  <c r="V22" i="5"/>
  <c r="R22" i="5"/>
  <c r="S22" i="5"/>
  <c r="Q22" i="5"/>
  <c r="T22" i="5"/>
  <c r="J22" i="5"/>
  <c r="X22" i="5"/>
  <c r="L22" i="5"/>
  <c r="N22" i="5"/>
  <c r="P22" i="5"/>
  <c r="M22" i="5"/>
  <c r="O22" i="5"/>
  <c r="U22" i="5"/>
  <c r="I22" i="5"/>
  <c r="F22" i="5"/>
  <c r="G22" i="5"/>
  <c r="K26" i="5"/>
  <c r="J26" i="5"/>
  <c r="R26" i="5"/>
  <c r="L26" i="5"/>
  <c r="H26" i="5"/>
  <c r="O26" i="5"/>
  <c r="I26" i="5"/>
  <c r="S26" i="5"/>
  <c r="G26" i="5"/>
  <c r="T26" i="5"/>
  <c r="P26" i="5"/>
  <c r="U26" i="5"/>
  <c r="X26" i="5"/>
  <c r="M26" i="5"/>
  <c r="Q26" i="5"/>
  <c r="V26" i="5"/>
  <c r="W26" i="5"/>
  <c r="F26" i="5"/>
  <c r="N26" i="5"/>
  <c r="I18" i="5"/>
  <c r="M18" i="5"/>
  <c r="Q18" i="5"/>
  <c r="L18" i="5"/>
  <c r="T18" i="5"/>
  <c r="R18" i="5"/>
  <c r="U18" i="5"/>
  <c r="S18" i="5"/>
  <c r="G18" i="5"/>
  <c r="W18" i="5"/>
  <c r="J18" i="5"/>
  <c r="V18" i="5"/>
  <c r="H18" i="5"/>
  <c r="N18" i="5"/>
  <c r="K18" i="5"/>
  <c r="P18" i="5"/>
  <c r="O18" i="5"/>
  <c r="F18" i="5"/>
  <c r="X18" i="5"/>
  <c r="T2" i="18"/>
  <c r="S2" i="18"/>
  <c r="J2" i="18"/>
  <c r="W2" i="18"/>
  <c r="I2" i="18"/>
  <c r="L2" i="18"/>
  <c r="X2" i="18"/>
  <c r="V2" i="18"/>
  <c r="M2" i="18"/>
  <c r="K2" i="18"/>
  <c r="U2" i="18"/>
  <c r="G2" i="18"/>
  <c r="R2" i="18"/>
  <c r="Q2" i="18"/>
  <c r="O2" i="18"/>
  <c r="P2" i="18"/>
  <c r="H2" i="18"/>
  <c r="F2" i="18"/>
  <c r="N2" i="18"/>
  <c r="T3" i="18"/>
  <c r="G3" i="18"/>
  <c r="O3" i="18"/>
  <c r="J3" i="18"/>
  <c r="X3" i="18"/>
  <c r="R3" i="18"/>
  <c r="S3" i="18"/>
  <c r="Q3" i="18"/>
  <c r="N3" i="18"/>
  <c r="M3" i="18"/>
  <c r="U3" i="18"/>
  <c r="K3" i="18"/>
  <c r="V3" i="18"/>
  <c r="L3" i="18"/>
  <c r="P3" i="18"/>
  <c r="H3" i="18"/>
  <c r="I3" i="18"/>
  <c r="F3" i="18"/>
  <c r="W3" i="18"/>
  <c r="H5" i="18"/>
  <c r="P5" i="18"/>
  <c r="U5" i="18"/>
  <c r="I5" i="18"/>
  <c r="Q5" i="18"/>
  <c r="J5" i="18"/>
  <c r="M5" i="18"/>
  <c r="N5" i="18"/>
  <c r="K5" i="18"/>
  <c r="S5" i="18"/>
  <c r="G5" i="18"/>
  <c r="X5" i="18"/>
  <c r="T5" i="18"/>
  <c r="W5" i="18"/>
  <c r="O5" i="18"/>
  <c r="L5" i="18"/>
  <c r="V5" i="18"/>
  <c r="F5" i="18"/>
  <c r="R5" i="18"/>
  <c r="S6" i="18"/>
  <c r="I6" i="18"/>
  <c r="U6" i="18"/>
  <c r="P6" i="18"/>
  <c r="K6" i="18"/>
  <c r="H6" i="18"/>
  <c r="R6" i="18"/>
  <c r="W6" i="18"/>
  <c r="J6" i="18"/>
  <c r="O6" i="18"/>
  <c r="X6" i="18"/>
  <c r="T6" i="18"/>
  <c r="N6" i="18"/>
  <c r="V6" i="18"/>
  <c r="M6" i="18"/>
  <c r="L6" i="18"/>
  <c r="Q6" i="18"/>
  <c r="F6" i="18"/>
  <c r="G6" i="18"/>
  <c r="O8" i="18"/>
  <c r="U8" i="18"/>
  <c r="I8" i="18"/>
  <c r="Q8" i="18"/>
  <c r="G8" i="18"/>
  <c r="S8" i="18"/>
  <c r="J8" i="18"/>
  <c r="V8" i="18"/>
  <c r="L8" i="18"/>
  <c r="P8" i="18"/>
  <c r="H8" i="18"/>
  <c r="K8" i="18"/>
  <c r="T8" i="18"/>
  <c r="X8" i="18"/>
  <c r="N8" i="18"/>
  <c r="W8" i="18"/>
  <c r="R8" i="18"/>
  <c r="F8" i="18"/>
  <c r="M8" i="18"/>
  <c r="G12" i="18"/>
  <c r="W12" i="18"/>
  <c r="X12" i="18"/>
  <c r="V12" i="18"/>
  <c r="U12" i="18"/>
  <c r="N12" i="18"/>
  <c r="O12" i="18"/>
  <c r="R12" i="18"/>
  <c r="M12" i="18"/>
  <c r="P12" i="18"/>
  <c r="J12" i="18"/>
  <c r="L12" i="18"/>
  <c r="S12" i="18"/>
  <c r="Q12" i="18"/>
  <c r="I12" i="18"/>
  <c r="K12" i="18"/>
  <c r="T12" i="18"/>
  <c r="F12" i="18"/>
  <c r="H12" i="18"/>
  <c r="S13" i="18"/>
  <c r="N13" i="18"/>
  <c r="W13" i="18"/>
  <c r="M13" i="18"/>
  <c r="P13" i="18"/>
  <c r="H13" i="18"/>
  <c r="X13" i="18"/>
  <c r="U13" i="18"/>
  <c r="I13" i="18"/>
  <c r="O13" i="18"/>
  <c r="K13" i="18"/>
  <c r="J13" i="18"/>
  <c r="Q13" i="18"/>
  <c r="L13" i="18"/>
  <c r="R13" i="18"/>
  <c r="G13" i="18"/>
  <c r="T13" i="18"/>
  <c r="F13" i="18"/>
  <c r="V13" i="18"/>
  <c r="N15" i="18"/>
  <c r="G15" i="18"/>
  <c r="H15" i="18"/>
  <c r="P15" i="18"/>
  <c r="X15" i="18"/>
  <c r="Q15" i="18"/>
  <c r="K15" i="18"/>
  <c r="S15" i="18"/>
  <c r="T15" i="18"/>
  <c r="L15" i="18"/>
  <c r="O15" i="18"/>
  <c r="V15" i="18"/>
  <c r="U15" i="18"/>
  <c r="I15" i="18"/>
  <c r="R15" i="18"/>
  <c r="W15" i="18"/>
  <c r="M15" i="18"/>
  <c r="F15" i="18"/>
  <c r="J15" i="18"/>
  <c r="J17" i="18"/>
  <c r="H17" i="18"/>
  <c r="M17" i="18"/>
  <c r="U17" i="18"/>
  <c r="G17" i="18"/>
  <c r="P17" i="18"/>
  <c r="N17" i="18"/>
  <c r="R17" i="18"/>
  <c r="V17" i="18"/>
  <c r="I17" i="18"/>
  <c r="X17" i="18"/>
  <c r="S17" i="18"/>
  <c r="O17" i="18"/>
  <c r="T17" i="18"/>
  <c r="W17" i="18"/>
  <c r="L17" i="18"/>
  <c r="K17" i="18"/>
  <c r="F17" i="18"/>
  <c r="Q17" i="18"/>
  <c r="Q19" i="18"/>
  <c r="T19" i="18"/>
  <c r="W19" i="18"/>
  <c r="G19" i="18"/>
  <c r="P19" i="18"/>
  <c r="K19" i="18"/>
  <c r="U19" i="18"/>
  <c r="V19" i="18"/>
  <c r="L19" i="18"/>
  <c r="S19" i="18"/>
  <c r="X19" i="18"/>
  <c r="J19" i="18"/>
  <c r="I19" i="18"/>
  <c r="H19" i="18"/>
  <c r="R19" i="18"/>
  <c r="M19" i="18"/>
  <c r="N19" i="18"/>
  <c r="F19" i="18"/>
  <c r="O19" i="18"/>
  <c r="J20" i="18"/>
  <c r="V20" i="18"/>
  <c r="M20" i="18"/>
  <c r="U20" i="18"/>
  <c r="Q20" i="18"/>
  <c r="P20" i="18"/>
  <c r="R20" i="18"/>
  <c r="I20" i="18"/>
  <c r="O20" i="18"/>
  <c r="K20" i="18"/>
  <c r="X20" i="18"/>
  <c r="T20" i="18"/>
  <c r="L20" i="18"/>
  <c r="W20" i="18"/>
  <c r="H20" i="18"/>
  <c r="N20" i="18"/>
  <c r="G20" i="18"/>
  <c r="F20" i="18"/>
  <c r="S20" i="18"/>
  <c r="O21" i="18"/>
  <c r="T21" i="18"/>
  <c r="J21" i="18"/>
  <c r="L21" i="18"/>
  <c r="U21" i="18"/>
  <c r="M21" i="18"/>
  <c r="S21" i="18"/>
  <c r="X21" i="18"/>
  <c r="W21" i="18"/>
  <c r="K21" i="18"/>
  <c r="G21" i="18"/>
  <c r="V21" i="18"/>
  <c r="H21" i="18"/>
  <c r="Q21" i="18"/>
  <c r="N21" i="18"/>
  <c r="P21" i="18"/>
  <c r="I21" i="18"/>
  <c r="F21" i="18"/>
  <c r="R21" i="18"/>
  <c r="Q22" i="18"/>
  <c r="V22" i="18"/>
  <c r="L22" i="18"/>
  <c r="U22" i="18"/>
  <c r="O22" i="18"/>
  <c r="T22" i="18"/>
  <c r="G22" i="18"/>
  <c r="J22" i="18"/>
  <c r="N22" i="18"/>
  <c r="K22" i="18"/>
  <c r="M22" i="18"/>
  <c r="I22" i="18"/>
  <c r="P22" i="18"/>
  <c r="S22" i="18"/>
  <c r="X22" i="18"/>
  <c r="R22" i="18"/>
  <c r="W22" i="18"/>
  <c r="F22" i="18"/>
  <c r="H22" i="18"/>
  <c r="P23" i="18"/>
  <c r="T23" i="18"/>
  <c r="N23" i="18"/>
  <c r="I23" i="18"/>
  <c r="Q23" i="18"/>
  <c r="O23" i="18"/>
  <c r="V23" i="18"/>
  <c r="K23" i="18"/>
  <c r="U23" i="18"/>
  <c r="S23" i="18"/>
  <c r="R23" i="18"/>
  <c r="X23" i="18"/>
  <c r="G23" i="18"/>
  <c r="W23" i="18"/>
  <c r="J23" i="18"/>
  <c r="H23" i="18"/>
  <c r="M23" i="18"/>
  <c r="F23" i="18"/>
  <c r="L23" i="18"/>
  <c r="O24" i="18"/>
  <c r="V24" i="18"/>
  <c r="P24" i="18"/>
  <c r="X24" i="18"/>
  <c r="Q24" i="18"/>
  <c r="M24" i="18"/>
  <c r="W24" i="18"/>
  <c r="H24" i="18"/>
  <c r="G24" i="18"/>
  <c r="S24" i="18"/>
  <c r="J24" i="18"/>
  <c r="R24" i="18"/>
  <c r="N24" i="18"/>
  <c r="L24" i="18"/>
  <c r="K24" i="18"/>
  <c r="I24" i="18"/>
  <c r="U24" i="18"/>
  <c r="F24" i="18"/>
  <c r="T24" i="18"/>
  <c r="L25" i="18"/>
  <c r="G25" i="18"/>
  <c r="P25" i="18"/>
  <c r="R25" i="18"/>
  <c r="Q25" i="18"/>
  <c r="W25" i="18"/>
  <c r="H25" i="18"/>
  <c r="X25" i="18"/>
  <c r="V25" i="18"/>
  <c r="T25" i="18"/>
  <c r="N25" i="18"/>
  <c r="J25" i="18"/>
  <c r="O25" i="18"/>
  <c r="I25" i="18"/>
  <c r="S25" i="18"/>
  <c r="K25" i="18"/>
  <c r="U25" i="18"/>
  <c r="F25" i="18"/>
  <c r="M25" i="18"/>
  <c r="J26" i="18"/>
  <c r="H26" i="18"/>
  <c r="Q26" i="18"/>
  <c r="P26" i="18"/>
  <c r="N26" i="18"/>
  <c r="R26" i="18"/>
  <c r="I26" i="18"/>
  <c r="T26" i="18"/>
  <c r="V26" i="18"/>
  <c r="U26" i="18"/>
  <c r="S26" i="18"/>
  <c r="K26" i="18"/>
  <c r="G26" i="18"/>
  <c r="M26" i="18"/>
  <c r="X26" i="18"/>
  <c r="L26" i="18"/>
  <c r="O26" i="18"/>
  <c r="F26" i="18"/>
  <c r="W26" i="18"/>
  <c r="V27" i="18"/>
  <c r="N27" i="18"/>
  <c r="X27" i="18"/>
  <c r="K27" i="18"/>
  <c r="Q27" i="18"/>
  <c r="I27" i="18"/>
  <c r="P27" i="18"/>
  <c r="T27" i="18"/>
  <c r="U27" i="18"/>
  <c r="L27" i="18"/>
  <c r="H27" i="18"/>
  <c r="G27" i="18"/>
  <c r="M27" i="18"/>
  <c r="O27" i="18"/>
  <c r="R27" i="18"/>
  <c r="J27" i="18"/>
  <c r="W27" i="18"/>
  <c r="F27" i="18"/>
  <c r="S27" i="18"/>
  <c r="M72" i="18"/>
  <c r="O72" i="18"/>
  <c r="H72" i="18"/>
  <c r="S72" i="18"/>
  <c r="R72" i="18"/>
  <c r="G72" i="18"/>
  <c r="N72" i="18"/>
  <c r="J72" i="18"/>
  <c r="K72" i="18"/>
  <c r="I72" i="18"/>
  <c r="X72" i="18"/>
  <c r="U72" i="18"/>
  <c r="W72" i="18"/>
  <c r="Q72" i="18"/>
  <c r="P72" i="18"/>
  <c r="V72" i="18"/>
  <c r="L72" i="18"/>
  <c r="F72" i="18"/>
  <c r="T72" i="18"/>
  <c r="U73" i="18"/>
  <c r="O73" i="18"/>
  <c r="R73" i="18"/>
  <c r="H73" i="18"/>
  <c r="X73" i="18"/>
  <c r="V73" i="18"/>
  <c r="N73" i="18"/>
  <c r="Q73" i="18"/>
  <c r="P73" i="18"/>
  <c r="T73" i="18"/>
  <c r="L73" i="18"/>
  <c r="K73" i="18"/>
  <c r="I73" i="18"/>
  <c r="W73" i="18"/>
  <c r="M73" i="18"/>
  <c r="S73" i="18"/>
  <c r="G73" i="18"/>
  <c r="F73" i="18"/>
  <c r="J73" i="18"/>
  <c r="M74" i="18"/>
  <c r="Q74" i="18"/>
  <c r="X74" i="18"/>
  <c r="I74" i="18"/>
  <c r="O74" i="18"/>
  <c r="N74" i="18"/>
  <c r="L74" i="18"/>
  <c r="J74" i="18"/>
  <c r="H74" i="18"/>
  <c r="V74" i="18"/>
  <c r="R74" i="18"/>
  <c r="U74" i="18"/>
  <c r="K74" i="18"/>
  <c r="W74" i="18"/>
  <c r="P74" i="18"/>
  <c r="T74" i="18"/>
  <c r="S74" i="18"/>
  <c r="F74" i="18"/>
  <c r="G74" i="18"/>
  <c r="T75" i="18"/>
  <c r="U75" i="18"/>
  <c r="M75" i="18"/>
  <c r="K75" i="18"/>
  <c r="I75" i="18"/>
  <c r="P75" i="18"/>
  <c r="L75" i="18"/>
  <c r="S75" i="18"/>
  <c r="H75" i="18"/>
  <c r="V75" i="18"/>
  <c r="O75" i="18"/>
  <c r="Q75" i="18"/>
  <c r="N75" i="18"/>
  <c r="X75" i="18"/>
  <c r="R75" i="18"/>
  <c r="G75" i="18"/>
  <c r="J75" i="18"/>
  <c r="F75" i="18"/>
  <c r="W75" i="18"/>
  <c r="S76" i="18"/>
  <c r="G76" i="18"/>
  <c r="U76" i="18"/>
  <c r="T76" i="18"/>
  <c r="L76" i="18"/>
  <c r="N76" i="18"/>
  <c r="W76" i="18"/>
  <c r="O76" i="18"/>
  <c r="J76" i="18"/>
  <c r="X76" i="18"/>
  <c r="P76" i="18"/>
  <c r="M76" i="18"/>
  <c r="H76" i="18"/>
  <c r="I76" i="18"/>
  <c r="Q76" i="18"/>
  <c r="K76" i="18"/>
  <c r="V76" i="18"/>
  <c r="F76" i="18"/>
  <c r="R76" i="18"/>
  <c r="P77" i="18"/>
  <c r="U77" i="18"/>
  <c r="O77" i="18"/>
  <c r="X77" i="18"/>
  <c r="Q77" i="18"/>
  <c r="V77" i="18"/>
  <c r="R77" i="18"/>
  <c r="J77" i="18"/>
  <c r="W77" i="18"/>
  <c r="L77" i="18"/>
  <c r="S77" i="18"/>
  <c r="T77" i="18"/>
  <c r="K77" i="18"/>
  <c r="I77" i="18"/>
  <c r="N77" i="18"/>
  <c r="G77" i="18"/>
  <c r="M77" i="18"/>
  <c r="F77" i="18"/>
  <c r="H77" i="18"/>
  <c r="J78" i="18"/>
  <c r="X78" i="18"/>
  <c r="O78" i="18"/>
  <c r="W78" i="18"/>
  <c r="V78" i="18"/>
  <c r="T78" i="18"/>
  <c r="H78" i="18"/>
  <c r="L78" i="18"/>
  <c r="S78" i="18"/>
  <c r="Q78" i="18"/>
  <c r="R78" i="18"/>
  <c r="P78" i="18"/>
  <c r="I78" i="18"/>
  <c r="G78" i="18"/>
  <c r="K78" i="18"/>
  <c r="M78" i="18"/>
  <c r="N78" i="18"/>
  <c r="F78" i="18"/>
  <c r="U78" i="18"/>
  <c r="K79" i="18"/>
  <c r="O79" i="18"/>
  <c r="P79" i="18"/>
  <c r="S79" i="18"/>
  <c r="T79" i="18"/>
  <c r="N79" i="18"/>
  <c r="J79" i="18"/>
  <c r="H79" i="18"/>
  <c r="G79" i="18"/>
  <c r="Q79" i="18"/>
  <c r="U79" i="18"/>
  <c r="R79" i="18"/>
  <c r="X79" i="18"/>
  <c r="V79" i="18"/>
  <c r="M79" i="18"/>
  <c r="W79" i="18"/>
  <c r="L79" i="18"/>
  <c r="F79" i="18"/>
  <c r="I79" i="18"/>
  <c r="U80" i="18"/>
  <c r="I80" i="18"/>
  <c r="J80" i="18"/>
  <c r="W80" i="18"/>
  <c r="V80" i="18"/>
  <c r="O80" i="18"/>
  <c r="H80" i="18"/>
  <c r="L80" i="18"/>
  <c r="M80" i="18"/>
  <c r="N80" i="18"/>
  <c r="X80" i="18"/>
  <c r="S80" i="18"/>
  <c r="G80" i="18"/>
  <c r="T80" i="18"/>
  <c r="K80" i="18"/>
  <c r="Q80" i="18"/>
  <c r="R80" i="18"/>
  <c r="F80" i="18"/>
  <c r="P80" i="18"/>
  <c r="H81" i="18"/>
  <c r="T81" i="18"/>
  <c r="M81" i="18"/>
  <c r="S81" i="18"/>
  <c r="O81" i="18"/>
  <c r="V81" i="18"/>
  <c r="G81" i="18"/>
  <c r="P81" i="18"/>
  <c r="X81" i="18"/>
  <c r="R81" i="18"/>
  <c r="Q81" i="18"/>
  <c r="J81" i="18"/>
  <c r="N81" i="18"/>
  <c r="I81" i="18"/>
  <c r="W81" i="18"/>
  <c r="K81" i="18"/>
  <c r="L81" i="18"/>
  <c r="F81" i="18"/>
  <c r="U81" i="18"/>
  <c r="Q82" i="18"/>
  <c r="N82" i="18"/>
  <c r="L82" i="18"/>
  <c r="R82" i="18"/>
  <c r="K82" i="18"/>
  <c r="J82" i="18"/>
  <c r="M82" i="18"/>
  <c r="I82" i="18"/>
  <c r="U82" i="18"/>
  <c r="V82" i="18"/>
  <c r="G82" i="18"/>
  <c r="T82" i="18"/>
  <c r="X82" i="18"/>
  <c r="W82" i="18"/>
  <c r="P82" i="18"/>
  <c r="S82" i="18"/>
  <c r="H82" i="18"/>
  <c r="F82" i="18"/>
  <c r="O82" i="18"/>
  <c r="T83" i="18"/>
  <c r="R83" i="18"/>
  <c r="V83" i="18"/>
  <c r="L83" i="18"/>
  <c r="I83" i="18"/>
  <c r="P83" i="18"/>
  <c r="K83" i="18"/>
  <c r="X83" i="18"/>
  <c r="H83" i="18"/>
  <c r="J83" i="18"/>
  <c r="U83" i="18"/>
  <c r="S83" i="18"/>
  <c r="Q83" i="18"/>
  <c r="G83" i="18"/>
  <c r="O83" i="18"/>
  <c r="M83" i="18"/>
  <c r="W83" i="18"/>
  <c r="F83" i="18"/>
  <c r="N83" i="18"/>
  <c r="U84" i="18"/>
  <c r="Q84" i="18"/>
  <c r="M84" i="18"/>
  <c r="J84" i="18"/>
  <c r="R84" i="18"/>
  <c r="K84" i="18"/>
  <c r="L84" i="18"/>
  <c r="V84" i="18"/>
  <c r="O84" i="18"/>
  <c r="S84" i="18"/>
  <c r="W84" i="18"/>
  <c r="G84" i="18"/>
  <c r="T84" i="18"/>
  <c r="H84" i="18"/>
  <c r="I84" i="18"/>
  <c r="X84" i="18"/>
  <c r="N84" i="18"/>
  <c r="F84" i="18"/>
  <c r="P84" i="18"/>
  <c r="X85" i="18"/>
  <c r="S85" i="18"/>
  <c r="V85" i="18"/>
  <c r="U85" i="18"/>
  <c r="J85" i="18"/>
  <c r="Q85" i="18"/>
  <c r="I85" i="18"/>
  <c r="G85" i="18"/>
  <c r="H85" i="18"/>
  <c r="R85" i="18"/>
  <c r="M85" i="18"/>
  <c r="W85" i="18"/>
  <c r="N85" i="18"/>
  <c r="O85" i="18"/>
  <c r="P85" i="18"/>
  <c r="K85" i="18"/>
  <c r="L85" i="18"/>
  <c r="F85" i="18"/>
  <c r="T85" i="18"/>
  <c r="G87" i="18"/>
  <c r="N87" i="18"/>
  <c r="J87" i="18"/>
  <c r="O87" i="18"/>
  <c r="I87" i="18"/>
  <c r="M87" i="18"/>
  <c r="L87" i="18"/>
  <c r="X87" i="18"/>
  <c r="Q87" i="18"/>
  <c r="T87" i="18"/>
  <c r="V87" i="18"/>
  <c r="H87" i="18"/>
  <c r="S87" i="18"/>
  <c r="P87" i="18"/>
  <c r="R87" i="18"/>
  <c r="K87" i="18"/>
  <c r="U87" i="18"/>
  <c r="F87" i="18"/>
  <c r="W87" i="18"/>
  <c r="S91" i="18"/>
  <c r="P91" i="18"/>
  <c r="Q91" i="18"/>
  <c r="T91" i="18"/>
  <c r="M91" i="18"/>
  <c r="N91" i="18"/>
  <c r="L91" i="18"/>
  <c r="I91" i="18"/>
  <c r="K91" i="18"/>
  <c r="J91" i="18"/>
  <c r="X91" i="18"/>
  <c r="V91" i="18"/>
  <c r="W91" i="18"/>
  <c r="R91" i="18"/>
  <c r="U91" i="18"/>
  <c r="G91" i="18"/>
  <c r="H91" i="18"/>
  <c r="F91" i="18"/>
  <c r="O91" i="18"/>
  <c r="G88" i="18"/>
  <c r="N88" i="18"/>
  <c r="Q88" i="18"/>
  <c r="R88" i="18"/>
  <c r="M88" i="18"/>
  <c r="V88" i="18"/>
  <c r="P88" i="18"/>
  <c r="I88" i="18"/>
  <c r="H88" i="18"/>
  <c r="L88" i="18"/>
  <c r="S88" i="18"/>
  <c r="U88" i="18"/>
  <c r="O88" i="18"/>
  <c r="X88" i="18"/>
  <c r="W88" i="18"/>
  <c r="J88" i="18"/>
  <c r="T88" i="18"/>
  <c r="F88" i="18"/>
  <c r="K88" i="18"/>
  <c r="M89" i="18"/>
  <c r="V89" i="18"/>
  <c r="X89" i="18"/>
  <c r="L89" i="18"/>
  <c r="G89" i="18"/>
  <c r="T89" i="18"/>
  <c r="W89" i="18"/>
  <c r="N89" i="18"/>
  <c r="O89" i="18"/>
  <c r="P89" i="18"/>
  <c r="I89" i="18"/>
  <c r="K89" i="18"/>
  <c r="J89" i="18"/>
  <c r="Q89" i="18"/>
  <c r="R89" i="18"/>
  <c r="S89" i="18"/>
  <c r="H89" i="18"/>
  <c r="F89" i="18"/>
  <c r="U89" i="18"/>
  <c r="P90" i="18"/>
  <c r="K90" i="18"/>
  <c r="N90" i="18"/>
  <c r="M90" i="18"/>
  <c r="R90" i="18"/>
  <c r="W90" i="18"/>
  <c r="O90" i="18"/>
  <c r="I90" i="18"/>
  <c r="T90" i="18"/>
  <c r="U90" i="18"/>
  <c r="G90" i="18"/>
  <c r="X90" i="18"/>
  <c r="Q90" i="18"/>
  <c r="L90" i="18"/>
  <c r="S90" i="18"/>
  <c r="J90" i="18"/>
  <c r="H90" i="18"/>
  <c r="F90" i="18"/>
  <c r="V90" i="18"/>
  <c r="P93" i="18"/>
  <c r="X93" i="18"/>
  <c r="G93" i="18"/>
  <c r="J93" i="18"/>
  <c r="U93" i="18"/>
  <c r="W93" i="18"/>
  <c r="Q93" i="18"/>
  <c r="I93" i="18"/>
  <c r="L93" i="18"/>
  <c r="K93" i="18"/>
  <c r="T93" i="18"/>
  <c r="V93" i="18"/>
  <c r="S93" i="18"/>
  <c r="N93" i="18"/>
  <c r="O93" i="18"/>
  <c r="H93" i="18"/>
  <c r="R93" i="18"/>
  <c r="F93" i="18"/>
  <c r="M93" i="18"/>
  <c r="M86" i="18"/>
  <c r="V86" i="18"/>
  <c r="S86" i="18"/>
  <c r="W86" i="18"/>
  <c r="Q86" i="18"/>
  <c r="G86" i="18"/>
  <c r="O86" i="18"/>
  <c r="X86" i="18"/>
  <c r="U86" i="18"/>
  <c r="K86" i="18"/>
  <c r="N86" i="18"/>
  <c r="L86" i="18"/>
  <c r="R86" i="18"/>
  <c r="T86" i="18"/>
  <c r="J86" i="18"/>
  <c r="H86" i="18"/>
  <c r="I86" i="18"/>
  <c r="F86" i="18"/>
  <c r="P86" i="18"/>
  <c r="X92" i="18"/>
  <c r="W92" i="18"/>
  <c r="V92" i="18"/>
  <c r="I92" i="18"/>
  <c r="M92" i="18"/>
  <c r="J92" i="18"/>
  <c r="L92" i="18"/>
  <c r="N92" i="18"/>
  <c r="Q92" i="18"/>
  <c r="U92" i="18"/>
  <c r="T92" i="18"/>
  <c r="K92" i="18"/>
  <c r="G92" i="18"/>
  <c r="S92" i="18"/>
  <c r="H92" i="18"/>
  <c r="R92" i="18"/>
  <c r="P92" i="18"/>
  <c r="F92" i="18"/>
  <c r="O92" i="18"/>
</calcChain>
</file>

<file path=xl/sharedStrings.xml><?xml version="1.0" encoding="utf-8"?>
<sst xmlns="http://schemas.openxmlformats.org/spreadsheetml/2006/main" count="5750" uniqueCount="869">
  <si>
    <t>ALEC Log#</t>
  </si>
  <si>
    <t>Sample ID</t>
  </si>
  <si>
    <t xml:space="preserve">ALEC - Arizona Laboratory for Emerging Contaminants            </t>
  </si>
  <si>
    <t>A component of the Integrated Health Science Facility Core - SWEHSC</t>
  </si>
  <si>
    <t>9 Be</t>
  </si>
  <si>
    <t>27 Al</t>
  </si>
  <si>
    <t>51 V</t>
  </si>
  <si>
    <t>52 Cr</t>
  </si>
  <si>
    <t>55 Mn</t>
  </si>
  <si>
    <t>56 Fe</t>
  </si>
  <si>
    <t>59 Co</t>
  </si>
  <si>
    <t>60 Ni</t>
  </si>
  <si>
    <t>63 Cu</t>
  </si>
  <si>
    <t>66 Zn</t>
  </si>
  <si>
    <t>75 As</t>
  </si>
  <si>
    <t>78 Se</t>
  </si>
  <si>
    <t>95 Mo</t>
  </si>
  <si>
    <t>107 Ag</t>
  </si>
  <si>
    <t>111 Cd</t>
  </si>
  <si>
    <t>118 Sn</t>
  </si>
  <si>
    <t>121 Sb</t>
  </si>
  <si>
    <t>137 Ba</t>
  </si>
  <si>
    <t>208 Pb</t>
  </si>
  <si>
    <t>[ug/L]</t>
  </si>
  <si>
    <t>Analyst:</t>
  </si>
  <si>
    <t>MKA</t>
  </si>
  <si>
    <t xml:space="preserve">Instrument: </t>
  </si>
  <si>
    <t>Date:</t>
  </si>
  <si>
    <t>Please use the following statement when acknowledging this work:</t>
  </si>
  <si>
    <t>The analyses for ______ were performed by the Arizona Laboratory for Emerging Contaminants (ALEC) at</t>
  </si>
  <si>
    <t>the University of Arizona, Tucson, AZ</t>
  </si>
  <si>
    <t>Gift 2022- 3284</t>
  </si>
  <si>
    <t>Gift 2022- 3285</t>
  </si>
  <si>
    <t>Gift 2022- 3286</t>
  </si>
  <si>
    <t>Gift 2022- 3287</t>
  </si>
  <si>
    <t>Gift 2022- 3288</t>
  </si>
  <si>
    <t>Gift 2022- 3289</t>
  </si>
  <si>
    <t>Gift 2022- 3290</t>
  </si>
  <si>
    <t>Gift 2022- 3291</t>
  </si>
  <si>
    <t>Gift 2022- 3292</t>
  </si>
  <si>
    <t>Gift 2022- 3293</t>
  </si>
  <si>
    <t>Gift 2022- 3294</t>
  </si>
  <si>
    <t>Gift 2022- 3295</t>
  </si>
  <si>
    <t>Gift 2022- 3296</t>
  </si>
  <si>
    <t>Gift 2022- 3297</t>
  </si>
  <si>
    <t>Gift 2022- 3298</t>
  </si>
  <si>
    <t>Gift 2022- 3299</t>
  </si>
  <si>
    <t>Gift 2022- 3300</t>
  </si>
  <si>
    <t>Gift 2022- 3301</t>
  </si>
  <si>
    <t>Gift 2022- 3302</t>
  </si>
  <si>
    <t>Gift 2022- 3303</t>
  </si>
  <si>
    <t>Gift 2022- 3304</t>
  </si>
  <si>
    <t>Gift 2022- 3305</t>
  </si>
  <si>
    <t>Gift 2022- 3306</t>
  </si>
  <si>
    <t>Gift 2022- 3307</t>
  </si>
  <si>
    <t>Gift 2022- 3308</t>
  </si>
  <si>
    <t>Gift 2022- 3309</t>
  </si>
  <si>
    <t>Gift 2022- 3310</t>
  </si>
  <si>
    <t>Gift 2022- 3311</t>
  </si>
  <si>
    <t>Gift 2022- 3312</t>
  </si>
  <si>
    <t>Gift 2022- 3313</t>
  </si>
  <si>
    <t>Gift 2022- 3314</t>
  </si>
  <si>
    <t>Gift 2022- 3315</t>
  </si>
  <si>
    <t>Gift 2022- 3316</t>
  </si>
  <si>
    <t>Gift 2022- 3317</t>
  </si>
  <si>
    <t>Gift 2022- 3318</t>
  </si>
  <si>
    <t>Gift 2022- 3319</t>
  </si>
  <si>
    <t>Gift 2022- 3320</t>
  </si>
  <si>
    <t>Gift 2022- 3321</t>
  </si>
  <si>
    <t>Gift 2022- 3322</t>
  </si>
  <si>
    <t>Gift 2022- 3323</t>
  </si>
  <si>
    <t>Gift 2022- 3324</t>
  </si>
  <si>
    <t>Gift 2022- 3325</t>
  </si>
  <si>
    <t>Gift 2022- 3326</t>
  </si>
  <si>
    <t>Gift 2022- 3327</t>
  </si>
  <si>
    <t>Gift 2022- 3328</t>
  </si>
  <si>
    <t>Gift 2022- 3329</t>
  </si>
  <si>
    <t>Gift 2022- 3330</t>
  </si>
  <si>
    <t>Gift 2022- 3331</t>
  </si>
  <si>
    <t>Gift 2022- 3332</t>
  </si>
  <si>
    <t>Gift 2022- 3333</t>
  </si>
  <si>
    <t>Gift 2022- 3334</t>
  </si>
  <si>
    <t>Gift 2022- 3335</t>
  </si>
  <si>
    <t>NOGM100IW-A112022-DM</t>
  </si>
  <si>
    <t>NOGM100IW-B112022-DM</t>
  </si>
  <si>
    <t>NOGM101IW-A112022-DM</t>
  </si>
  <si>
    <t>NOGM101IW-B112022-DM</t>
  </si>
  <si>
    <t>NOGM102IW-A112022-DM</t>
  </si>
  <si>
    <t>NOGM102IW-B112022-DM</t>
  </si>
  <si>
    <t>NOGM103IW-A112022-DM</t>
  </si>
  <si>
    <t>NOGM103IW-B112022-DM</t>
  </si>
  <si>
    <t>NOGM104IW-A112022-DM</t>
  </si>
  <si>
    <t>NOGM104IW-B112022-DM</t>
  </si>
  <si>
    <t>NOGM105IW-A112022-DM</t>
  </si>
  <si>
    <t>NOGM105IW-B112022-DM</t>
  </si>
  <si>
    <t>NOGM106IW-A112022-DM</t>
  </si>
  <si>
    <t>NOGM106IW-B112022-DM</t>
  </si>
  <si>
    <t>NOGM107IW-A112022-DM</t>
  </si>
  <si>
    <t>NOGM107IW-B112022-DM</t>
  </si>
  <si>
    <t>NOGM108IW-A112022-DM</t>
  </si>
  <si>
    <t>NOGM108IW-B112022-DM</t>
  </si>
  <si>
    <t>NOGM109IW-A112022-DM</t>
  </si>
  <si>
    <t>NOGM109IW-B112022-DM</t>
  </si>
  <si>
    <t>ReagentBlank_1_DM_NGM</t>
  </si>
  <si>
    <t>QC Check_1ABD_DM_NGM</t>
  </si>
  <si>
    <t>QC Check_1C_DM_NGM</t>
  </si>
  <si>
    <t>Spike_1ABD_DM_NGM</t>
  </si>
  <si>
    <t>Spike_1C_DM_NGM</t>
  </si>
  <si>
    <t>Dil Dup_1_DM_NGM</t>
  </si>
  <si>
    <t>NACM-404A-DM</t>
  </si>
  <si>
    <t>NACM-404B-DM</t>
  </si>
  <si>
    <t>NACM-407A-DM</t>
  </si>
  <si>
    <t>NACM-407B-DM</t>
  </si>
  <si>
    <t>NACM-409A-DM</t>
  </si>
  <si>
    <t>NACM-409B-DM</t>
  </si>
  <si>
    <t>ReagentBlank_1_DM_NACM</t>
  </si>
  <si>
    <t>QC Check_1ABD_DM_NACM</t>
  </si>
  <si>
    <t>QC Check_1C_DM_NACM</t>
  </si>
  <si>
    <t>Spike_1C_DM_NACM</t>
  </si>
  <si>
    <t>Dil Dup_1_DM_NACM</t>
  </si>
  <si>
    <t>NACM-410A-DM</t>
  </si>
  <si>
    <t>NACM-410B-DM</t>
  </si>
  <si>
    <t>NACM-412A-DM</t>
  </si>
  <si>
    <t>NACM-412B-DM</t>
  </si>
  <si>
    <t>NACM-415A-DM</t>
  </si>
  <si>
    <t>NACM-415B-DM</t>
  </si>
  <si>
    <t>NACM-418A-DM</t>
  </si>
  <si>
    <t>NACM-418B-DM</t>
  </si>
  <si>
    <t>NACM-420A-DM</t>
  </si>
  <si>
    <t>NACM-420B-DM</t>
  </si>
  <si>
    <t>NACU319IW-A112022</t>
  </si>
  <si>
    <t>NACU319IW-B112022</t>
  </si>
  <si>
    <t>NACU320W-A112022</t>
  </si>
  <si>
    <t>NACU320IW-B112022</t>
  </si>
  <si>
    <t>Dilution factor applied</t>
  </si>
  <si>
    <t>Method detection limits (ug/L):</t>
  </si>
  <si>
    <t>Gift 2022- 4192</t>
  </si>
  <si>
    <t>NACM-421A-DM</t>
  </si>
  <si>
    <t>Gift 2022- 4193</t>
  </si>
  <si>
    <t>NACM-421B-DM</t>
  </si>
  <si>
    <t>Gift 2022- 4194</t>
  </si>
  <si>
    <t>NACM-422A-DM</t>
  </si>
  <si>
    <t>Gift 2022- 4195</t>
  </si>
  <si>
    <t>NACM-422B-DM</t>
  </si>
  <si>
    <t>Gift 2022- 4196</t>
  </si>
  <si>
    <t>NACM-423A-DM</t>
  </si>
  <si>
    <t>Gift 2022- 4197</t>
  </si>
  <si>
    <t>NACM-423B-DM</t>
  </si>
  <si>
    <t>Gift 2022- 4198</t>
  </si>
  <si>
    <t>NACM-424A-DM</t>
  </si>
  <si>
    <t>Gift 2022- 4199</t>
  </si>
  <si>
    <t>NACM-424B-DM</t>
  </si>
  <si>
    <t>Gift 2022- 4200</t>
  </si>
  <si>
    <t>NACM-425A-DM</t>
  </si>
  <si>
    <t>Gift 2022- 4201</t>
  </si>
  <si>
    <t>NACM-425B-DM</t>
  </si>
  <si>
    <t>Gift 2022- 4202</t>
  </si>
  <si>
    <t>NACM-426A-DM</t>
  </si>
  <si>
    <t>Gift 2022- 4203</t>
  </si>
  <si>
    <t>NACM-426B-DM</t>
  </si>
  <si>
    <t>Gift 2022- 4204</t>
  </si>
  <si>
    <t>NACM-427A-DM</t>
  </si>
  <si>
    <t>Gift 2022- 4205</t>
  </si>
  <si>
    <t>NACM-427B-DM</t>
  </si>
  <si>
    <t>Gift 2022- 4206</t>
  </si>
  <si>
    <t>ReagentBlankDM_NACM2</t>
  </si>
  <si>
    <t>Gift 2022- 4207</t>
  </si>
  <si>
    <t>QC CheckABD_DM_NACM2</t>
  </si>
  <si>
    <t>Gift 2022- 4208</t>
  </si>
  <si>
    <t>QC Check_C_DM_NACM2</t>
  </si>
  <si>
    <t>Gift 2022- 4209</t>
  </si>
  <si>
    <t>Spike_ABD_DM_NACM2</t>
  </si>
  <si>
    <t>Gift 2022- 4210</t>
  </si>
  <si>
    <t>Spike_C_DM_NACM2</t>
  </si>
  <si>
    <t>Gift 2022- 4211</t>
  </si>
  <si>
    <t>Dil Dup_DM_NACM2</t>
  </si>
  <si>
    <t>Gift 2022- 3507</t>
  </si>
  <si>
    <t>NOGM110IW-A112022-DM</t>
  </si>
  <si>
    <t>Gift 2022- 3508</t>
  </si>
  <si>
    <t>NOGM110IW-B112022-DM</t>
  </si>
  <si>
    <t>Gift 2022- 3509</t>
  </si>
  <si>
    <t>NOGM111IW-A112022-DM</t>
  </si>
  <si>
    <t>Gift 2022- 3510</t>
  </si>
  <si>
    <t>NOGM111IW-B112022-DM</t>
  </si>
  <si>
    <t>Gift 2022- 3511</t>
  </si>
  <si>
    <t>NOGM112IW-A112022-DM</t>
  </si>
  <si>
    <t>Gift 2022- 3512</t>
  </si>
  <si>
    <t>NOGM112IW-B112022-DM</t>
  </si>
  <si>
    <t>Gift 2022- 3513</t>
  </si>
  <si>
    <t>NOGM113IW-A112022-DM</t>
  </si>
  <si>
    <t>Gift 2022- 3514</t>
  </si>
  <si>
    <t>NOGM113IW-B112022-DM</t>
  </si>
  <si>
    <t>Gift 2022- 3515</t>
  </si>
  <si>
    <t>NOGM114IW-A112022-DM</t>
  </si>
  <si>
    <t>Gift 2022- 3516</t>
  </si>
  <si>
    <t>NOGM114IW-B112022-DM</t>
  </si>
  <si>
    <t>Gift 2022- 3517</t>
  </si>
  <si>
    <t>NOGM115IW-A112022-DM</t>
  </si>
  <si>
    <t>Gift 2022- 3518</t>
  </si>
  <si>
    <t>NOGM115IW-B112022-DM</t>
  </si>
  <si>
    <t>Gift 2022- 3519</t>
  </si>
  <si>
    <t>NOGM116IW-A112022-DM</t>
  </si>
  <si>
    <t>Gift 2022- 3520</t>
  </si>
  <si>
    <t>NOGM116IW-B112022-DM</t>
  </si>
  <si>
    <t>Gift 2022- 3521</t>
  </si>
  <si>
    <t>NOGM117IW-A112022-DM</t>
  </si>
  <si>
    <t>Gift 2022- 3522</t>
  </si>
  <si>
    <t>NOGM117IW-B112022-DM</t>
  </si>
  <si>
    <t>Gift 2022- 3523</t>
  </si>
  <si>
    <t>NOGM118IW-A112022-DM</t>
  </si>
  <si>
    <t>Gift 2022- 3524</t>
  </si>
  <si>
    <t>NOGM118IW-B112022-DM</t>
  </si>
  <si>
    <t>Gift 2022- 3525</t>
  </si>
  <si>
    <t>NOGM119IW-A112022-DM</t>
  </si>
  <si>
    <t>Gift 2022- 3526</t>
  </si>
  <si>
    <t>NOGM119IW-B112022-DM</t>
  </si>
  <si>
    <t>Gift 2022- 3527</t>
  </si>
  <si>
    <t>ReagentBlank_2_DM_NGM</t>
  </si>
  <si>
    <t>Gift 2022- 3528</t>
  </si>
  <si>
    <t>QC Check_2ABD_DM_NGM</t>
  </si>
  <si>
    <t>Gift 2022- 3529</t>
  </si>
  <si>
    <t>QC Check_2C_DM_NGM</t>
  </si>
  <si>
    <t>Gift 2022- 3530</t>
  </si>
  <si>
    <t>Spike_2ABD_DM_NGM</t>
  </si>
  <si>
    <t>Gift 2022- 3531</t>
  </si>
  <si>
    <t>Spike_2C_DM_NGM</t>
  </si>
  <si>
    <t>Gift 2022- 3532</t>
  </si>
  <si>
    <t>Dil Dup_2_DM_NGM</t>
  </si>
  <si>
    <t>Gift 2022- 3533</t>
  </si>
  <si>
    <t>NACM400IW-A112022-DM</t>
  </si>
  <si>
    <t>Gift 2022- 3534</t>
  </si>
  <si>
    <t>NACM400IW-B112022-DM</t>
  </si>
  <si>
    <t>Gift 2022- 3535</t>
  </si>
  <si>
    <t>NACM401IW-A112022-DM</t>
  </si>
  <si>
    <t>Gift 2022- 3536</t>
  </si>
  <si>
    <t>NACM401IW-B112022-DM</t>
  </si>
  <si>
    <t>Gift 2022- 3537</t>
  </si>
  <si>
    <t>NACM405IW-A112022-DM</t>
  </si>
  <si>
    <t>Gift 2022- 3538</t>
  </si>
  <si>
    <t>NACM405IW-B112022-DM</t>
  </si>
  <si>
    <t>Gift 2022- 3539</t>
  </si>
  <si>
    <t>NACM406IW-A112022-DM</t>
  </si>
  <si>
    <t>Gift 2022- 3540</t>
  </si>
  <si>
    <t>NACM406IW-B112022-DM</t>
  </si>
  <si>
    <t>Gift 2022- 3541</t>
  </si>
  <si>
    <t>NACM408IW-A112022-DM</t>
  </si>
  <si>
    <t>Gift 2022- 3542</t>
  </si>
  <si>
    <t>NACM408IW-B112022-DM</t>
  </si>
  <si>
    <t>Gift 2022- 3543</t>
  </si>
  <si>
    <t>NACM413IW-A112022-DM</t>
  </si>
  <si>
    <t>Gift 2022- 3544</t>
  </si>
  <si>
    <t>NACM413IW-B112022-DM</t>
  </si>
  <si>
    <t>Gift 2022- 3545</t>
  </si>
  <si>
    <t>NACM414IW-A112022-DM</t>
  </si>
  <si>
    <t>Gift 2022- 3546</t>
  </si>
  <si>
    <t>NACM414IW-B112022-DM</t>
  </si>
  <si>
    <t>Gift 2022- 3547</t>
  </si>
  <si>
    <t>NACM416IW-A112022-DM</t>
  </si>
  <si>
    <t>Gift 2022- 3548</t>
  </si>
  <si>
    <t>NACM416IW-B112022-DM</t>
  </si>
  <si>
    <t>Gift 2022- 3549</t>
  </si>
  <si>
    <t>NACM419IW-A112022-DM</t>
  </si>
  <si>
    <t>Gift 2022- 3550</t>
  </si>
  <si>
    <t>NACM419IW-B112022-DM</t>
  </si>
  <si>
    <t>Gift 2022- 3551</t>
  </si>
  <si>
    <t>ReagentBlank_2_DM_NCM</t>
  </si>
  <si>
    <t>Gift 2022- 3552</t>
  </si>
  <si>
    <t>QC Check_2ABD_DM_NCM</t>
  </si>
  <si>
    <t>Gift 2022- 3553</t>
  </si>
  <si>
    <t>QC Check_2C_DM_NCM</t>
  </si>
  <si>
    <t>Gift 2022- 3554</t>
  </si>
  <si>
    <t>Spike_2ABD_DM_NCM</t>
  </si>
  <si>
    <t>Gift 2022- 3555</t>
  </si>
  <si>
    <t>Spike_2C_DM_NCM</t>
  </si>
  <si>
    <t>Gift 2022- 3556</t>
  </si>
  <si>
    <t>Dil Dup_2_DM_NCM</t>
  </si>
  <si>
    <t>Gift 2022- 7713</t>
  </si>
  <si>
    <t>NOGM-120A-DM</t>
  </si>
  <si>
    <t>Gift 2022- 7714</t>
  </si>
  <si>
    <t>Gift 2022- 7715</t>
  </si>
  <si>
    <t>NOGM-121A-DM</t>
  </si>
  <si>
    <t>Gift 2022- 7716</t>
  </si>
  <si>
    <t>Gift 2022- 7717</t>
  </si>
  <si>
    <t>NOGM-122A-DM</t>
  </si>
  <si>
    <t>Gift 2022- 7718</t>
  </si>
  <si>
    <t>Gift 2022- 7719</t>
  </si>
  <si>
    <t>NOGM-123A-DM</t>
  </si>
  <si>
    <t>Gift 2022- 7720</t>
  </si>
  <si>
    <t>Gift 2022- 7721</t>
  </si>
  <si>
    <t>NOGM-124A-DM</t>
  </si>
  <si>
    <t>Gift 2022- 7722</t>
  </si>
  <si>
    <t>Gift 2022- 7723</t>
  </si>
  <si>
    <t>NOGM-125A-DM</t>
  </si>
  <si>
    <t>Gift 2022- 7724</t>
  </si>
  <si>
    <t>Gift 2022- 7725</t>
  </si>
  <si>
    <t>NOGM-126A-DM</t>
  </si>
  <si>
    <t>Gift 2022- 7726</t>
  </si>
  <si>
    <t>Gift 2022- 7727a</t>
  </si>
  <si>
    <t>Gift 10x 7727b</t>
  </si>
  <si>
    <t>Gift 10x 7728a</t>
  </si>
  <si>
    <t>Gift 10x 7728b</t>
  </si>
  <si>
    <t>Gift 2022- 7731</t>
  </si>
  <si>
    <t>Dil-Dup-3</t>
  </si>
  <si>
    <t>Gift 2022- 7732</t>
  </si>
  <si>
    <t>Reagent blank-3</t>
  </si>
  <si>
    <t>Gift 2022- 7733</t>
  </si>
  <si>
    <t>QC-check-ABD-3</t>
  </si>
  <si>
    <t>Gift 2022- 7734</t>
  </si>
  <si>
    <t>QC-check-C-3</t>
  </si>
  <si>
    <t>Gift 2022- 7735</t>
  </si>
  <si>
    <t>Spike-C-3</t>
  </si>
  <si>
    <t>Gift 2022- 7736</t>
  </si>
  <si>
    <t>Spike-ABD-3</t>
  </si>
  <si>
    <t>Gift 2022- 7750</t>
  </si>
  <si>
    <t>NOGM127W-A112022</t>
  </si>
  <si>
    <t>Gift 2022- 7751</t>
  </si>
  <si>
    <t>NOGM127IW-B112022</t>
  </si>
  <si>
    <t>Gift 2022- 7752</t>
  </si>
  <si>
    <t>NOGM128W-A112022</t>
  </si>
  <si>
    <t>Gift 2022- 7753</t>
  </si>
  <si>
    <t>NOGM128IW-B112022</t>
  </si>
  <si>
    <t>Gift 2022- 7754</t>
  </si>
  <si>
    <t>NOGM129W-A112022</t>
  </si>
  <si>
    <t>Gift 2022- 7755</t>
  </si>
  <si>
    <t>NOGM129IW-B112022</t>
  </si>
  <si>
    <t>Gift 2022- 7756</t>
  </si>
  <si>
    <t>NOGM130W-A112022</t>
  </si>
  <si>
    <t>Gift 2022- 7757</t>
  </si>
  <si>
    <t>NOGM130IW-B112022</t>
  </si>
  <si>
    <t>Gift 2022- 7758</t>
  </si>
  <si>
    <t>NOGM131W-A112022</t>
  </si>
  <si>
    <t>Gift 2022- 7759</t>
  </si>
  <si>
    <t>NOGM131IW-B112022</t>
  </si>
  <si>
    <t xml:space="preserve">NACU-300A-DM </t>
  </si>
  <si>
    <t>NACU-300B-DM</t>
  </si>
  <si>
    <t>NACU-303A-DM</t>
  </si>
  <si>
    <t>NACU-303B</t>
  </si>
  <si>
    <t>pH</t>
  </si>
  <si>
    <t>EC</t>
  </si>
  <si>
    <t>ALEC</t>
  </si>
  <si>
    <t>Arsenic species (ug/L)</t>
  </si>
  <si>
    <t>Total As</t>
  </si>
  <si>
    <t>Percent Recovery</t>
  </si>
  <si>
    <t>Log #</t>
  </si>
  <si>
    <t>As B</t>
  </si>
  <si>
    <t>As(III)</t>
  </si>
  <si>
    <t>DMA(V)</t>
  </si>
  <si>
    <t>MMA(V)</t>
  </si>
  <si>
    <t>As(V)</t>
  </si>
  <si>
    <t>Sum of species / Total As</t>
  </si>
  <si>
    <t>Instrument detection limit (ug/L)</t>
  </si>
  <si>
    <t>WATER SAMPLES</t>
  </si>
  <si>
    <t>2022- 3336</t>
  </si>
  <si>
    <t>NACM-404A-Speciation</t>
  </si>
  <si>
    <t>2022- 3337a</t>
  </si>
  <si>
    <t>NACM-407A-Speciation</t>
  </si>
  <si>
    <t>2022- 3337b</t>
  </si>
  <si>
    <t>2022- 3338</t>
  </si>
  <si>
    <t>NACM-409A-Speciation</t>
  </si>
  <si>
    <t>2022- 3339</t>
  </si>
  <si>
    <t>NACM-410A-Speciation</t>
  </si>
  <si>
    <t>2022- 3340</t>
  </si>
  <si>
    <t>NACM-412A-Speciation</t>
  </si>
  <si>
    <t>2022- 3341</t>
  </si>
  <si>
    <t>NACM-415A-Speciation</t>
  </si>
  <si>
    <t>2022- 3342</t>
  </si>
  <si>
    <t>NACM-418A-Speciation</t>
  </si>
  <si>
    <t>missing vial</t>
  </si>
  <si>
    <t>NACM-420A-Speciation</t>
  </si>
  <si>
    <t>2022- 3344</t>
  </si>
  <si>
    <t>NACU319IW-A112022-Speciation</t>
  </si>
  <si>
    <t>2022- 3345</t>
  </si>
  <si>
    <t>NACU320W-A112022-Speciation</t>
  </si>
  <si>
    <t>2022- 3346</t>
  </si>
  <si>
    <t>tube ID not in list=NOGM100</t>
  </si>
  <si>
    <t>2022- 3347</t>
  </si>
  <si>
    <t>tube ID not in list=NOGM101</t>
  </si>
  <si>
    <t>2022- 3348</t>
  </si>
  <si>
    <t>NOGM102IW-A112022-Speciation</t>
  </si>
  <si>
    <t>2022- 3349</t>
  </si>
  <si>
    <t>NOGM103IW-A112022-Speciation</t>
  </si>
  <si>
    <t>2022- 3350</t>
  </si>
  <si>
    <t>NOGM104IW-A112022-Speciation</t>
  </si>
  <si>
    <t>2022- 3351</t>
  </si>
  <si>
    <t>NOGM105IW-A112022-Speciation</t>
  </si>
  <si>
    <t>2022- 3352</t>
  </si>
  <si>
    <t>tube ID not in list=NOGM106</t>
  </si>
  <si>
    <t>2022- 3353</t>
  </si>
  <si>
    <t>NOGM107IW-A112022-Speciation</t>
  </si>
  <si>
    <t>2022- 3354</t>
  </si>
  <si>
    <t>NOGM108IW-A112022-Speciation</t>
  </si>
  <si>
    <t>2022- 3355</t>
  </si>
  <si>
    <t>NOGM109IW-A112022-Speciation</t>
  </si>
  <si>
    <t>2022- 3557</t>
  </si>
  <si>
    <t>NOGM110IW-A112022-Speciation</t>
  </si>
  <si>
    <t>2022- 3558</t>
  </si>
  <si>
    <t>NOGM111IW-A112022-Speciation</t>
  </si>
  <si>
    <t>2022- 3559</t>
  </si>
  <si>
    <t>NOGM112IW-A112022-Speciation</t>
  </si>
  <si>
    <t>2022- 3560</t>
  </si>
  <si>
    <t>NOGM113IW-A112022-Speciation</t>
  </si>
  <si>
    <t>2022- 3561</t>
  </si>
  <si>
    <t>NOGM114IW-A112022-Speciation</t>
  </si>
  <si>
    <t>2022- 3562</t>
  </si>
  <si>
    <t>NOGM115IW-A112022-Speciation</t>
  </si>
  <si>
    <t>2022- 3563</t>
  </si>
  <si>
    <t>NOGM116IW-A112022-Speciation</t>
  </si>
  <si>
    <t>2022- 3564</t>
  </si>
  <si>
    <t>NOGM117IW-A112022-Speciation</t>
  </si>
  <si>
    <t>2022- 3565</t>
  </si>
  <si>
    <t>NOGM118IW-A112022-Speciation</t>
  </si>
  <si>
    <t>2022- 3566</t>
  </si>
  <si>
    <t>NOGM119IW-A112022-Speciation</t>
  </si>
  <si>
    <t>2022- 3567</t>
  </si>
  <si>
    <t>NACM400IW-A112022-Speciation</t>
  </si>
  <si>
    <t>2022- 3568</t>
  </si>
  <si>
    <t>NACM401IW-A112022-Speciation</t>
  </si>
  <si>
    <t>2022- 3569</t>
  </si>
  <si>
    <t>NACM405IW-A112022-Speciation</t>
  </si>
  <si>
    <t>2022- 3570</t>
  </si>
  <si>
    <t>NACM406IW-A112022-Speciation</t>
  </si>
  <si>
    <t>2022- 3571</t>
  </si>
  <si>
    <t>NACM408IW-A112022-Speciation</t>
  </si>
  <si>
    <t>2022- 3572</t>
  </si>
  <si>
    <t>NACM413IW-A112022-Speciation</t>
  </si>
  <si>
    <t>2022- 3573</t>
  </si>
  <si>
    <t>NACM414IW-A112022-Speciation</t>
  </si>
  <si>
    <t>2022- 3574</t>
  </si>
  <si>
    <t>NACM416IW-A112022-Speciation</t>
  </si>
  <si>
    <t>2022- 3575</t>
  </si>
  <si>
    <t>NACM419IW-A112022-Speciation</t>
  </si>
  <si>
    <t>2022- 4212</t>
  </si>
  <si>
    <t>NACM-421-Speciation</t>
  </si>
  <si>
    <t>2022- 4213</t>
  </si>
  <si>
    <t>NACM-422-Speciation</t>
  </si>
  <si>
    <t>2022- 4214</t>
  </si>
  <si>
    <t>NACM-423-Speciation</t>
  </si>
  <si>
    <t>2022- 4215</t>
  </si>
  <si>
    <t>NACM-424-Speciation</t>
  </si>
  <si>
    <t>2022- 4216</t>
  </si>
  <si>
    <t>NACM-425-Speciation</t>
  </si>
  <si>
    <t>2022- 4217</t>
  </si>
  <si>
    <t>NACM-426-Speciation</t>
  </si>
  <si>
    <t>2022- 4218</t>
  </si>
  <si>
    <t>NACM-427-Speciation</t>
  </si>
  <si>
    <t>2022- 7737</t>
  </si>
  <si>
    <t>NOGM-120-specification</t>
  </si>
  <si>
    <t>2022- 7738</t>
  </si>
  <si>
    <t>NOGM-121-As speciation</t>
  </si>
  <si>
    <t>2022- 7739</t>
  </si>
  <si>
    <t>NOGM-122-As speciation</t>
  </si>
  <si>
    <t>2022- 7740</t>
  </si>
  <si>
    <t>NOGM-123-As speciation</t>
  </si>
  <si>
    <t>2022- 7741</t>
  </si>
  <si>
    <t>NOGM-124-As speciation</t>
  </si>
  <si>
    <t>2022- 7742</t>
  </si>
  <si>
    <t>NOGM-125-As speciation</t>
  </si>
  <si>
    <t>2022- 7743</t>
  </si>
  <si>
    <t>NOGM-126-As speciation</t>
  </si>
  <si>
    <t>2022- 7744a</t>
  </si>
  <si>
    <t>NACM-300-As speciation</t>
  </si>
  <si>
    <t>2022- 7744b</t>
  </si>
  <si>
    <t>2022- 7760</t>
  </si>
  <si>
    <t>NOGM127-Speciation</t>
  </si>
  <si>
    <t>2022- 7761</t>
  </si>
  <si>
    <t>NOGM128-Speciation</t>
  </si>
  <si>
    <t>2022- 7762</t>
  </si>
  <si>
    <t>NOGM129-Speciation</t>
  </si>
  <si>
    <t>2022- 7763</t>
  </si>
  <si>
    <t>NOGM130-Speciation</t>
  </si>
  <si>
    <t>2022- 7764</t>
  </si>
  <si>
    <t>NOGM131-Speciation</t>
  </si>
  <si>
    <t>Agilent 8900 ICP-QQQ, Santa Clara, CA</t>
  </si>
  <si>
    <t>Concentration difference</t>
  </si>
  <si>
    <t>Sample Type</t>
  </si>
  <si>
    <t>Sample</t>
  </si>
  <si>
    <t>field blank</t>
  </si>
  <si>
    <t>QA/QC</t>
  </si>
  <si>
    <t>Community</t>
  </si>
  <si>
    <t>Q113</t>
  </si>
  <si>
    <t>Q16</t>
  </si>
  <si>
    <t>Height</t>
  </si>
  <si>
    <t>Weight</t>
  </si>
  <si>
    <t>BMI</t>
  </si>
  <si>
    <t>Q25</t>
  </si>
  <si>
    <t>Q35</t>
  </si>
  <si>
    <t>Q37</t>
  </si>
  <si>
    <t>Q36</t>
  </si>
  <si>
    <t>Q40</t>
  </si>
  <si>
    <t>Q42</t>
  </si>
  <si>
    <t>Q47</t>
  </si>
  <si>
    <t>Q58</t>
  </si>
  <si>
    <t>Q59</t>
  </si>
  <si>
    <t>Q60</t>
  </si>
  <si>
    <t>Q61</t>
  </si>
  <si>
    <t>Q62</t>
  </si>
  <si>
    <t>Q63</t>
  </si>
  <si>
    <t>Q64</t>
  </si>
  <si>
    <t>Q65</t>
  </si>
  <si>
    <t>Q66</t>
  </si>
  <si>
    <t>Q97</t>
  </si>
  <si>
    <t>Q98</t>
  </si>
  <si>
    <t>Q108</t>
  </si>
  <si>
    <t>Q109_1</t>
  </si>
  <si>
    <t>Q116</t>
  </si>
  <si>
    <t>Q117_1_1</t>
  </si>
  <si>
    <t>Q117_1_2</t>
  </si>
  <si>
    <t>Q117_1_3</t>
  </si>
  <si>
    <t>Q117_2_1</t>
  </si>
  <si>
    <t>Q117_2_2</t>
  </si>
  <si>
    <t>Q117_2_3</t>
  </si>
  <si>
    <t>Q117_3_1</t>
  </si>
  <si>
    <t>Q117_3_2</t>
  </si>
  <si>
    <t>Q117_3_3</t>
  </si>
  <si>
    <t>Q117_4_1</t>
  </si>
  <si>
    <t>Q117_4_2</t>
  </si>
  <si>
    <t>Q117_4_3</t>
  </si>
  <si>
    <t>Q117_5_1</t>
  </si>
  <si>
    <t>Q117_5_2</t>
  </si>
  <si>
    <t>Q117_5_3</t>
  </si>
  <si>
    <t>total Income</t>
  </si>
  <si>
    <t>Nogales</t>
  </si>
  <si>
    <t>10+ years</t>
  </si>
  <si>
    <t>No</t>
  </si>
  <si>
    <t>None</t>
  </si>
  <si>
    <t>Self-employed / not offered by the employer</t>
  </si>
  <si>
    <t>Other</t>
  </si>
  <si>
    <t>No tiene seguro medico</t>
  </si>
  <si>
    <t>Less than thirty minutes</t>
  </si>
  <si>
    <t>High/Secondary School</t>
  </si>
  <si>
    <t>Yes</t>
  </si>
  <si>
    <t>Private Insurance: Self-pay or through employer</t>
  </si>
  <si>
    <t xml:space="preserve"> Junior High/Secondary School</t>
  </si>
  <si>
    <t>Acute gastritis</t>
  </si>
  <si>
    <t>3 - 5 years</t>
  </si>
  <si>
    <t>1 - 3 years</t>
  </si>
  <si>
    <t>Cost/affordability</t>
  </si>
  <si>
    <t>lack of insurance</t>
  </si>
  <si>
    <t>Junior High/Secondary School</t>
  </si>
  <si>
    <t>GERD/ Acid Reflux</t>
  </si>
  <si>
    <t>unemployment</t>
  </si>
  <si>
    <t>Some College (less than four years)</t>
  </si>
  <si>
    <t>5 - 10 years</t>
  </si>
  <si>
    <t>Middle/ Junior High/Secondary School</t>
  </si>
  <si>
    <t>Underinsured / High copay cost</t>
  </si>
  <si>
    <t>Maybe</t>
  </si>
  <si>
    <t>Chronic gastritis</t>
  </si>
  <si>
    <t>MisYesng time from work</t>
  </si>
  <si>
    <t>Government provided: Medicare, Medicaid or Tricare</t>
  </si>
  <si>
    <t>Less than 1</t>
  </si>
  <si>
    <t>thirty minutes</t>
  </si>
  <si>
    <t>Secundaria/ Middle/ Junior High/Secondary School</t>
  </si>
  <si>
    <t>Nogu 110</t>
  </si>
  <si>
    <t>Trade/Technical School/Training Program</t>
  </si>
  <si>
    <t>NOGM122IW-A112022-DM</t>
  </si>
  <si>
    <t>NOGM121IW-A112022-DM</t>
  </si>
  <si>
    <t>NOGM120IW-A112022-DM</t>
  </si>
  <si>
    <t>NOGM123IW-A112022-DM</t>
  </si>
  <si>
    <t>NOGM124IW-A112022-DM</t>
  </si>
  <si>
    <t>Elementary/Secondary School</t>
  </si>
  <si>
    <t>NOGM125IW-A112022-DM</t>
  </si>
  <si>
    <t>NOGM126IW-A112022-DM</t>
  </si>
  <si>
    <t>De tres a cinco años</t>
  </si>
  <si>
    <t>Approximately one hour</t>
  </si>
  <si>
    <t>NOGM130IW-A112022-DM</t>
  </si>
  <si>
    <t>NOGM128IW-A112022-DM</t>
  </si>
  <si>
    <t>NOGM129IW-A112022-DM</t>
  </si>
  <si>
    <t>NOGM127IW-A112022-DM</t>
  </si>
  <si>
    <t>Q106</t>
  </si>
  <si>
    <t>Q18_1</t>
  </si>
  <si>
    <t>Q19</t>
  </si>
  <si>
    <t>Q20</t>
  </si>
  <si>
    <t>Q24</t>
  </si>
  <si>
    <t>Q29</t>
  </si>
  <si>
    <t>Q34</t>
  </si>
  <si>
    <t>Q38</t>
  </si>
  <si>
    <t>Q45</t>
  </si>
  <si>
    <t>Q46</t>
  </si>
  <si>
    <t>Q48</t>
  </si>
  <si>
    <t>Q49</t>
  </si>
  <si>
    <t>Q51</t>
  </si>
  <si>
    <t>Q73</t>
  </si>
  <si>
    <t>Q74</t>
  </si>
  <si>
    <t>Q75</t>
  </si>
  <si>
    <t>Q76</t>
  </si>
  <si>
    <t>Q77</t>
  </si>
  <si>
    <t>Q78</t>
  </si>
  <si>
    <t>Q79</t>
  </si>
  <si>
    <t>Q80</t>
  </si>
  <si>
    <t/>
  </si>
  <si>
    <t xml:space="preserve"> By the taste it has a very strange taste</t>
  </si>
  <si>
    <t>something unknown</t>
  </si>
  <si>
    <t>Others, please specify</t>
  </si>
  <si>
    <t>Local News (TV)</t>
  </si>
  <si>
    <t>City</t>
  </si>
  <si>
    <t>moderately comfortable</t>
  </si>
  <si>
    <t>Bottled water from supermarkets</t>
  </si>
  <si>
    <t>Bottled water from the supermarket</t>
  </si>
  <si>
    <t>Others, please explain</t>
  </si>
  <si>
    <t>flush toilet</t>
  </si>
  <si>
    <t>In the home</t>
  </si>
  <si>
    <t>Piped sewage system</t>
  </si>
  <si>
    <t>I don't remember</t>
  </si>
  <si>
    <t>Rarely</t>
  </si>
  <si>
    <t xml:space="preserve"> Because it is not good quality water</t>
  </si>
  <si>
    <t>nothing familiar</t>
  </si>
  <si>
    <t>Lack of interest</t>
  </si>
  <si>
    <t xml:space="preserve"> I don't remember</t>
  </si>
  <si>
    <t xml:space="preserve"> Because sometimes it gets a little opaque</t>
  </si>
  <si>
    <t>lack of concern</t>
  </si>
  <si>
    <t>Why does it taste weird?</t>
  </si>
  <si>
    <t>City government</t>
  </si>
  <si>
    <t xml:space="preserve"> because it is good water</t>
  </si>
  <si>
    <t>Residents,City,County Health Department,Tribal Environmental Protection Agency</t>
  </si>
  <si>
    <t xml:space="preserve"> Because the water does not look clean</t>
  </si>
  <si>
    <t>lack of concern, lack of interest</t>
  </si>
  <si>
    <t>Well Owners,Residents,City</t>
  </si>
  <si>
    <t>Does not apply</t>
  </si>
  <si>
    <t>I'm not sure</t>
  </si>
  <si>
    <t xml:space="preserve"> Because the taste of the water is not good</t>
  </si>
  <si>
    <t>Well Owners</t>
  </si>
  <si>
    <t>Accessibility</t>
  </si>
  <si>
    <t>like a year ago</t>
  </si>
  <si>
    <t xml:space="preserve"> Because the taste is not very nice</t>
  </si>
  <si>
    <t>Cost of tests / analyzes</t>
  </si>
  <si>
    <t>Federal (for example, Environmental Protection Agency)</t>
  </si>
  <si>
    <t>Neither comfortable nor uncomfortable</t>
  </si>
  <si>
    <t xml:space="preserve"> Because it is water that can only be used for household use, it cannot be drunk</t>
  </si>
  <si>
    <t>city government, state government</t>
  </si>
  <si>
    <t>Well Owners,Residents,City,State (eg Department of Environmental Quality),Federal (eg Environmental Protection Agency)</t>
  </si>
  <si>
    <t xml:space="preserve"> Because it has a very bad taste</t>
  </si>
  <si>
    <t>Bottled water from the supermarket, Public water supply (City/Town/Municipal)</t>
  </si>
  <si>
    <t>It's more or less</t>
  </si>
  <si>
    <t>Cost of tests / analyzes, Lack of concern</t>
  </si>
  <si>
    <t>Well owners, State (eg Department of Environmental Quality), Federal (eg Environmental Protection Agency)</t>
  </si>
  <si>
    <t>not very clear</t>
  </si>
  <si>
    <t>Social networks (Facebook, Instagram, Twitter)</t>
  </si>
  <si>
    <t>County Health Department</t>
  </si>
  <si>
    <t>completely comfortable</t>
  </si>
  <si>
    <t xml:space="preserve"> Why can't you take</t>
  </si>
  <si>
    <t>It's good</t>
  </si>
  <si>
    <t>State (for example, Department of Environmental Quality)</t>
  </si>
  <si>
    <t xml:space="preserve"> Because it is used for domestic use, bathing and other things</t>
  </si>
  <si>
    <t>Radio</t>
  </si>
  <si>
    <t>completely uncomfortable</t>
  </si>
  <si>
    <t>Price</t>
  </si>
  <si>
    <t xml:space="preserve"> because there are no problems</t>
  </si>
  <si>
    <t xml:space="preserve"> Because it can be consumed to drink</t>
  </si>
  <si>
    <t xml:space="preserve"> Alright</t>
  </si>
  <si>
    <t xml:space="preserve"> Because I don't like the taste</t>
  </si>
  <si>
    <t>National/Regional News (TV)</t>
  </si>
  <si>
    <t>you like how it comes out</t>
  </si>
  <si>
    <t>nogu 110</t>
  </si>
  <si>
    <t>Because we hardly have water</t>
  </si>
  <si>
    <t>Lack of knowledge</t>
  </si>
  <si>
    <t xml:space="preserve"> because it is not very clean</t>
  </si>
  <si>
    <t>private well water</t>
  </si>
  <si>
    <t xml:space="preserve"> Because water can be used for only a few things</t>
  </si>
  <si>
    <t>Lack of concern, Lack of interest, Lack of knowledge</t>
  </si>
  <si>
    <t xml:space="preserve"> Because this water cannot be drunk</t>
  </si>
  <si>
    <t>Well Owners,City</t>
  </si>
  <si>
    <t xml:space="preserve"> It doesn't taste good and it's opaque</t>
  </si>
  <si>
    <t xml:space="preserve"> Because it doesn't come out dirty and when I wash it doesn't stain my clothes</t>
  </si>
  <si>
    <t xml:space="preserve"> Because this water does not taste good and it comes out a little dirty</t>
  </si>
  <si>
    <t>City Government, Local News (TV)</t>
  </si>
  <si>
    <t>NOGM241IW-A112022-DM</t>
  </si>
  <si>
    <t>Because it is not clean water, but now that it is raining it comes out dirtier</t>
  </si>
  <si>
    <t>Cost of tests/analysis, Lack of concern, Lack of interest, Lack of knowledge</t>
  </si>
  <si>
    <t>Local news (TV), National/regional news (TV)</t>
  </si>
  <si>
    <t>City, State (for example, Department of Environmental Quality)</t>
  </si>
  <si>
    <t>City, County Health Department</t>
  </si>
  <si>
    <t>Type</t>
  </si>
  <si>
    <t>Source</t>
  </si>
  <si>
    <t xml:space="preserve"> Be</t>
  </si>
  <si>
    <t>Al</t>
  </si>
  <si>
    <t xml:space="preserve"> V</t>
  </si>
  <si>
    <t xml:space="preserve"> Cr</t>
  </si>
  <si>
    <t xml:space="preserve"> Mn</t>
  </si>
  <si>
    <t>Fe</t>
  </si>
  <si>
    <t xml:space="preserve"> Co</t>
  </si>
  <si>
    <t xml:space="preserve"> Ni</t>
  </si>
  <si>
    <t>Cu</t>
  </si>
  <si>
    <t>Zn</t>
  </si>
  <si>
    <t xml:space="preserve"> As</t>
  </si>
  <si>
    <t xml:space="preserve"> Se</t>
  </si>
  <si>
    <t xml:space="preserve"> Mo</t>
  </si>
  <si>
    <t>Ag</t>
  </si>
  <si>
    <t xml:space="preserve"> Cd</t>
  </si>
  <si>
    <t>Sn</t>
  </si>
  <si>
    <t>Sb</t>
  </si>
  <si>
    <t>Ba</t>
  </si>
  <si>
    <t xml:space="preserve"> Pb</t>
  </si>
  <si>
    <t xml:space="preserve">Turbidity </t>
  </si>
  <si>
    <t xml:space="preserve">Coliform </t>
  </si>
  <si>
    <t xml:space="preserve">E.coli </t>
  </si>
  <si>
    <t>Public</t>
  </si>
  <si>
    <t>NACO</t>
  </si>
  <si>
    <t>Pipa</t>
  </si>
  <si>
    <t>Total As[ug/L]</t>
  </si>
  <si>
    <t>Be</t>
  </si>
  <si>
    <t>V</t>
  </si>
  <si>
    <t>Cr</t>
  </si>
  <si>
    <t>Mn</t>
  </si>
  <si>
    <t>Co</t>
  </si>
  <si>
    <t>Ni</t>
  </si>
  <si>
    <t>As</t>
  </si>
  <si>
    <t>Se</t>
  </si>
  <si>
    <t>Mo</t>
  </si>
  <si>
    <t>Cd</t>
  </si>
  <si>
    <t>Pb</t>
  </si>
  <si>
    <t>NOGM-120IW-B112022-DM</t>
  </si>
  <si>
    <t>NOGM-120IW-A112022-DM</t>
  </si>
  <si>
    <t>NOGM-121IW-A112022-DM</t>
  </si>
  <si>
    <t>NOGM-121IW-B112022-DM</t>
  </si>
  <si>
    <t>NOGM-122IW-A112022-DM</t>
  </si>
  <si>
    <t>NOGM-122IW-B112022-DM</t>
  </si>
  <si>
    <t>NOGM-123IW-B112022-DM</t>
  </si>
  <si>
    <t>NOGM-123IW-A112022-DM</t>
  </si>
  <si>
    <t>NOGM-126IW-B112022-DM</t>
  </si>
  <si>
    <t>NOGM-126IW-A112022-DM</t>
  </si>
  <si>
    <t>NOGM-125IW-B112022-DM</t>
  </si>
  <si>
    <t>NOGM-125IW-A112022-DM</t>
  </si>
  <si>
    <t>NOGM-124IW-B112022-DM</t>
  </si>
  <si>
    <t>NOGM-124IW-A112022-DM</t>
  </si>
  <si>
    <t>Sample ID-Lab</t>
  </si>
  <si>
    <t>NOGM100</t>
  </si>
  <si>
    <t>NOGM101</t>
  </si>
  <si>
    <t>NOGM102</t>
  </si>
  <si>
    <t>NOGM103</t>
  </si>
  <si>
    <t>NOGM104</t>
  </si>
  <si>
    <t>NOGM105</t>
  </si>
  <si>
    <t>NOGM106</t>
  </si>
  <si>
    <t>NOGM107</t>
  </si>
  <si>
    <t>NOGM108</t>
  </si>
  <si>
    <t>NOGM109</t>
  </si>
  <si>
    <t>NOGM110</t>
  </si>
  <si>
    <t>NOGM111</t>
  </si>
  <si>
    <t>NOGM112</t>
  </si>
  <si>
    <t>NOGM113</t>
  </si>
  <si>
    <t>NOGM114</t>
  </si>
  <si>
    <t>NOGM115</t>
  </si>
  <si>
    <t>NOGM116</t>
  </si>
  <si>
    <t>NOGM117</t>
  </si>
  <si>
    <t>NOGM118</t>
  </si>
  <si>
    <t>NOGM119</t>
  </si>
  <si>
    <t>NOGM120</t>
  </si>
  <si>
    <t>NOGM121</t>
  </si>
  <si>
    <t>NOGM122</t>
  </si>
  <si>
    <t>NOGM123</t>
  </si>
  <si>
    <t>NOGM124</t>
  </si>
  <si>
    <t>NOGM125</t>
  </si>
  <si>
    <t>NOGM126</t>
  </si>
  <si>
    <t>NOGM127</t>
  </si>
  <si>
    <t>NOGM128</t>
  </si>
  <si>
    <t>NOGM129</t>
  </si>
  <si>
    <t>NOGM130</t>
  </si>
  <si>
    <t>NOGM131</t>
  </si>
  <si>
    <t>NACM400</t>
  </si>
  <si>
    <t>NACM401</t>
  </si>
  <si>
    <t>NACM404</t>
  </si>
  <si>
    <t>NACM405</t>
  </si>
  <si>
    <t>NACM406</t>
  </si>
  <si>
    <t>NACM407</t>
  </si>
  <si>
    <t>NACM408</t>
  </si>
  <si>
    <t>NACM409</t>
  </si>
  <si>
    <t>NACM410</t>
  </si>
  <si>
    <t>NACM412</t>
  </si>
  <si>
    <t>NACM413</t>
  </si>
  <si>
    <t>NACM414</t>
  </si>
  <si>
    <t>NACM415</t>
  </si>
  <si>
    <t>NACM416</t>
  </si>
  <si>
    <t>NACM418</t>
  </si>
  <si>
    <t>NACM419</t>
  </si>
  <si>
    <t>NACM420</t>
  </si>
  <si>
    <t>NACM421</t>
  </si>
  <si>
    <t>NACM422</t>
  </si>
  <si>
    <t>NACM423</t>
  </si>
  <si>
    <t>NACM424</t>
  </si>
  <si>
    <t>NACM425</t>
  </si>
  <si>
    <t>NACM426</t>
  </si>
  <si>
    <t>NACM427</t>
  </si>
  <si>
    <t>NACU300</t>
  </si>
  <si>
    <t>NACU303</t>
  </si>
  <si>
    <t>NACU319</t>
  </si>
  <si>
    <t>NACU320</t>
  </si>
  <si>
    <t>sample</t>
  </si>
  <si>
    <t>sampleLong</t>
  </si>
  <si>
    <t>community</t>
  </si>
  <si>
    <t>type</t>
  </si>
  <si>
    <t>sampling_year</t>
  </si>
  <si>
    <t>sampling</t>
  </si>
  <si>
    <t>units</t>
  </si>
  <si>
    <t>aluminum</t>
  </si>
  <si>
    <t>aluminumRaw</t>
  </si>
  <si>
    <t>aluminumIdentifier</t>
  </si>
  <si>
    <t>arsenic</t>
  </si>
  <si>
    <t>arsenicRaw</t>
  </si>
  <si>
    <t>arsenicIdentifier</t>
  </si>
  <si>
    <t>barium</t>
  </si>
  <si>
    <t>bariumRaw</t>
  </si>
  <si>
    <t>bariumIdentifier</t>
  </si>
  <si>
    <t>berylliumRaw</t>
  </si>
  <si>
    <t>beryllium</t>
  </si>
  <si>
    <t>berylliumIdentifier</t>
  </si>
  <si>
    <t>cadmiumRaw</t>
  </si>
  <si>
    <t>cadmium</t>
  </si>
  <si>
    <t>cadmiumIdentifier</t>
  </si>
  <si>
    <t>chromiumRaw</t>
  </si>
  <si>
    <t>chromium</t>
  </si>
  <si>
    <t>chromiumIdentifier</t>
  </si>
  <si>
    <t>manganeseRaw</t>
  </si>
  <si>
    <t>manganese</t>
  </si>
  <si>
    <t>manganeseIdentifier</t>
  </si>
  <si>
    <t>nickelRaw</t>
  </si>
  <si>
    <t>nickel</t>
  </si>
  <si>
    <t>nickelIdentifier</t>
  </si>
  <si>
    <t>leadRaw</t>
  </si>
  <si>
    <t>lead</t>
  </si>
  <si>
    <t>leadIdentifier</t>
  </si>
  <si>
    <t>zincRaw</t>
  </si>
  <si>
    <t>zinc</t>
  </si>
  <si>
    <t>zincIdentifier</t>
  </si>
  <si>
    <t>copperRaw</t>
  </si>
  <si>
    <t>copper</t>
  </si>
  <si>
    <t>copperIdentifier</t>
  </si>
  <si>
    <t>ironRaw</t>
  </si>
  <si>
    <t>iron</t>
  </si>
  <si>
    <t>ironIdentifier</t>
  </si>
  <si>
    <t>Nogales Sonora MX</t>
  </si>
  <si>
    <t>Water</t>
  </si>
  <si>
    <t>&amp;mu;g/L</t>
  </si>
  <si>
    <t>Post-Transition Metal</t>
  </si>
  <si>
    <t>Metalloid</t>
  </si>
  <si>
    <t>Alkaline Earth Metal</t>
  </si>
  <si>
    <t>Transitional Metal</t>
  </si>
  <si>
    <t>Metal</t>
  </si>
  <si>
    <t>Naco Sonora MX</t>
  </si>
  <si>
    <t>NACM-404IW-A112022DM</t>
  </si>
  <si>
    <t>NACM-407IW-A112022DM</t>
  </si>
  <si>
    <t>NACM-409IW-A112022DM</t>
  </si>
  <si>
    <t>NACM-410IW-A112022DM</t>
  </si>
  <si>
    <t>NACM-412IW-A112022DM</t>
  </si>
  <si>
    <t>NACM-415IW-A112022DM</t>
  </si>
  <si>
    <t>NACM-418IW-A112022DM</t>
  </si>
  <si>
    <t>NACM-420IW-A112022DM</t>
  </si>
  <si>
    <t>NACM-421IW-A112022DM</t>
  </si>
  <si>
    <t>NACM-422IW-A112022DM</t>
  </si>
  <si>
    <t>NACM-423IW-A112022DM</t>
  </si>
  <si>
    <t>NACM-424IW-A112022DM</t>
  </si>
  <si>
    <t>NACM-425IW-A112022DM</t>
  </si>
  <si>
    <t>NACM-426IW-A112022DM</t>
  </si>
  <si>
    <t>NACM-427IW-A112022DM</t>
  </si>
  <si>
    <t>NACU-300IW-A112022DM</t>
  </si>
  <si>
    <t>NACU-303IW-A112022DM</t>
  </si>
  <si>
    <t>Public/ municipal</t>
  </si>
  <si>
    <t>Private-well</t>
  </si>
  <si>
    <t>antimony</t>
  </si>
  <si>
    <t>selenium</t>
  </si>
  <si>
    <t>silver</t>
  </si>
  <si>
    <t>vanadium</t>
  </si>
  <si>
    <t>molybdenum</t>
  </si>
  <si>
    <t>tin</t>
  </si>
  <si>
    <t>cobalt</t>
  </si>
  <si>
    <t>source</t>
  </si>
  <si>
    <t>Naco</t>
  </si>
  <si>
    <t>NA</t>
  </si>
  <si>
    <t>analyte</t>
  </si>
  <si>
    <t>LOD</t>
  </si>
  <si>
    <t>turbidity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</si>
</sst>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#,##0.0000000"/>
  </numFmts>
  <fonts count="4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6"/>
      <color indexed="58"/>
      <name val="MS Sans Serif"/>
      <family val="2"/>
    </font>
    <font>
      <sz val="16"/>
      <name val="Arial"/>
      <family val="2"/>
    </font>
    <font>
      <sz val="14"/>
      <name val="Microsoft Sans Serif"/>
      <family val="2"/>
    </font>
    <font>
      <sz val="12"/>
      <name val="Arial"/>
      <family val="2"/>
    </font>
    <font>
      <b/>
      <sz val="8"/>
      <name val="Arial"/>
      <family val="2"/>
    </font>
    <font>
      <b/>
      <sz val="10"/>
      <color indexed="64"/>
      <name val="Arial"/>
      <family val="2"/>
    </font>
    <font>
      <b/>
      <sz val="10"/>
      <name val="Arial"/>
      <family val="2"/>
    </font>
    <font>
      <b/>
      <sz val="8.25"/>
      <color indexed="64"/>
      <name val="Arial"/>
      <family val="2"/>
    </font>
    <font>
      <b/>
      <sz val="10"/>
      <color indexed="63"/>
      <name val="Arial"/>
      <family val="2"/>
    </font>
    <font>
      <b/>
      <sz val="8.25"/>
      <color rgb="FF0070C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10"/>
      <color rgb="FF0070C0"/>
      <name val="Arial"/>
      <family val="2"/>
    </font>
    <font>
      <sz val="12"/>
      <color rgb="FF000000"/>
      <name val="Calibri"/>
      <family val="2"/>
      <scheme val="minor"/>
    </font>
    <font>
      <b/>
      <sz val="10"/>
      <color rgb="FF0070C0"/>
      <name val="Arial"/>
      <family val="2"/>
    </font>
    <font>
      <b/>
      <sz val="8"/>
      <color rgb="FF0070C0"/>
      <name val="Arial"/>
      <family val="2"/>
    </font>
    <font>
      <sz val="9"/>
      <name val="Microsoft Sans Serif"/>
      <family val="2"/>
    </font>
    <font>
      <sz val="11"/>
      <color rgb="FF0000FF"/>
      <name val="Calibri"/>
      <family val="2"/>
      <scheme val="minor"/>
    </font>
    <font>
      <b/>
      <sz val="16"/>
      <name val="MS Sans Serif"/>
      <family val="2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9" fontId="4" fillId="0" borderId="0" applyFont="0" applyFill="0" applyBorder="0" applyAlignment="0" applyProtection="0"/>
  </cellStyleXfs>
  <cellXfs count="107">
    <xf numFmtId="0" fontId="0" fillId="0" borderId="0" xfId="0"/>
    <xf numFmtId="164" fontId="21" fillId="0" borderId="0" xfId="0" applyNumberFormat="1" applyFont="1"/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center" vertical="center"/>
    </xf>
    <xf numFmtId="2" fontId="23" fillId="0" borderId="0" xfId="0" applyNumberFormat="1" applyFont="1" applyAlignment="1">
      <alignment horizontal="center"/>
    </xf>
    <xf numFmtId="0" fontId="23" fillId="0" borderId="0" xfId="0" applyFont="1"/>
    <xf numFmtId="2" fontId="24" fillId="0" borderId="0" xfId="0" applyNumberFormat="1" applyFont="1"/>
    <xf numFmtId="0" fontId="25" fillId="0" borderId="0" xfId="0" applyFont="1" applyAlignment="1">
      <alignment horizontal="center" vertical="center"/>
    </xf>
    <xf numFmtId="2" fontId="25" fillId="0" borderId="0" xfId="0" applyNumberFormat="1" applyFont="1" applyAlignment="1">
      <alignment horizontal="center"/>
    </xf>
    <xf numFmtId="0" fontId="25" fillId="0" borderId="0" xfId="0" applyFont="1"/>
    <xf numFmtId="0" fontId="2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27" fillId="0" borderId="10" xfId="0" applyFont="1" applyBorder="1" applyAlignment="1">
      <alignment horizontal="center" vertical="center"/>
    </xf>
    <xf numFmtId="0" fontId="29" fillId="0" borderId="10" xfId="0" applyFont="1" applyBorder="1" applyAlignment="1">
      <alignment horizontal="left" vertical="top"/>
    </xf>
    <xf numFmtId="0" fontId="28" fillId="0" borderId="0" xfId="0" applyFont="1"/>
    <xf numFmtId="2" fontId="30" fillId="0" borderId="10" xfId="0" applyNumberFormat="1" applyFont="1" applyBorder="1" applyAlignment="1">
      <alignment horizontal="center" vertical="center"/>
    </xf>
    <xf numFmtId="164" fontId="31" fillId="0" borderId="10" xfId="0" applyNumberFormat="1" applyFont="1" applyBorder="1" applyAlignment="1">
      <alignment horizontal="right" vertical="center"/>
    </xf>
    <xf numFmtId="0" fontId="0" fillId="0" borderId="11" xfId="0" applyBorder="1" applyAlignment="1">
      <alignment horizontal="left"/>
    </xf>
    <xf numFmtId="0" fontId="0" fillId="0" borderId="11" xfId="0" applyBorder="1"/>
    <xf numFmtId="0" fontId="0" fillId="0" borderId="12" xfId="0" applyBorder="1" applyAlignment="1">
      <alignment horizontal="left"/>
    </xf>
    <xf numFmtId="14" fontId="0" fillId="0" borderId="12" xfId="0" applyNumberFormat="1" applyBorder="1" applyAlignment="1">
      <alignment horizontal="left"/>
    </xf>
    <xf numFmtId="0" fontId="0" fillId="0" borderId="12" xfId="0" applyBorder="1"/>
    <xf numFmtId="0" fontId="28" fillId="0" borderId="0" xfId="0" applyFont="1" applyAlignment="1">
      <alignment horizontal="center" vertical="center"/>
    </xf>
    <xf numFmtId="2" fontId="0" fillId="0" borderId="0" xfId="0" applyNumberFormat="1"/>
    <xf numFmtId="164" fontId="21" fillId="0" borderId="0" xfId="0" applyNumberFormat="1" applyFont="1" applyAlignment="1">
      <alignment horizontal="center" vertical="center"/>
    </xf>
    <xf numFmtId="0" fontId="0" fillId="33" borderId="0" xfId="0" applyFill="1"/>
    <xf numFmtId="2" fontId="28" fillId="33" borderId="10" xfId="0" applyNumberFormat="1" applyFont="1" applyFill="1" applyBorder="1" applyAlignment="1">
      <alignment horizontal="center" vertical="center"/>
    </xf>
    <xf numFmtId="0" fontId="28" fillId="33" borderId="10" xfId="0" applyFont="1" applyFill="1" applyBorder="1" applyAlignment="1">
      <alignment horizontal="center" vertical="center"/>
    </xf>
    <xf numFmtId="0" fontId="35" fillId="0" borderId="0" xfId="0" applyFont="1"/>
    <xf numFmtId="164" fontId="31" fillId="0" borderId="0" xfId="0" applyNumberFormat="1" applyFont="1" applyAlignment="1">
      <alignment horizontal="right" vertical="center"/>
    </xf>
    <xf numFmtId="3" fontId="0" fillId="0" borderId="0" xfId="0" applyNumberFormat="1"/>
    <xf numFmtId="2" fontId="23" fillId="0" borderId="0" xfId="0" applyNumberFormat="1" applyFont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2" fontId="26" fillId="0" borderId="0" xfId="0" applyNumberFormat="1" applyFont="1" applyAlignment="1">
      <alignment horizontal="center"/>
    </xf>
    <xf numFmtId="0" fontId="19" fillId="0" borderId="0" xfId="0" applyFont="1"/>
    <xf numFmtId="2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left"/>
    </xf>
    <xf numFmtId="0" fontId="26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6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164" fontId="34" fillId="0" borderId="10" xfId="0" applyNumberFormat="1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/>
    </xf>
    <xf numFmtId="0" fontId="38" fillId="35" borderId="10" xfId="0" applyFont="1" applyFill="1" applyBorder="1" applyAlignment="1">
      <alignment horizontal="left" vertical="top"/>
    </xf>
    <xf numFmtId="0" fontId="28" fillId="0" borderId="10" xfId="0" applyFont="1" applyBorder="1" applyAlignment="1">
      <alignment horizontal="left"/>
    </xf>
    <xf numFmtId="0" fontId="28" fillId="0" borderId="10" xfId="0" applyFont="1" applyBorder="1" applyAlignment="1">
      <alignment horizontal="center" vertical="center"/>
    </xf>
    <xf numFmtId="0" fontId="0" fillId="0" borderId="10" xfId="0" applyBorder="1"/>
    <xf numFmtId="2" fontId="28" fillId="0" borderId="10" xfId="0" applyNumberFormat="1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Border="1"/>
    <xf numFmtId="9" fontId="0" fillId="0" borderId="10" xfId="42" applyFont="1" applyBorder="1" applyAlignment="1">
      <alignment horizontal="center" vertical="center"/>
    </xf>
    <xf numFmtId="2" fontId="0" fillId="34" borderId="10" xfId="0" applyNumberFormat="1" applyFill="1" applyBorder="1" applyAlignment="1">
      <alignment horizontal="center" vertical="center"/>
    </xf>
    <xf numFmtId="0" fontId="17" fillId="0" borderId="10" xfId="0" applyFont="1" applyBorder="1"/>
    <xf numFmtId="0" fontId="39" fillId="0" borderId="10" xfId="0" applyFont="1" applyBorder="1"/>
    <xf numFmtId="0" fontId="38" fillId="0" borderId="10" xfId="0" applyFont="1" applyBorder="1" applyAlignment="1">
      <alignment horizontal="left" vertical="top"/>
    </xf>
    <xf numFmtId="2" fontId="28" fillId="0" borderId="10" xfId="0" applyNumberFormat="1" applyFont="1" applyBorder="1" applyAlignment="1">
      <alignment horizontal="center" vertical="center"/>
    </xf>
    <xf numFmtId="0" fontId="35" fillId="0" borderId="10" xfId="0" applyFont="1" applyBorder="1"/>
    <xf numFmtId="164" fontId="38" fillId="0" borderId="10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1" xfId="0" applyNumberForma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12" xfId="0" applyNumberFormat="1" applyBorder="1" applyAlignment="1">
      <alignment horizontal="center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40" fillId="0" borderId="0" xfId="0" applyFont="1"/>
    <xf numFmtId="0" fontId="40" fillId="0" borderId="0" xfId="0" applyFont="1" applyAlignment="1">
      <alignment horizontal="center" vertical="center"/>
    </xf>
    <xf numFmtId="2" fontId="41" fillId="0" borderId="0" xfId="0" applyNumberFormat="1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2" fontId="4" fillId="0" borderId="0" xfId="0" applyNumberFormat="1" applyFont="1"/>
    <xf numFmtId="0" fontId="4" fillId="36" borderId="0" xfId="0" applyFont="1" applyFill="1"/>
    <xf numFmtId="0" fontId="3" fillId="36" borderId="0" xfId="0" applyFont="1" applyFill="1"/>
    <xf numFmtId="0" fontId="0" fillId="37" borderId="0" xfId="0" applyFill="1"/>
    <xf numFmtId="49" fontId="0" fillId="0" borderId="0" xfId="0" applyNumberFormat="1" applyAlignment="1">
      <alignment wrapText="1"/>
    </xf>
    <xf numFmtId="2" fontId="0" fillId="0" borderId="13" xfId="0" applyNumberFormat="1" applyBorder="1" applyAlignment="1">
      <alignment horizontal="center" vertical="center"/>
    </xf>
    <xf numFmtId="0" fontId="35" fillId="38" borderId="0" xfId="0" applyFont="1" applyFill="1"/>
    <xf numFmtId="2" fontId="41" fillId="0" borderId="0" xfId="0" applyNumberFormat="1" applyFont="1"/>
    <xf numFmtId="2" fontId="35" fillId="38" borderId="0" xfId="0" applyNumberFormat="1" applyFont="1" applyFill="1"/>
    <xf numFmtId="0" fontId="42" fillId="0" borderId="0" xfId="0" applyFont="1"/>
    <xf numFmtId="165" fontId="35" fillId="0" borderId="0" xfId="0" applyNumberFormat="1" applyFont="1" applyAlignment="1">
      <alignment horizontal="center"/>
    </xf>
    <xf numFmtId="165" fontId="42" fillId="0" borderId="0" xfId="0" applyNumberFormat="1" applyFont="1"/>
    <xf numFmtId="0" fontId="42" fillId="38" borderId="0" xfId="0" applyFont="1" applyFill="1"/>
    <xf numFmtId="0" fontId="42" fillId="38" borderId="0" xfId="0" applyFont="1" applyFill="1" applyAlignment="1">
      <alignment horizontal="right"/>
    </xf>
    <xf numFmtId="165" fontId="35" fillId="38" borderId="0" xfId="0" applyNumberFormat="1" applyFont="1" applyFill="1" applyAlignment="1">
      <alignment horizontal="right"/>
    </xf>
    <xf numFmtId="165" fontId="42" fillId="38" borderId="0" xfId="0" applyNumberFormat="1" applyFont="1" applyFill="1"/>
    <xf numFmtId="0" fontId="35" fillId="0" borderId="0" xfId="0" applyFont="1" applyAlignment="1">
      <alignment horizontal="center"/>
    </xf>
    <xf numFmtId="49" fontId="2" fillId="0" borderId="0" xfId="0" applyNumberFormat="1" applyFont="1"/>
    <xf numFmtId="49" fontId="35" fillId="0" borderId="0" xfId="0" applyNumberFormat="1" applyFont="1"/>
    <xf numFmtId="49" fontId="42" fillId="38" borderId="0" xfId="0" applyNumberFormat="1" applyFont="1" applyFill="1"/>
    <xf numFmtId="49" fontId="1" fillId="0" borderId="0" xfId="0" applyNumberFormat="1" applyFont="1"/>
    <xf numFmtId="0" fontId="41" fillId="0" borderId="0" xfId="0" applyFont="1"/>
    <xf numFmtId="2" fontId="0" fillId="39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left" vertical="center" indent="4"/>
    </xf>
    <xf numFmtId="166" fontId="35" fillId="0" borderId="0" xfId="0" applyNumberFormat="1" applyFont="1" applyAlignment="1">
      <alignment horizontal="center"/>
    </xf>
    <xf numFmtId="0" fontId="43" fillId="0" borderId="0" xfId="0" applyFont="1"/>
    <xf numFmtId="164" fontId="0" fillId="0" borderId="0" xfId="0" applyNumberFormat="1"/>
    <xf numFmtId="0" fontId="28" fillId="0" borderId="0" xfId="0" applyFont="1" applyAlignment="1">
      <alignment horizontal="center" vertical="center"/>
    </xf>
    <xf numFmtId="0" fontId="35" fillId="36" borderId="0" xfId="0" applyFont="1" applyFill="1"/>
    <xf numFmtId="0" fontId="42" fillId="36" borderId="0" xfId="0" applyFont="1" applyFill="1"/>
    <xf numFmtId="49" fontId="2" fillId="36" borderId="0" xfId="0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" formatCode="0"/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" formatCode="0"/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From</a:t>
            </a:r>
            <a:r>
              <a:rPr lang="en-US" baseline="0"/>
              <a:t> 0 (lowest rating) to 10 (highest rating), how do you rate your water water quality?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'Environmental Survey'!$D$34:$D$38</c:f>
              <c:numCache>
                <c:formatCode>@</c:formatCode>
                <c:ptCount val="5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cat>
          <c:val>
            <c:numRef>
              <c:f>'Environmental Survey'!$F$34:$F$38</c:f>
              <c:numCache>
                <c:formatCode>0.00</c:formatCode>
                <c:ptCount val="5"/>
                <c:pt idx="0">
                  <c:v>3.4482758620689653</c:v>
                </c:pt>
                <c:pt idx="1">
                  <c:v>6.8965517241379306</c:v>
                </c:pt>
                <c:pt idx="2">
                  <c:v>41.379310344827587</c:v>
                </c:pt>
                <c:pt idx="3">
                  <c:v>41.379310344827587</c:v>
                </c:pt>
                <c:pt idx="4">
                  <c:v>6.8965517241379306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2-7C49-8B03-A0BC2A237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252016"/>
        <c:axId val="571199696"/>
      </c:barChart>
      <c:catAx>
        <c:axId val="57125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</a:t>
                </a:r>
                <a:r>
                  <a:rPr lang="en-US" baseline="0"/>
                  <a:t> Quality Rating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99696"/>
        <c:crosses val="autoZero"/>
        <c:auto val="1"/>
        <c:lblAlgn val="ctr"/>
        <c:lblOffset val="100"/>
        <c:noMultiLvlLbl val="0"/>
      </c:catAx>
      <c:valAx>
        <c:axId val="5711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5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Geometric Mean Arsenic Speciation in Nogales, Mexico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05-7E4B-ACAA-B1EA0CA8C52E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505-7E4B-ACAA-B1EA0CA8C52E}"/>
              </c:ext>
            </c:extLst>
          </c:dPt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'Nogales Speciation'!$D$1:$H$1</c:f>
              <c:strCache>
                <c:ptCount val="5"/>
                <c:pt idx="0">
                  <c:v>As B</c:v>
                </c:pt>
                <c:pt idx="1">
                  <c:v>As(III)</c:v>
                </c:pt>
                <c:pt idx="2">
                  <c:v>DMA(V)</c:v>
                </c:pt>
                <c:pt idx="3">
                  <c:v>MMA(V)</c:v>
                </c:pt>
                <c:pt idx="4">
                  <c:v>As(V)</c:v>
                </c:pt>
              </c:strCache>
            </c:strRef>
          </c:cat>
          <c:val>
            <c:numRef>
              <c:f>'Nogales Speciation'!$D$34:$H$34</c:f>
              <c:numCache>
                <c:formatCode>0.00</c:formatCode>
                <c:ptCount val="5"/>
                <c:pt idx="0">
                  <c:v>6.7332375747195821</c:v>
                </c:pt>
                <c:pt idx="1">
                  <c:v>27.58787059188867</c:v>
                </c:pt>
                <c:pt idx="2">
                  <c:v>9.2080106442458209</c:v>
                </c:pt>
                <c:pt idx="3">
                  <c:v>9.7538157024633261</c:v>
                </c:pt>
                <c:pt idx="4">
                  <c:v>46.717065486682593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5-7E4B-ACAA-B1EA0CA8C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2241120"/>
        <c:axId val="542243408"/>
      </c:barChart>
      <c:catAx>
        <c:axId val="542241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Arsenic</a:t>
                </a:r>
                <a:r>
                  <a:rPr lang="en-US" sz="1800" baseline="0"/>
                  <a:t> Species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7.1684587813620072E-3"/>
              <c:y val="0.303190365910143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43408"/>
        <c:crosses val="autoZero"/>
        <c:auto val="1"/>
        <c:lblAlgn val="ctr"/>
        <c:lblOffset val="100"/>
        <c:noMultiLvlLbl val="0"/>
      </c:catAx>
      <c:valAx>
        <c:axId val="54224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% Total Arsenic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4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Geometric Mean of Arsenic Speciation in Naco, Mexico</a:t>
            </a:r>
            <a:endParaRPr lang="en-US" sz="16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85091429686987E-2"/>
          <c:y val="0.10285368802902056"/>
          <c:w val="0.83904809006312231"/>
          <c:h val="0.771761132639556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138-9C43-B879-500599C649BB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138-9C43-B879-500599C649BB}"/>
              </c:ext>
            </c:extLst>
          </c:dPt>
          <c:dPt>
            <c:idx val="2"/>
            <c:invertIfNegative val="0"/>
            <c:bubble3D val="0"/>
            <c:spPr>
              <a:solidFill>
                <a:srgbClr val="00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138-9C43-B879-500599C649BB}"/>
              </c:ext>
            </c:extLst>
          </c:dPt>
          <c:dPt>
            <c:idx val="3"/>
            <c:invertIfNegative val="0"/>
            <c:bubble3D val="0"/>
            <c:spPr>
              <a:solidFill>
                <a:srgbClr val="00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138-9C43-B879-500599C649BB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138-9C43-B879-500599C649BB}"/>
              </c:ext>
            </c:extLst>
          </c:dPt>
          <c:errBars>
            <c:errBarType val="plus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'Naco Speciation'!$D$1:$H$1</c:f>
              <c:strCache>
                <c:ptCount val="5"/>
                <c:pt idx="0">
                  <c:v>As B</c:v>
                </c:pt>
                <c:pt idx="1">
                  <c:v>As(III)</c:v>
                </c:pt>
                <c:pt idx="2">
                  <c:v>DMA(V)</c:v>
                </c:pt>
                <c:pt idx="3">
                  <c:v>MMA(V)</c:v>
                </c:pt>
                <c:pt idx="4">
                  <c:v>As(V)</c:v>
                </c:pt>
              </c:strCache>
            </c:strRef>
          </c:cat>
          <c:val>
            <c:numRef>
              <c:f>'Naco Speciation'!$D$29:$H$29</c:f>
              <c:numCache>
                <c:formatCode>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5138-9C43-B879-500599C6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0825936"/>
        <c:axId val="571136112"/>
      </c:barChart>
      <c:catAx>
        <c:axId val="570825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Arsenic</a:t>
                </a:r>
                <a:r>
                  <a:rPr lang="en-US" sz="1800" baseline="0"/>
                  <a:t> 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36112"/>
        <c:crosses val="autoZero"/>
        <c:auto val="1"/>
        <c:lblAlgn val="ctr"/>
        <c:lblOffset val="100"/>
        <c:noMultiLvlLbl val="0"/>
      </c:catAx>
      <c:valAx>
        <c:axId val="57113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Total</a:t>
                </a:r>
                <a:r>
                  <a:rPr lang="en-US" sz="1400" baseline="0"/>
                  <a:t> Arsenic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2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As 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Sheet1!$E$2:$E$48</c:f>
              <c:numCache>
                <c:formatCode>0.00</c:formatCode>
                <c:ptCount val="47"/>
                <c:pt idx="0">
                  <c:v>3.2403703492039297E-2</c:v>
                </c:pt>
                <c:pt idx="1">
                  <c:v>3.2403703492039297E-2</c:v>
                </c:pt>
                <c:pt idx="2">
                  <c:v>3.2403703492039297E-2</c:v>
                </c:pt>
                <c:pt idx="3">
                  <c:v>3.2403703492039297E-2</c:v>
                </c:pt>
                <c:pt idx="4">
                  <c:v>3.2403703492039297E-2</c:v>
                </c:pt>
                <c:pt idx="5">
                  <c:v>3.2403703492039297E-2</c:v>
                </c:pt>
                <c:pt idx="6">
                  <c:v>3.2403703492039297E-2</c:v>
                </c:pt>
                <c:pt idx="7">
                  <c:v>3.2403703492039297E-2</c:v>
                </c:pt>
                <c:pt idx="8">
                  <c:v>3.2403703492039297E-2</c:v>
                </c:pt>
                <c:pt idx="9">
                  <c:v>3.2403703492039297E-2</c:v>
                </c:pt>
                <c:pt idx="10">
                  <c:v>0.41</c:v>
                </c:pt>
                <c:pt idx="11">
                  <c:v>3.2403703492039297E-2</c:v>
                </c:pt>
                <c:pt idx="12">
                  <c:v>3.2403703492039297E-2</c:v>
                </c:pt>
                <c:pt idx="13">
                  <c:v>3.2403703492039297E-2</c:v>
                </c:pt>
                <c:pt idx="14">
                  <c:v>3.2403703492039297E-2</c:v>
                </c:pt>
                <c:pt idx="15">
                  <c:v>0.17</c:v>
                </c:pt>
                <c:pt idx="16">
                  <c:v>3.2403703492039297E-2</c:v>
                </c:pt>
                <c:pt idx="17">
                  <c:v>3.2403703492039297E-2</c:v>
                </c:pt>
                <c:pt idx="18">
                  <c:v>3.2403703492039297E-2</c:v>
                </c:pt>
                <c:pt idx="19">
                  <c:v>3.2403703492039297E-2</c:v>
                </c:pt>
                <c:pt idx="20">
                  <c:v>3.2403703492039297E-2</c:v>
                </c:pt>
                <c:pt idx="21">
                  <c:v>0.1</c:v>
                </c:pt>
                <c:pt idx="22">
                  <c:v>3.2403703492039297E-2</c:v>
                </c:pt>
                <c:pt idx="23">
                  <c:v>3.2403703492039297E-2</c:v>
                </c:pt>
                <c:pt idx="24">
                  <c:v>3.2403703492039297E-2</c:v>
                </c:pt>
                <c:pt idx="25">
                  <c:v>3.2403703492039297E-2</c:v>
                </c:pt>
                <c:pt idx="26">
                  <c:v>3.2403703492039297E-2</c:v>
                </c:pt>
                <c:pt idx="27">
                  <c:v>3.2403703492039297E-2</c:v>
                </c:pt>
                <c:pt idx="28">
                  <c:v>0.28000000000000003</c:v>
                </c:pt>
                <c:pt idx="29">
                  <c:v>0.1</c:v>
                </c:pt>
                <c:pt idx="30">
                  <c:v>0.97</c:v>
                </c:pt>
                <c:pt idx="31">
                  <c:v>0.39</c:v>
                </c:pt>
                <c:pt idx="32">
                  <c:v>0.41</c:v>
                </c:pt>
                <c:pt idx="33">
                  <c:v>0.56000000000000005</c:v>
                </c:pt>
                <c:pt idx="34">
                  <c:v>0.27</c:v>
                </c:pt>
                <c:pt idx="35">
                  <c:v>3.2403703492039297E-2</c:v>
                </c:pt>
                <c:pt idx="36">
                  <c:v>0.15</c:v>
                </c:pt>
                <c:pt idx="37">
                  <c:v>0.04</c:v>
                </c:pt>
                <c:pt idx="38">
                  <c:v>3.2403703492039297E-2</c:v>
                </c:pt>
                <c:pt idx="39">
                  <c:v>3.2403703492039297E-2</c:v>
                </c:pt>
                <c:pt idx="40">
                  <c:v>3.2403703492039297E-2</c:v>
                </c:pt>
                <c:pt idx="41">
                  <c:v>3.2403703492039297E-2</c:v>
                </c:pt>
                <c:pt idx="42">
                  <c:v>3.2403703492039297E-2</c:v>
                </c:pt>
                <c:pt idx="43">
                  <c:v>3.2403703492039297E-2</c:v>
                </c:pt>
                <c:pt idx="44">
                  <c:v>3.2403703492039297E-2</c:v>
                </c:pt>
                <c:pt idx="45">
                  <c:v>0.04</c:v>
                </c:pt>
                <c:pt idx="46">
                  <c:v>3.2403703492039297E-2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C-514B-B123-D5D3DF938025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As(III)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Sheet1!$F$2:$F$48</c:f>
              <c:numCache>
                <c:formatCode>0.00</c:formatCode>
                <c:ptCount val="47"/>
                <c:pt idx="0">
                  <c:v>5.3385391260156553E-2</c:v>
                </c:pt>
                <c:pt idx="1">
                  <c:v>5.3385391260156553E-2</c:v>
                </c:pt>
                <c:pt idx="2">
                  <c:v>5.3385391260156553E-2</c:v>
                </c:pt>
                <c:pt idx="3">
                  <c:v>5.3385391260156553E-2</c:v>
                </c:pt>
                <c:pt idx="4">
                  <c:v>5.3385391260156553E-2</c:v>
                </c:pt>
                <c:pt idx="5">
                  <c:v>5.3385391260156553E-2</c:v>
                </c:pt>
                <c:pt idx="6">
                  <c:v>5.3385391260156553E-2</c:v>
                </c:pt>
                <c:pt idx="7">
                  <c:v>5.3385391260156553E-2</c:v>
                </c:pt>
                <c:pt idx="8">
                  <c:v>5.3385391260156553E-2</c:v>
                </c:pt>
                <c:pt idx="9">
                  <c:v>5.3385391260156553E-2</c:v>
                </c:pt>
                <c:pt idx="10">
                  <c:v>0.08</c:v>
                </c:pt>
                <c:pt idx="11">
                  <c:v>5.3385391260156553E-2</c:v>
                </c:pt>
                <c:pt idx="12">
                  <c:v>5.3385391260156553E-2</c:v>
                </c:pt>
                <c:pt idx="13">
                  <c:v>5.3385391260156553E-2</c:v>
                </c:pt>
                <c:pt idx="14">
                  <c:v>5.3385391260156553E-2</c:v>
                </c:pt>
                <c:pt idx="15">
                  <c:v>0.43</c:v>
                </c:pt>
                <c:pt idx="16">
                  <c:v>1.59</c:v>
                </c:pt>
                <c:pt idx="17">
                  <c:v>5.3385391260156553E-2</c:v>
                </c:pt>
                <c:pt idx="18">
                  <c:v>1.62</c:v>
                </c:pt>
                <c:pt idx="19">
                  <c:v>5.3385391260156553E-2</c:v>
                </c:pt>
                <c:pt idx="20">
                  <c:v>5.3385391260156553E-2</c:v>
                </c:pt>
                <c:pt idx="21">
                  <c:v>1.44</c:v>
                </c:pt>
                <c:pt idx="22">
                  <c:v>5.3385391260156553E-2</c:v>
                </c:pt>
                <c:pt idx="23">
                  <c:v>5.3385391260156553E-2</c:v>
                </c:pt>
                <c:pt idx="24">
                  <c:v>5.3385391260156553E-2</c:v>
                </c:pt>
                <c:pt idx="25">
                  <c:v>5.3385391260156553E-2</c:v>
                </c:pt>
                <c:pt idx="26">
                  <c:v>3.03</c:v>
                </c:pt>
                <c:pt idx="27">
                  <c:v>5.3385391260156553E-2</c:v>
                </c:pt>
                <c:pt idx="28">
                  <c:v>0.56000000000000005</c:v>
                </c:pt>
                <c:pt idx="29">
                  <c:v>2.2999999999999998</c:v>
                </c:pt>
                <c:pt idx="30">
                  <c:v>0.1</c:v>
                </c:pt>
                <c:pt idx="31">
                  <c:v>1.32</c:v>
                </c:pt>
                <c:pt idx="32">
                  <c:v>0.05</c:v>
                </c:pt>
                <c:pt idx="33">
                  <c:v>0.22</c:v>
                </c:pt>
                <c:pt idx="34">
                  <c:v>0.91</c:v>
                </c:pt>
                <c:pt idx="35">
                  <c:v>5.3385391260156553E-2</c:v>
                </c:pt>
                <c:pt idx="36">
                  <c:v>0.98</c:v>
                </c:pt>
                <c:pt idx="37">
                  <c:v>1.73</c:v>
                </c:pt>
                <c:pt idx="38">
                  <c:v>5.3385391260156553E-2</c:v>
                </c:pt>
                <c:pt idx="39">
                  <c:v>0.46</c:v>
                </c:pt>
                <c:pt idx="40">
                  <c:v>0.27</c:v>
                </c:pt>
                <c:pt idx="41">
                  <c:v>0.14000000000000001</c:v>
                </c:pt>
                <c:pt idx="42">
                  <c:v>0.62</c:v>
                </c:pt>
                <c:pt idx="43">
                  <c:v>0.02</c:v>
                </c:pt>
                <c:pt idx="44">
                  <c:v>5.3385391260156553E-2</c:v>
                </c:pt>
                <c:pt idx="45">
                  <c:v>0.51</c:v>
                </c:pt>
                <c:pt idx="46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0C-514B-B123-D5D3DF938025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DMA(V)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Sheet1!$G$2:$G$48</c:f>
              <c:numCache>
                <c:formatCode>0.00</c:formatCode>
                <c:ptCount val="47"/>
                <c:pt idx="0">
                  <c:v>3.2403703492039297E-2</c:v>
                </c:pt>
                <c:pt idx="1">
                  <c:v>3.2403703492039297E-2</c:v>
                </c:pt>
                <c:pt idx="2">
                  <c:v>3.2403703492039297E-2</c:v>
                </c:pt>
                <c:pt idx="3">
                  <c:v>3.2403703492039297E-2</c:v>
                </c:pt>
                <c:pt idx="4">
                  <c:v>3.2403703492039297E-2</c:v>
                </c:pt>
                <c:pt idx="5">
                  <c:v>3.2403703492039297E-2</c:v>
                </c:pt>
                <c:pt idx="6">
                  <c:v>3.2403703492039297E-2</c:v>
                </c:pt>
                <c:pt idx="7">
                  <c:v>3.2403703492039297E-2</c:v>
                </c:pt>
                <c:pt idx="8">
                  <c:v>3.2403703492039297E-2</c:v>
                </c:pt>
                <c:pt idx="9">
                  <c:v>3.2403703492039297E-2</c:v>
                </c:pt>
                <c:pt idx="10">
                  <c:v>0.44</c:v>
                </c:pt>
                <c:pt idx="11">
                  <c:v>3.2403703492039297E-2</c:v>
                </c:pt>
                <c:pt idx="12">
                  <c:v>3.2403703492039297E-2</c:v>
                </c:pt>
                <c:pt idx="13">
                  <c:v>3.2403703492039297E-2</c:v>
                </c:pt>
                <c:pt idx="14">
                  <c:v>3.2403703492039297E-2</c:v>
                </c:pt>
                <c:pt idx="15">
                  <c:v>0.53</c:v>
                </c:pt>
                <c:pt idx="16">
                  <c:v>3.2403703492039297E-2</c:v>
                </c:pt>
                <c:pt idx="17">
                  <c:v>3.2403703492039297E-2</c:v>
                </c:pt>
                <c:pt idx="18">
                  <c:v>3.2403703492039297E-2</c:v>
                </c:pt>
                <c:pt idx="19">
                  <c:v>3.2403703492039297E-2</c:v>
                </c:pt>
                <c:pt idx="20">
                  <c:v>3.2403703492039297E-2</c:v>
                </c:pt>
                <c:pt idx="21">
                  <c:v>3.2403703492039297E-2</c:v>
                </c:pt>
                <c:pt idx="22">
                  <c:v>3.2403703492039297E-2</c:v>
                </c:pt>
                <c:pt idx="23">
                  <c:v>3.2403703492039297E-2</c:v>
                </c:pt>
                <c:pt idx="24">
                  <c:v>3.2403703492039297E-2</c:v>
                </c:pt>
                <c:pt idx="25">
                  <c:v>0.04</c:v>
                </c:pt>
                <c:pt idx="26">
                  <c:v>3.2403703492039297E-2</c:v>
                </c:pt>
                <c:pt idx="27">
                  <c:v>3.2403703492039297E-2</c:v>
                </c:pt>
                <c:pt idx="28">
                  <c:v>1.41</c:v>
                </c:pt>
                <c:pt idx="29">
                  <c:v>0.18</c:v>
                </c:pt>
                <c:pt idx="30">
                  <c:v>1.1000000000000001</c:v>
                </c:pt>
                <c:pt idx="31">
                  <c:v>0.71</c:v>
                </c:pt>
                <c:pt idx="32">
                  <c:v>1.58</c:v>
                </c:pt>
                <c:pt idx="33">
                  <c:v>1.32</c:v>
                </c:pt>
                <c:pt idx="34">
                  <c:v>0.97</c:v>
                </c:pt>
                <c:pt idx="35">
                  <c:v>0.01</c:v>
                </c:pt>
                <c:pt idx="36">
                  <c:v>0.9</c:v>
                </c:pt>
                <c:pt idx="37">
                  <c:v>0.26</c:v>
                </c:pt>
                <c:pt idx="38">
                  <c:v>3.2403703492039297E-2</c:v>
                </c:pt>
                <c:pt idx="39">
                  <c:v>3.2403703492039297E-2</c:v>
                </c:pt>
                <c:pt idx="40">
                  <c:v>3.2403703492039297E-2</c:v>
                </c:pt>
                <c:pt idx="41">
                  <c:v>3.2403703492039297E-2</c:v>
                </c:pt>
                <c:pt idx="42">
                  <c:v>3.2403703492039297E-2</c:v>
                </c:pt>
                <c:pt idx="43">
                  <c:v>3.2403703492039297E-2</c:v>
                </c:pt>
                <c:pt idx="44">
                  <c:v>3.2403703492039297E-2</c:v>
                </c:pt>
                <c:pt idx="45">
                  <c:v>3.2403703492039297E-2</c:v>
                </c:pt>
                <c:pt idx="46">
                  <c:v>3.2403703492039297E-2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0C-514B-B123-D5D3DF938025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MMA(V)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Sheet1!$H$2:$H$48</c:f>
              <c:numCache>
                <c:formatCode>0.00</c:formatCode>
                <c:ptCount val="47"/>
                <c:pt idx="0">
                  <c:v>8.573214099741093E-2</c:v>
                </c:pt>
                <c:pt idx="1">
                  <c:v>8.573214099741093E-2</c:v>
                </c:pt>
                <c:pt idx="2">
                  <c:v>8.573214099741093E-2</c:v>
                </c:pt>
                <c:pt idx="3">
                  <c:v>0.02</c:v>
                </c:pt>
                <c:pt idx="4">
                  <c:v>8.573214099741093E-2</c:v>
                </c:pt>
                <c:pt idx="5">
                  <c:v>8.573214099741093E-2</c:v>
                </c:pt>
                <c:pt idx="6">
                  <c:v>8.573214099741093E-2</c:v>
                </c:pt>
                <c:pt idx="7">
                  <c:v>8.573214099741093E-2</c:v>
                </c:pt>
                <c:pt idx="8">
                  <c:v>8.573214099741093E-2</c:v>
                </c:pt>
                <c:pt idx="9">
                  <c:v>0.02</c:v>
                </c:pt>
                <c:pt idx="10">
                  <c:v>0.1</c:v>
                </c:pt>
                <c:pt idx="11">
                  <c:v>0.02</c:v>
                </c:pt>
                <c:pt idx="12">
                  <c:v>8.573214099741093E-2</c:v>
                </c:pt>
                <c:pt idx="13">
                  <c:v>0.05</c:v>
                </c:pt>
                <c:pt idx="14">
                  <c:v>8.573214099741093E-2</c:v>
                </c:pt>
                <c:pt idx="15">
                  <c:v>0.04</c:v>
                </c:pt>
                <c:pt idx="16">
                  <c:v>0.02</c:v>
                </c:pt>
                <c:pt idx="17">
                  <c:v>0.09</c:v>
                </c:pt>
                <c:pt idx="18">
                  <c:v>8.573214099741093E-2</c:v>
                </c:pt>
                <c:pt idx="19">
                  <c:v>8.573214099741093E-2</c:v>
                </c:pt>
                <c:pt idx="20">
                  <c:v>8.573214099741093E-2</c:v>
                </c:pt>
                <c:pt idx="21">
                  <c:v>0.04</c:v>
                </c:pt>
                <c:pt idx="22">
                  <c:v>8.573214099741093E-2</c:v>
                </c:pt>
                <c:pt idx="23">
                  <c:v>8.573214099741093E-2</c:v>
                </c:pt>
                <c:pt idx="24">
                  <c:v>8.573214099741093E-2</c:v>
                </c:pt>
                <c:pt idx="25">
                  <c:v>0.12</c:v>
                </c:pt>
                <c:pt idx="26">
                  <c:v>8.573214099741093E-2</c:v>
                </c:pt>
                <c:pt idx="27">
                  <c:v>8.573214099741093E-2</c:v>
                </c:pt>
                <c:pt idx="28">
                  <c:v>0.27</c:v>
                </c:pt>
                <c:pt idx="29">
                  <c:v>0.06</c:v>
                </c:pt>
                <c:pt idx="30">
                  <c:v>0.17</c:v>
                </c:pt>
                <c:pt idx="31">
                  <c:v>0.22</c:v>
                </c:pt>
                <c:pt idx="32">
                  <c:v>0.34</c:v>
                </c:pt>
                <c:pt idx="33">
                  <c:v>0.4</c:v>
                </c:pt>
                <c:pt idx="34">
                  <c:v>0.24</c:v>
                </c:pt>
                <c:pt idx="35">
                  <c:v>7.0000000000000007E-2</c:v>
                </c:pt>
                <c:pt idx="36">
                  <c:v>0.04</c:v>
                </c:pt>
                <c:pt idx="37">
                  <c:v>8.573214099741093E-2</c:v>
                </c:pt>
                <c:pt idx="38">
                  <c:v>0.05</c:v>
                </c:pt>
                <c:pt idx="39">
                  <c:v>8.573214099741093E-2</c:v>
                </c:pt>
                <c:pt idx="40">
                  <c:v>8.573214099741093E-2</c:v>
                </c:pt>
                <c:pt idx="41">
                  <c:v>0.15</c:v>
                </c:pt>
                <c:pt idx="42">
                  <c:v>0.06</c:v>
                </c:pt>
                <c:pt idx="43">
                  <c:v>0.03</c:v>
                </c:pt>
                <c:pt idx="44">
                  <c:v>8.573214099741093E-2</c:v>
                </c:pt>
                <c:pt idx="45">
                  <c:v>8.573214099741093E-2</c:v>
                </c:pt>
                <c:pt idx="46">
                  <c:v>8.573214099741093E-2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0C-514B-B123-D5D3DF938025}"/>
            </c:ext>
          </c:extLst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As(V)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Sheet1!$I$2:$I$48</c:f>
              <c:numCache>
                <c:formatCode>0.00</c:formatCode>
                <c:ptCount val="47"/>
                <c:pt idx="0">
                  <c:v>1.69</c:v>
                </c:pt>
                <c:pt idx="1">
                  <c:v>1.44</c:v>
                </c:pt>
                <c:pt idx="2">
                  <c:v>1.31</c:v>
                </c:pt>
                <c:pt idx="3">
                  <c:v>1.75</c:v>
                </c:pt>
                <c:pt idx="4">
                  <c:v>1.77</c:v>
                </c:pt>
                <c:pt idx="5">
                  <c:v>1.33</c:v>
                </c:pt>
                <c:pt idx="6">
                  <c:v>1.1299999999999999</c:v>
                </c:pt>
                <c:pt idx="7">
                  <c:v>1.1200000000000001</c:v>
                </c:pt>
                <c:pt idx="8">
                  <c:v>1.1499999999999999</c:v>
                </c:pt>
                <c:pt idx="9">
                  <c:v>1.3</c:v>
                </c:pt>
                <c:pt idx="10">
                  <c:v>0.39</c:v>
                </c:pt>
                <c:pt idx="11">
                  <c:v>1.59</c:v>
                </c:pt>
                <c:pt idx="12">
                  <c:v>1.3</c:v>
                </c:pt>
                <c:pt idx="13">
                  <c:v>1.55</c:v>
                </c:pt>
                <c:pt idx="14">
                  <c:v>1.1299999999999999</c:v>
                </c:pt>
                <c:pt idx="15">
                  <c:v>0.25</c:v>
                </c:pt>
                <c:pt idx="16">
                  <c:v>0.22</c:v>
                </c:pt>
                <c:pt idx="17">
                  <c:v>1.57</c:v>
                </c:pt>
                <c:pt idx="18">
                  <c:v>0.28999999999999998</c:v>
                </c:pt>
                <c:pt idx="19">
                  <c:v>0.13</c:v>
                </c:pt>
                <c:pt idx="20">
                  <c:v>0.03</c:v>
                </c:pt>
                <c:pt idx="21">
                  <c:v>0.13</c:v>
                </c:pt>
                <c:pt idx="22">
                  <c:v>1.55</c:v>
                </c:pt>
                <c:pt idx="23">
                  <c:v>1.83</c:v>
                </c:pt>
                <c:pt idx="24">
                  <c:v>1.75</c:v>
                </c:pt>
                <c:pt idx="25">
                  <c:v>2.64</c:v>
                </c:pt>
                <c:pt idx="26">
                  <c:v>0.12</c:v>
                </c:pt>
                <c:pt idx="27">
                  <c:v>2.63</c:v>
                </c:pt>
                <c:pt idx="28">
                  <c:v>0.11</c:v>
                </c:pt>
                <c:pt idx="29">
                  <c:v>0.44</c:v>
                </c:pt>
                <c:pt idx="30">
                  <c:v>0.37</c:v>
                </c:pt>
                <c:pt idx="31">
                  <c:v>0.08</c:v>
                </c:pt>
                <c:pt idx="32">
                  <c:v>0.22</c:v>
                </c:pt>
                <c:pt idx="33">
                  <c:v>0.13</c:v>
                </c:pt>
                <c:pt idx="34">
                  <c:v>0.19</c:v>
                </c:pt>
                <c:pt idx="35">
                  <c:v>2.71</c:v>
                </c:pt>
                <c:pt idx="36">
                  <c:v>0.28000000000000003</c:v>
                </c:pt>
                <c:pt idx="37">
                  <c:v>0.08</c:v>
                </c:pt>
                <c:pt idx="38">
                  <c:v>2.29</c:v>
                </c:pt>
                <c:pt idx="39">
                  <c:v>3.38</c:v>
                </c:pt>
                <c:pt idx="40">
                  <c:v>3.7</c:v>
                </c:pt>
                <c:pt idx="41">
                  <c:v>3.57</c:v>
                </c:pt>
                <c:pt idx="42">
                  <c:v>0.12</c:v>
                </c:pt>
                <c:pt idx="43">
                  <c:v>3.83</c:v>
                </c:pt>
                <c:pt idx="44">
                  <c:v>3.91</c:v>
                </c:pt>
                <c:pt idx="45">
                  <c:v>0.17</c:v>
                </c:pt>
                <c:pt idx="46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0C-514B-B123-D5D3DF938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5985823"/>
        <c:axId val="1366078735"/>
      </c:barChart>
      <c:catAx>
        <c:axId val="136598582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078735"/>
        <c:crosses val="autoZero"/>
        <c:auto val="1"/>
        <c:lblAlgn val="ctr"/>
        <c:lblOffset val="100"/>
        <c:noMultiLvlLbl val="0"/>
      </c:catAx>
      <c:valAx>
        <c:axId val="136607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98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As 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Sheet1!$T$2:$T$11</c:f>
              <c:numCache>
                <c:formatCode>0.00</c:formatCode>
                <c:ptCount val="10"/>
                <c:pt idx="0">
                  <c:v>0.16</c:v>
                </c:pt>
                <c:pt idx="1">
                  <c:v>0.2</c:v>
                </c:pt>
                <c:pt idx="2">
                  <c:v>3.2403703492039297E-2</c:v>
                </c:pt>
                <c:pt idx="3">
                  <c:v>3.2403703492039297E-2</c:v>
                </c:pt>
                <c:pt idx="4">
                  <c:v>3.2403703492039297E-2</c:v>
                </c:pt>
                <c:pt idx="5">
                  <c:v>3.2403703492039297E-2</c:v>
                </c:pt>
                <c:pt idx="6">
                  <c:v>3.2403703492039297E-2</c:v>
                </c:pt>
                <c:pt idx="7">
                  <c:v>3.2403703492039297E-2</c:v>
                </c:pt>
                <c:pt idx="8">
                  <c:v>0.01</c:v>
                </c:pt>
                <c:pt idx="9">
                  <c:v>3.2403703492039297E-2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0-2745-8581-EEE60AF490E6}"/>
            </c:ext>
          </c:extLst>
        </c:ser>
        <c:ser>
          <c:idx val="1"/>
          <c:order val="1"/>
          <c:tx>
            <c:strRef>
              <c:f>Sheet1!$U$1</c:f>
              <c:strCache>
                <c:ptCount val="1"/>
                <c:pt idx="0">
                  <c:v>As(III)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Sheet1!$U$2:$U$11</c:f>
              <c:numCache>
                <c:formatCode>0.00</c:formatCode>
                <c:ptCount val="10"/>
                <c:pt idx="0">
                  <c:v>2.0099999999999998</c:v>
                </c:pt>
                <c:pt idx="1">
                  <c:v>1.1599999999999999</c:v>
                </c:pt>
                <c:pt idx="2">
                  <c:v>0.25</c:v>
                </c:pt>
                <c:pt idx="3">
                  <c:v>0.23</c:v>
                </c:pt>
                <c:pt idx="4">
                  <c:v>5.3385391260156553E-2</c:v>
                </c:pt>
                <c:pt idx="5">
                  <c:v>0.26</c:v>
                </c:pt>
                <c:pt idx="6">
                  <c:v>5.3385391260156553E-2</c:v>
                </c:pt>
                <c:pt idx="7">
                  <c:v>0.3</c:v>
                </c:pt>
                <c:pt idx="8">
                  <c:v>0.39</c:v>
                </c:pt>
                <c:pt idx="9">
                  <c:v>5.3385391260156553E-2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80-2745-8581-EEE60AF490E6}"/>
            </c:ext>
          </c:extLst>
        </c:ser>
        <c:ser>
          <c:idx val="2"/>
          <c:order val="2"/>
          <c:tx>
            <c:strRef>
              <c:f>Sheet1!$V$1</c:f>
              <c:strCache>
                <c:ptCount val="1"/>
                <c:pt idx="0">
                  <c:v>DMA(V)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Sheet1!$V$2:$V$11</c:f>
              <c:numCache>
                <c:formatCode>0.00</c:formatCode>
                <c:ptCount val="10"/>
                <c:pt idx="0">
                  <c:v>0.13</c:v>
                </c:pt>
                <c:pt idx="1">
                  <c:v>0.75</c:v>
                </c:pt>
                <c:pt idx="2">
                  <c:v>3.2403703492039297E-2</c:v>
                </c:pt>
                <c:pt idx="3">
                  <c:v>3.2403703492039297E-2</c:v>
                </c:pt>
                <c:pt idx="4">
                  <c:v>0.01</c:v>
                </c:pt>
                <c:pt idx="5">
                  <c:v>3.2403703492039297E-2</c:v>
                </c:pt>
                <c:pt idx="6">
                  <c:v>3.2403703492039297E-2</c:v>
                </c:pt>
                <c:pt idx="7">
                  <c:v>3.2403703492039297E-2</c:v>
                </c:pt>
                <c:pt idx="8">
                  <c:v>3.2403703492039297E-2</c:v>
                </c:pt>
                <c:pt idx="9">
                  <c:v>3.2403703492039297E-2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80-2745-8581-EEE60AF490E6}"/>
            </c:ext>
          </c:extLst>
        </c:ser>
        <c:ser>
          <c:idx val="3"/>
          <c:order val="3"/>
          <c:tx>
            <c:strRef>
              <c:f>Sheet1!$W$1</c:f>
              <c:strCache>
                <c:ptCount val="1"/>
                <c:pt idx="0">
                  <c:v>MMA(V)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Sheet1!$W$2:$W$11</c:f>
              <c:numCache>
                <c:formatCode>0.00</c:formatCode>
                <c:ptCount val="10"/>
                <c:pt idx="0">
                  <c:v>0.12</c:v>
                </c:pt>
                <c:pt idx="1">
                  <c:v>0.11</c:v>
                </c:pt>
                <c:pt idx="2">
                  <c:v>8.573214099741093E-2</c:v>
                </c:pt>
                <c:pt idx="3">
                  <c:v>0.03</c:v>
                </c:pt>
                <c:pt idx="4">
                  <c:v>0.04</c:v>
                </c:pt>
                <c:pt idx="5">
                  <c:v>8.573214099741093E-2</c:v>
                </c:pt>
                <c:pt idx="6">
                  <c:v>0.08</c:v>
                </c:pt>
                <c:pt idx="7">
                  <c:v>8.573214099741093E-2</c:v>
                </c:pt>
                <c:pt idx="8">
                  <c:v>0.02</c:v>
                </c:pt>
                <c:pt idx="9">
                  <c:v>8.573214099741093E-2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80-2745-8581-EEE60AF490E6}"/>
            </c:ext>
          </c:extLst>
        </c:ser>
        <c:ser>
          <c:idx val="4"/>
          <c:order val="4"/>
          <c:tx>
            <c:strRef>
              <c:f>Sheet1!$X$1</c:f>
              <c:strCache>
                <c:ptCount val="1"/>
                <c:pt idx="0">
                  <c:v>As(V)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Sheet1!$X$2:$X$11</c:f>
              <c:numCache>
                <c:formatCode>0.00</c:formatCode>
                <c:ptCount val="10"/>
                <c:pt idx="0">
                  <c:v>0.34</c:v>
                </c:pt>
                <c:pt idx="1">
                  <c:v>0.3</c:v>
                </c:pt>
                <c:pt idx="2">
                  <c:v>0.08</c:v>
                </c:pt>
                <c:pt idx="3">
                  <c:v>0.05</c:v>
                </c:pt>
                <c:pt idx="4">
                  <c:v>0.26</c:v>
                </c:pt>
                <c:pt idx="5">
                  <c:v>0.03</c:v>
                </c:pt>
                <c:pt idx="6">
                  <c:v>3.9</c:v>
                </c:pt>
                <c:pt idx="7">
                  <c:v>0.14000000000000001</c:v>
                </c:pt>
                <c:pt idx="8">
                  <c:v>0.15</c:v>
                </c:pt>
                <c:pt idx="9">
                  <c:v>3.87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80-2745-8581-EEE60AF49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6436175"/>
        <c:axId val="1316115647"/>
      </c:barChart>
      <c:catAx>
        <c:axId val="131643617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115647"/>
        <c:crosses val="autoZero"/>
        <c:auto val="1"/>
        <c:lblAlgn val="ctr"/>
        <c:lblOffset val="100"/>
        <c:noMultiLvlLbl val="0"/>
      </c:catAx>
      <c:valAx>
        <c:axId val="131611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43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Sheet1!$T$15</c:f>
              <c:strCache>
                <c:ptCount val="1"/>
                <c:pt idx="0">
                  <c:v>As 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Sheet1!$T$16:$T$17</c:f>
              <c:numCache>
                <c:formatCode>0.00</c:formatCode>
                <c:ptCount val="2"/>
                <c:pt idx="0">
                  <c:v>3.2403703492039297E-2</c:v>
                </c:pt>
                <c:pt idx="1">
                  <c:v>3.2403703492039297E-2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1-4043-9DE1-773BB4F9B065}"/>
            </c:ext>
          </c:extLst>
        </c:ser>
        <c:ser>
          <c:idx val="1"/>
          <c:order val="1"/>
          <c:tx>
            <c:strRef>
              <c:f>Sheet1!$U$15</c:f>
              <c:strCache>
                <c:ptCount val="1"/>
                <c:pt idx="0">
                  <c:v>As(III)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Sheet1!$U$16:$U$17</c:f>
              <c:numCache>
                <c:formatCode>0.00</c:formatCode>
                <c:ptCount val="2"/>
                <c:pt idx="0">
                  <c:v>5.3385391260156553E-2</c:v>
                </c:pt>
                <c:pt idx="1">
                  <c:v>5.3385391260156553E-2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F1-4043-9DE1-773BB4F9B065}"/>
            </c:ext>
          </c:extLst>
        </c:ser>
        <c:ser>
          <c:idx val="2"/>
          <c:order val="2"/>
          <c:tx>
            <c:strRef>
              <c:f>Sheet1!$V$15</c:f>
              <c:strCache>
                <c:ptCount val="1"/>
                <c:pt idx="0">
                  <c:v>DMA(V)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Sheet1!$V$16:$V$17</c:f>
              <c:numCache>
                <c:formatCode>0.00</c:formatCode>
                <c:ptCount val="2"/>
                <c:pt idx="0">
                  <c:v>3.2403703492039297E-2</c:v>
                </c:pt>
                <c:pt idx="1">
                  <c:v>3.2403703492039297E-2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F1-4043-9DE1-773BB4F9B065}"/>
            </c:ext>
          </c:extLst>
        </c:ser>
        <c:ser>
          <c:idx val="3"/>
          <c:order val="3"/>
          <c:tx>
            <c:strRef>
              <c:f>Sheet1!$W$15</c:f>
              <c:strCache>
                <c:ptCount val="1"/>
                <c:pt idx="0">
                  <c:v>MMA(V)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Sheet1!$W$16:$W$17</c:f>
              <c:numCache>
                <c:formatCode>0.00</c:formatCode>
                <c:ptCount val="2"/>
                <c:pt idx="0">
                  <c:v>8.573214099741093E-2</c:v>
                </c:pt>
                <c:pt idx="1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F1-4043-9DE1-773BB4F9B065}"/>
            </c:ext>
          </c:extLst>
        </c:ser>
        <c:ser>
          <c:idx val="4"/>
          <c:order val="4"/>
          <c:tx>
            <c:strRef>
              <c:f>Sheet1!$X$15</c:f>
              <c:strCache>
                <c:ptCount val="1"/>
                <c:pt idx="0">
                  <c:v>As(V)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Sheet1!$X$16:$X$17</c:f>
              <c:numCache>
                <c:formatCode>0.00</c:formatCode>
                <c:ptCount val="2"/>
                <c:pt idx="0">
                  <c:v>1.61</c:v>
                </c:pt>
                <c:pt idx="1">
                  <c:v>1.56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F1-4043-9DE1-773BB4F9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8559263"/>
        <c:axId val="1365938559"/>
      </c:barChart>
      <c:catAx>
        <c:axId val="1308559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938559"/>
        <c:crosses val="autoZero"/>
        <c:auto val="1"/>
        <c:lblAlgn val="ctr"/>
        <c:lblOffset val="100"/>
        <c:noMultiLvlLbl val="0"/>
      </c:catAx>
      <c:valAx>
        <c:axId val="136593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5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As 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Sheet3!$D$2:$D$60</c:f>
              <c:strCache>
                <c:ptCount val="59"/>
                <c:pt idx="0">
                  <c:v>Public</c:v>
                </c:pt>
                <c:pt idx="1">
                  <c:v>Public</c:v>
                </c:pt>
                <c:pt idx="2">
                  <c:v>Public</c:v>
                </c:pt>
                <c:pt idx="3">
                  <c:v>Public</c:v>
                </c:pt>
                <c:pt idx="4">
                  <c:v>Public</c:v>
                </c:pt>
                <c:pt idx="5">
                  <c:v>Public</c:v>
                </c:pt>
                <c:pt idx="6">
                  <c:v>Public</c:v>
                </c:pt>
                <c:pt idx="7">
                  <c:v>Public</c:v>
                </c:pt>
                <c:pt idx="8">
                  <c:v>Public</c:v>
                </c:pt>
                <c:pt idx="9">
                  <c:v>Public</c:v>
                </c:pt>
                <c:pt idx="10">
                  <c:v>Public</c:v>
                </c:pt>
                <c:pt idx="11">
                  <c:v>Public</c:v>
                </c:pt>
                <c:pt idx="12">
                  <c:v>Public</c:v>
                </c:pt>
                <c:pt idx="13">
                  <c:v>Public</c:v>
                </c:pt>
                <c:pt idx="14">
                  <c:v>Public</c:v>
                </c:pt>
                <c:pt idx="15">
                  <c:v>Public</c:v>
                </c:pt>
                <c:pt idx="16">
                  <c:v>Public</c:v>
                </c:pt>
                <c:pt idx="17">
                  <c:v>Public</c:v>
                </c:pt>
                <c:pt idx="18">
                  <c:v>Public</c:v>
                </c:pt>
                <c:pt idx="19">
                  <c:v>Public</c:v>
                </c:pt>
                <c:pt idx="20">
                  <c:v>Public</c:v>
                </c:pt>
                <c:pt idx="21">
                  <c:v>Public</c:v>
                </c:pt>
                <c:pt idx="22">
                  <c:v>Public</c:v>
                </c:pt>
                <c:pt idx="23">
                  <c:v>Public</c:v>
                </c:pt>
                <c:pt idx="24">
                  <c:v>Public</c:v>
                </c:pt>
                <c:pt idx="25">
                  <c:v>Public</c:v>
                </c:pt>
                <c:pt idx="26">
                  <c:v>Public</c:v>
                </c:pt>
                <c:pt idx="27">
                  <c:v>Public</c:v>
                </c:pt>
                <c:pt idx="28">
                  <c:v>Public</c:v>
                </c:pt>
                <c:pt idx="29">
                  <c:v>Public</c:v>
                </c:pt>
                <c:pt idx="30">
                  <c:v>Public</c:v>
                </c:pt>
                <c:pt idx="31">
                  <c:v>Public</c:v>
                </c:pt>
                <c:pt idx="32">
                  <c:v>Public</c:v>
                </c:pt>
                <c:pt idx="33">
                  <c:v>Public</c:v>
                </c:pt>
                <c:pt idx="34">
                  <c:v>Public</c:v>
                </c:pt>
                <c:pt idx="35">
                  <c:v>Public</c:v>
                </c:pt>
                <c:pt idx="36">
                  <c:v>Public</c:v>
                </c:pt>
                <c:pt idx="37">
                  <c:v>Public</c:v>
                </c:pt>
                <c:pt idx="38">
                  <c:v>Public</c:v>
                </c:pt>
                <c:pt idx="39">
                  <c:v>Public</c:v>
                </c:pt>
                <c:pt idx="40">
                  <c:v>Public</c:v>
                </c:pt>
                <c:pt idx="41">
                  <c:v>Public</c:v>
                </c:pt>
                <c:pt idx="42">
                  <c:v>Public</c:v>
                </c:pt>
                <c:pt idx="43">
                  <c:v>Public</c:v>
                </c:pt>
                <c:pt idx="44">
                  <c:v>Public</c:v>
                </c:pt>
                <c:pt idx="45">
                  <c:v>Public</c:v>
                </c:pt>
                <c:pt idx="46">
                  <c:v>Public</c:v>
                </c:pt>
                <c:pt idx="47">
                  <c:v>Pipa</c:v>
                </c:pt>
                <c:pt idx="48">
                  <c:v>Pipa</c:v>
                </c:pt>
                <c:pt idx="49">
                  <c:v>Pipa</c:v>
                </c:pt>
                <c:pt idx="50">
                  <c:v>Pipa</c:v>
                </c:pt>
                <c:pt idx="51">
                  <c:v>Pipa</c:v>
                </c:pt>
                <c:pt idx="52">
                  <c:v>Pipa</c:v>
                </c:pt>
                <c:pt idx="53">
                  <c:v>Pipa</c:v>
                </c:pt>
                <c:pt idx="54">
                  <c:v>Pipa</c:v>
                </c:pt>
                <c:pt idx="55">
                  <c:v>Pipa</c:v>
                </c:pt>
                <c:pt idx="56">
                  <c:v>Pipa</c:v>
                </c:pt>
                <c:pt idx="57">
                  <c:v>Private-well</c:v>
                </c:pt>
                <c:pt idx="58">
                  <c:v>Private-well</c:v>
                </c:pt>
              </c:strCache>
            </c:strRef>
          </c:cat>
          <c:val>
            <c:numRef>
              <c:f>Sheet3!$E$2:$E$60</c:f>
              <c:numCache>
                <c:formatCode>0.00</c:formatCode>
                <c:ptCount val="59"/>
                <c:pt idx="0">
                  <c:v>3.2403703492039297E-2</c:v>
                </c:pt>
                <c:pt idx="1">
                  <c:v>3.2403703492039297E-2</c:v>
                </c:pt>
                <c:pt idx="2">
                  <c:v>3.2403703492039297E-2</c:v>
                </c:pt>
                <c:pt idx="3">
                  <c:v>3.2403703492039297E-2</c:v>
                </c:pt>
                <c:pt idx="4">
                  <c:v>3.2403703492039297E-2</c:v>
                </c:pt>
                <c:pt idx="5">
                  <c:v>3.2403703492039297E-2</c:v>
                </c:pt>
                <c:pt idx="6">
                  <c:v>3.2403703492039297E-2</c:v>
                </c:pt>
                <c:pt idx="7">
                  <c:v>3.2403703492039297E-2</c:v>
                </c:pt>
                <c:pt idx="8">
                  <c:v>3.2403703492039297E-2</c:v>
                </c:pt>
                <c:pt idx="9">
                  <c:v>3.2403703492039297E-2</c:v>
                </c:pt>
                <c:pt idx="10">
                  <c:v>0.41</c:v>
                </c:pt>
                <c:pt idx="11">
                  <c:v>3.2403703492039297E-2</c:v>
                </c:pt>
                <c:pt idx="12">
                  <c:v>3.2403703492039297E-2</c:v>
                </c:pt>
                <c:pt idx="13">
                  <c:v>3.2403703492039297E-2</c:v>
                </c:pt>
                <c:pt idx="14">
                  <c:v>3.2403703492039297E-2</c:v>
                </c:pt>
                <c:pt idx="15">
                  <c:v>0.17</c:v>
                </c:pt>
                <c:pt idx="16">
                  <c:v>3.2403703492039297E-2</c:v>
                </c:pt>
                <c:pt idx="17">
                  <c:v>3.2403703492039297E-2</c:v>
                </c:pt>
                <c:pt idx="18">
                  <c:v>3.2403703492039297E-2</c:v>
                </c:pt>
                <c:pt idx="19">
                  <c:v>3.2403703492039297E-2</c:v>
                </c:pt>
                <c:pt idx="20">
                  <c:v>3.2403703492039297E-2</c:v>
                </c:pt>
                <c:pt idx="21">
                  <c:v>0.1</c:v>
                </c:pt>
                <c:pt idx="22">
                  <c:v>3.2403703492039297E-2</c:v>
                </c:pt>
                <c:pt idx="23">
                  <c:v>3.2403703492039297E-2</c:v>
                </c:pt>
                <c:pt idx="24">
                  <c:v>3.2403703492039297E-2</c:v>
                </c:pt>
                <c:pt idx="25">
                  <c:v>3.2403703492039297E-2</c:v>
                </c:pt>
                <c:pt idx="26">
                  <c:v>3.2403703492039297E-2</c:v>
                </c:pt>
                <c:pt idx="27">
                  <c:v>3.2403703492039297E-2</c:v>
                </c:pt>
                <c:pt idx="28">
                  <c:v>0.28000000000000003</c:v>
                </c:pt>
                <c:pt idx="29">
                  <c:v>0.1</c:v>
                </c:pt>
                <c:pt idx="30">
                  <c:v>0.97</c:v>
                </c:pt>
                <c:pt idx="31">
                  <c:v>0.39</c:v>
                </c:pt>
                <c:pt idx="32">
                  <c:v>0.41</c:v>
                </c:pt>
                <c:pt idx="33">
                  <c:v>0.56000000000000005</c:v>
                </c:pt>
                <c:pt idx="34">
                  <c:v>0.27</c:v>
                </c:pt>
                <c:pt idx="35">
                  <c:v>3.2403703492039297E-2</c:v>
                </c:pt>
                <c:pt idx="36">
                  <c:v>0.15</c:v>
                </c:pt>
                <c:pt idx="37">
                  <c:v>0.04</c:v>
                </c:pt>
                <c:pt idx="38">
                  <c:v>3.2403703492039297E-2</c:v>
                </c:pt>
                <c:pt idx="39">
                  <c:v>3.2403703492039297E-2</c:v>
                </c:pt>
                <c:pt idx="40">
                  <c:v>3.2403703492039297E-2</c:v>
                </c:pt>
                <c:pt idx="41">
                  <c:v>3.2403703492039297E-2</c:v>
                </c:pt>
                <c:pt idx="42">
                  <c:v>3.2403703492039297E-2</c:v>
                </c:pt>
                <c:pt idx="43">
                  <c:v>3.2403703492039297E-2</c:v>
                </c:pt>
                <c:pt idx="44">
                  <c:v>3.2403703492039297E-2</c:v>
                </c:pt>
                <c:pt idx="45">
                  <c:v>0.04</c:v>
                </c:pt>
                <c:pt idx="46">
                  <c:v>3.2403703492039297E-2</c:v>
                </c:pt>
                <c:pt idx="47">
                  <c:v>0.16</c:v>
                </c:pt>
                <c:pt idx="48">
                  <c:v>0.2</c:v>
                </c:pt>
                <c:pt idx="49">
                  <c:v>3.2403703492039297E-2</c:v>
                </c:pt>
                <c:pt idx="50">
                  <c:v>3.2403703492039297E-2</c:v>
                </c:pt>
                <c:pt idx="51">
                  <c:v>3.2403703492039297E-2</c:v>
                </c:pt>
                <c:pt idx="52">
                  <c:v>3.2403703492039297E-2</c:v>
                </c:pt>
                <c:pt idx="53">
                  <c:v>3.2403703492039297E-2</c:v>
                </c:pt>
                <c:pt idx="54">
                  <c:v>3.2403703492039297E-2</c:v>
                </c:pt>
                <c:pt idx="55">
                  <c:v>0.01</c:v>
                </c:pt>
                <c:pt idx="56">
                  <c:v>3.2403703492039297E-2</c:v>
                </c:pt>
                <c:pt idx="57">
                  <c:v>3.2403703492039297E-2</c:v>
                </c:pt>
                <c:pt idx="58">
                  <c:v>3.2403703492039297E-2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2-6A4C-9AFC-6FE97FF2ACA2}"/>
            </c:ext>
          </c:extLst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As(III)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Sheet3!$D$2:$D$60</c:f>
              <c:strCache>
                <c:ptCount val="59"/>
                <c:pt idx="0">
                  <c:v>Public</c:v>
                </c:pt>
                <c:pt idx="1">
                  <c:v>Public</c:v>
                </c:pt>
                <c:pt idx="2">
                  <c:v>Public</c:v>
                </c:pt>
                <c:pt idx="3">
                  <c:v>Public</c:v>
                </c:pt>
                <c:pt idx="4">
                  <c:v>Public</c:v>
                </c:pt>
                <c:pt idx="5">
                  <c:v>Public</c:v>
                </c:pt>
                <c:pt idx="6">
                  <c:v>Public</c:v>
                </c:pt>
                <c:pt idx="7">
                  <c:v>Public</c:v>
                </c:pt>
                <c:pt idx="8">
                  <c:v>Public</c:v>
                </c:pt>
                <c:pt idx="9">
                  <c:v>Public</c:v>
                </c:pt>
                <c:pt idx="10">
                  <c:v>Public</c:v>
                </c:pt>
                <c:pt idx="11">
                  <c:v>Public</c:v>
                </c:pt>
                <c:pt idx="12">
                  <c:v>Public</c:v>
                </c:pt>
                <c:pt idx="13">
                  <c:v>Public</c:v>
                </c:pt>
                <c:pt idx="14">
                  <c:v>Public</c:v>
                </c:pt>
                <c:pt idx="15">
                  <c:v>Public</c:v>
                </c:pt>
                <c:pt idx="16">
                  <c:v>Public</c:v>
                </c:pt>
                <c:pt idx="17">
                  <c:v>Public</c:v>
                </c:pt>
                <c:pt idx="18">
                  <c:v>Public</c:v>
                </c:pt>
                <c:pt idx="19">
                  <c:v>Public</c:v>
                </c:pt>
                <c:pt idx="20">
                  <c:v>Public</c:v>
                </c:pt>
                <c:pt idx="21">
                  <c:v>Public</c:v>
                </c:pt>
                <c:pt idx="22">
                  <c:v>Public</c:v>
                </c:pt>
                <c:pt idx="23">
                  <c:v>Public</c:v>
                </c:pt>
                <c:pt idx="24">
                  <c:v>Public</c:v>
                </c:pt>
                <c:pt idx="25">
                  <c:v>Public</c:v>
                </c:pt>
                <c:pt idx="26">
                  <c:v>Public</c:v>
                </c:pt>
                <c:pt idx="27">
                  <c:v>Public</c:v>
                </c:pt>
                <c:pt idx="28">
                  <c:v>Public</c:v>
                </c:pt>
                <c:pt idx="29">
                  <c:v>Public</c:v>
                </c:pt>
                <c:pt idx="30">
                  <c:v>Public</c:v>
                </c:pt>
                <c:pt idx="31">
                  <c:v>Public</c:v>
                </c:pt>
                <c:pt idx="32">
                  <c:v>Public</c:v>
                </c:pt>
                <c:pt idx="33">
                  <c:v>Public</c:v>
                </c:pt>
                <c:pt idx="34">
                  <c:v>Public</c:v>
                </c:pt>
                <c:pt idx="35">
                  <c:v>Public</c:v>
                </c:pt>
                <c:pt idx="36">
                  <c:v>Public</c:v>
                </c:pt>
                <c:pt idx="37">
                  <c:v>Public</c:v>
                </c:pt>
                <c:pt idx="38">
                  <c:v>Public</c:v>
                </c:pt>
                <c:pt idx="39">
                  <c:v>Public</c:v>
                </c:pt>
                <c:pt idx="40">
                  <c:v>Public</c:v>
                </c:pt>
                <c:pt idx="41">
                  <c:v>Public</c:v>
                </c:pt>
                <c:pt idx="42">
                  <c:v>Public</c:v>
                </c:pt>
                <c:pt idx="43">
                  <c:v>Public</c:v>
                </c:pt>
                <c:pt idx="44">
                  <c:v>Public</c:v>
                </c:pt>
                <c:pt idx="45">
                  <c:v>Public</c:v>
                </c:pt>
                <c:pt idx="46">
                  <c:v>Public</c:v>
                </c:pt>
                <c:pt idx="47">
                  <c:v>Pipa</c:v>
                </c:pt>
                <c:pt idx="48">
                  <c:v>Pipa</c:v>
                </c:pt>
                <c:pt idx="49">
                  <c:v>Pipa</c:v>
                </c:pt>
                <c:pt idx="50">
                  <c:v>Pipa</c:v>
                </c:pt>
                <c:pt idx="51">
                  <c:v>Pipa</c:v>
                </c:pt>
                <c:pt idx="52">
                  <c:v>Pipa</c:v>
                </c:pt>
                <c:pt idx="53">
                  <c:v>Pipa</c:v>
                </c:pt>
                <c:pt idx="54">
                  <c:v>Pipa</c:v>
                </c:pt>
                <c:pt idx="55">
                  <c:v>Pipa</c:v>
                </c:pt>
                <c:pt idx="56">
                  <c:v>Pipa</c:v>
                </c:pt>
                <c:pt idx="57">
                  <c:v>Private-well</c:v>
                </c:pt>
                <c:pt idx="58">
                  <c:v>Private-well</c:v>
                </c:pt>
              </c:strCache>
            </c:strRef>
          </c:cat>
          <c:val>
            <c:numRef>
              <c:f>Sheet3!$F$2:$F$60</c:f>
              <c:numCache>
                <c:formatCode>0.00</c:formatCode>
                <c:ptCount val="59"/>
                <c:pt idx="0">
                  <c:v>5.3385391260156553E-2</c:v>
                </c:pt>
                <c:pt idx="1">
                  <c:v>5.3385391260156553E-2</c:v>
                </c:pt>
                <c:pt idx="2">
                  <c:v>5.3385391260156553E-2</c:v>
                </c:pt>
                <c:pt idx="3">
                  <c:v>5.3385391260156553E-2</c:v>
                </c:pt>
                <c:pt idx="4">
                  <c:v>5.3385391260156553E-2</c:v>
                </c:pt>
                <c:pt idx="5">
                  <c:v>5.3385391260156553E-2</c:v>
                </c:pt>
                <c:pt idx="6">
                  <c:v>5.3385391260156553E-2</c:v>
                </c:pt>
                <c:pt idx="7">
                  <c:v>5.3385391260156553E-2</c:v>
                </c:pt>
                <c:pt idx="8">
                  <c:v>5.3385391260156553E-2</c:v>
                </c:pt>
                <c:pt idx="9">
                  <c:v>5.3385391260156553E-2</c:v>
                </c:pt>
                <c:pt idx="10">
                  <c:v>0.08</c:v>
                </c:pt>
                <c:pt idx="11">
                  <c:v>5.3385391260156553E-2</c:v>
                </c:pt>
                <c:pt idx="12">
                  <c:v>5.3385391260156553E-2</c:v>
                </c:pt>
                <c:pt idx="13">
                  <c:v>5.3385391260156553E-2</c:v>
                </c:pt>
                <c:pt idx="14">
                  <c:v>5.3385391260156553E-2</c:v>
                </c:pt>
                <c:pt idx="15">
                  <c:v>0.43</c:v>
                </c:pt>
                <c:pt idx="16">
                  <c:v>1.59</c:v>
                </c:pt>
                <c:pt idx="17">
                  <c:v>5.3385391260156553E-2</c:v>
                </c:pt>
                <c:pt idx="18">
                  <c:v>1.62</c:v>
                </c:pt>
                <c:pt idx="19">
                  <c:v>5.3385391260156553E-2</c:v>
                </c:pt>
                <c:pt idx="20">
                  <c:v>5.3385391260156553E-2</c:v>
                </c:pt>
                <c:pt idx="21">
                  <c:v>1.44</c:v>
                </c:pt>
                <c:pt idx="22">
                  <c:v>5.3385391260156553E-2</c:v>
                </c:pt>
                <c:pt idx="23">
                  <c:v>5.3385391260156553E-2</c:v>
                </c:pt>
                <c:pt idx="24">
                  <c:v>5.3385391260156553E-2</c:v>
                </c:pt>
                <c:pt idx="25">
                  <c:v>5.3385391260156553E-2</c:v>
                </c:pt>
                <c:pt idx="26">
                  <c:v>3.03</c:v>
                </c:pt>
                <c:pt idx="27">
                  <c:v>5.3385391260156553E-2</c:v>
                </c:pt>
                <c:pt idx="28">
                  <c:v>0.56000000000000005</c:v>
                </c:pt>
                <c:pt idx="29">
                  <c:v>2.2999999999999998</c:v>
                </c:pt>
                <c:pt idx="30">
                  <c:v>0.1</c:v>
                </c:pt>
                <c:pt idx="31">
                  <c:v>1.32</c:v>
                </c:pt>
                <c:pt idx="32">
                  <c:v>0.05</c:v>
                </c:pt>
                <c:pt idx="33">
                  <c:v>0.22</c:v>
                </c:pt>
                <c:pt idx="34">
                  <c:v>0.91</c:v>
                </c:pt>
                <c:pt idx="35">
                  <c:v>5.3385391260156553E-2</c:v>
                </c:pt>
                <c:pt idx="36">
                  <c:v>0.98</c:v>
                </c:pt>
                <c:pt idx="37">
                  <c:v>1.73</c:v>
                </c:pt>
                <c:pt idx="38">
                  <c:v>5.3385391260156553E-2</c:v>
                </c:pt>
                <c:pt idx="39">
                  <c:v>0.46</c:v>
                </c:pt>
                <c:pt idx="40">
                  <c:v>0.27</c:v>
                </c:pt>
                <c:pt idx="41">
                  <c:v>0.14000000000000001</c:v>
                </c:pt>
                <c:pt idx="42">
                  <c:v>0.62</c:v>
                </c:pt>
                <c:pt idx="43">
                  <c:v>0.02</c:v>
                </c:pt>
                <c:pt idx="44">
                  <c:v>5.3385391260156553E-2</c:v>
                </c:pt>
                <c:pt idx="45">
                  <c:v>0.51</c:v>
                </c:pt>
                <c:pt idx="46">
                  <c:v>0.39</c:v>
                </c:pt>
                <c:pt idx="47">
                  <c:v>2.0099999999999998</c:v>
                </c:pt>
                <c:pt idx="48">
                  <c:v>1.1599999999999999</c:v>
                </c:pt>
                <c:pt idx="49">
                  <c:v>0.25</c:v>
                </c:pt>
                <c:pt idx="50">
                  <c:v>0.23</c:v>
                </c:pt>
                <c:pt idx="51">
                  <c:v>5.3385391260156553E-2</c:v>
                </c:pt>
                <c:pt idx="52">
                  <c:v>0.26</c:v>
                </c:pt>
                <c:pt idx="53">
                  <c:v>5.3385391260156553E-2</c:v>
                </c:pt>
                <c:pt idx="54">
                  <c:v>0.3</c:v>
                </c:pt>
                <c:pt idx="55">
                  <c:v>0.39</c:v>
                </c:pt>
                <c:pt idx="56">
                  <c:v>5.3385391260156553E-2</c:v>
                </c:pt>
                <c:pt idx="57">
                  <c:v>5.3385391260156553E-2</c:v>
                </c:pt>
                <c:pt idx="58">
                  <c:v>5.3385391260156553E-2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2-6A4C-9AFC-6FE97FF2ACA2}"/>
            </c:ext>
          </c:extLst>
        </c:ser>
        <c:ser>
          <c:idx val="2"/>
          <c:order val="2"/>
          <c:tx>
            <c:strRef>
              <c:f>Sheet3!$G$1</c:f>
              <c:strCache>
                <c:ptCount val="1"/>
                <c:pt idx="0">
                  <c:v>DMA(V)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Sheet3!$D$2:$D$60</c:f>
              <c:strCache>
                <c:ptCount val="59"/>
                <c:pt idx="0">
                  <c:v>Public</c:v>
                </c:pt>
                <c:pt idx="1">
                  <c:v>Public</c:v>
                </c:pt>
                <c:pt idx="2">
                  <c:v>Public</c:v>
                </c:pt>
                <c:pt idx="3">
                  <c:v>Public</c:v>
                </c:pt>
                <c:pt idx="4">
                  <c:v>Public</c:v>
                </c:pt>
                <c:pt idx="5">
                  <c:v>Public</c:v>
                </c:pt>
                <c:pt idx="6">
                  <c:v>Public</c:v>
                </c:pt>
                <c:pt idx="7">
                  <c:v>Public</c:v>
                </c:pt>
                <c:pt idx="8">
                  <c:v>Public</c:v>
                </c:pt>
                <c:pt idx="9">
                  <c:v>Public</c:v>
                </c:pt>
                <c:pt idx="10">
                  <c:v>Public</c:v>
                </c:pt>
                <c:pt idx="11">
                  <c:v>Public</c:v>
                </c:pt>
                <c:pt idx="12">
                  <c:v>Public</c:v>
                </c:pt>
                <c:pt idx="13">
                  <c:v>Public</c:v>
                </c:pt>
                <c:pt idx="14">
                  <c:v>Public</c:v>
                </c:pt>
                <c:pt idx="15">
                  <c:v>Public</c:v>
                </c:pt>
                <c:pt idx="16">
                  <c:v>Public</c:v>
                </c:pt>
                <c:pt idx="17">
                  <c:v>Public</c:v>
                </c:pt>
                <c:pt idx="18">
                  <c:v>Public</c:v>
                </c:pt>
                <c:pt idx="19">
                  <c:v>Public</c:v>
                </c:pt>
                <c:pt idx="20">
                  <c:v>Public</c:v>
                </c:pt>
                <c:pt idx="21">
                  <c:v>Public</c:v>
                </c:pt>
                <c:pt idx="22">
                  <c:v>Public</c:v>
                </c:pt>
                <c:pt idx="23">
                  <c:v>Public</c:v>
                </c:pt>
                <c:pt idx="24">
                  <c:v>Public</c:v>
                </c:pt>
                <c:pt idx="25">
                  <c:v>Public</c:v>
                </c:pt>
                <c:pt idx="26">
                  <c:v>Public</c:v>
                </c:pt>
                <c:pt idx="27">
                  <c:v>Public</c:v>
                </c:pt>
                <c:pt idx="28">
                  <c:v>Public</c:v>
                </c:pt>
                <c:pt idx="29">
                  <c:v>Public</c:v>
                </c:pt>
                <c:pt idx="30">
                  <c:v>Public</c:v>
                </c:pt>
                <c:pt idx="31">
                  <c:v>Public</c:v>
                </c:pt>
                <c:pt idx="32">
                  <c:v>Public</c:v>
                </c:pt>
                <c:pt idx="33">
                  <c:v>Public</c:v>
                </c:pt>
                <c:pt idx="34">
                  <c:v>Public</c:v>
                </c:pt>
                <c:pt idx="35">
                  <c:v>Public</c:v>
                </c:pt>
                <c:pt idx="36">
                  <c:v>Public</c:v>
                </c:pt>
                <c:pt idx="37">
                  <c:v>Public</c:v>
                </c:pt>
                <c:pt idx="38">
                  <c:v>Public</c:v>
                </c:pt>
                <c:pt idx="39">
                  <c:v>Public</c:v>
                </c:pt>
                <c:pt idx="40">
                  <c:v>Public</c:v>
                </c:pt>
                <c:pt idx="41">
                  <c:v>Public</c:v>
                </c:pt>
                <c:pt idx="42">
                  <c:v>Public</c:v>
                </c:pt>
                <c:pt idx="43">
                  <c:v>Public</c:v>
                </c:pt>
                <c:pt idx="44">
                  <c:v>Public</c:v>
                </c:pt>
                <c:pt idx="45">
                  <c:v>Public</c:v>
                </c:pt>
                <c:pt idx="46">
                  <c:v>Public</c:v>
                </c:pt>
                <c:pt idx="47">
                  <c:v>Pipa</c:v>
                </c:pt>
                <c:pt idx="48">
                  <c:v>Pipa</c:v>
                </c:pt>
                <c:pt idx="49">
                  <c:v>Pipa</c:v>
                </c:pt>
                <c:pt idx="50">
                  <c:v>Pipa</c:v>
                </c:pt>
                <c:pt idx="51">
                  <c:v>Pipa</c:v>
                </c:pt>
                <c:pt idx="52">
                  <c:v>Pipa</c:v>
                </c:pt>
                <c:pt idx="53">
                  <c:v>Pipa</c:v>
                </c:pt>
                <c:pt idx="54">
                  <c:v>Pipa</c:v>
                </c:pt>
                <c:pt idx="55">
                  <c:v>Pipa</c:v>
                </c:pt>
                <c:pt idx="56">
                  <c:v>Pipa</c:v>
                </c:pt>
                <c:pt idx="57">
                  <c:v>Private-well</c:v>
                </c:pt>
                <c:pt idx="58">
                  <c:v>Private-well</c:v>
                </c:pt>
              </c:strCache>
            </c:strRef>
          </c:cat>
          <c:val>
            <c:numRef>
              <c:f>Sheet3!$G$2:$G$60</c:f>
              <c:numCache>
                <c:formatCode>0.00</c:formatCode>
                <c:ptCount val="59"/>
                <c:pt idx="0">
                  <c:v>3.2403703492039297E-2</c:v>
                </c:pt>
                <c:pt idx="1">
                  <c:v>3.2403703492039297E-2</c:v>
                </c:pt>
                <c:pt idx="2">
                  <c:v>3.2403703492039297E-2</c:v>
                </c:pt>
                <c:pt idx="3">
                  <c:v>3.2403703492039297E-2</c:v>
                </c:pt>
                <c:pt idx="4">
                  <c:v>3.2403703492039297E-2</c:v>
                </c:pt>
                <c:pt idx="5">
                  <c:v>3.2403703492039297E-2</c:v>
                </c:pt>
                <c:pt idx="6">
                  <c:v>3.2403703492039297E-2</c:v>
                </c:pt>
                <c:pt idx="7">
                  <c:v>3.2403703492039297E-2</c:v>
                </c:pt>
                <c:pt idx="8">
                  <c:v>3.2403703492039297E-2</c:v>
                </c:pt>
                <c:pt idx="9">
                  <c:v>3.2403703492039297E-2</c:v>
                </c:pt>
                <c:pt idx="10">
                  <c:v>0.44</c:v>
                </c:pt>
                <c:pt idx="11">
                  <c:v>3.2403703492039297E-2</c:v>
                </c:pt>
                <c:pt idx="12">
                  <c:v>3.2403703492039297E-2</c:v>
                </c:pt>
                <c:pt idx="13">
                  <c:v>3.2403703492039297E-2</c:v>
                </c:pt>
                <c:pt idx="14">
                  <c:v>3.2403703492039297E-2</c:v>
                </c:pt>
                <c:pt idx="15">
                  <c:v>0.53</c:v>
                </c:pt>
                <c:pt idx="16">
                  <c:v>3.2403703492039297E-2</c:v>
                </c:pt>
                <c:pt idx="17">
                  <c:v>3.2403703492039297E-2</c:v>
                </c:pt>
                <c:pt idx="18">
                  <c:v>3.2403703492039297E-2</c:v>
                </c:pt>
                <c:pt idx="19">
                  <c:v>3.2403703492039297E-2</c:v>
                </c:pt>
                <c:pt idx="20">
                  <c:v>3.2403703492039297E-2</c:v>
                </c:pt>
                <c:pt idx="21">
                  <c:v>3.2403703492039297E-2</c:v>
                </c:pt>
                <c:pt idx="22">
                  <c:v>3.2403703492039297E-2</c:v>
                </c:pt>
                <c:pt idx="23">
                  <c:v>3.2403703492039297E-2</c:v>
                </c:pt>
                <c:pt idx="24">
                  <c:v>3.2403703492039297E-2</c:v>
                </c:pt>
                <c:pt idx="25">
                  <c:v>0.04</c:v>
                </c:pt>
                <c:pt idx="26">
                  <c:v>3.2403703492039297E-2</c:v>
                </c:pt>
                <c:pt idx="27">
                  <c:v>3.2403703492039297E-2</c:v>
                </c:pt>
                <c:pt idx="28">
                  <c:v>1.41</c:v>
                </c:pt>
                <c:pt idx="29">
                  <c:v>0.18</c:v>
                </c:pt>
                <c:pt idx="30">
                  <c:v>1.1000000000000001</c:v>
                </c:pt>
                <c:pt idx="31">
                  <c:v>0.71</c:v>
                </c:pt>
                <c:pt idx="32">
                  <c:v>1.58</c:v>
                </c:pt>
                <c:pt idx="33">
                  <c:v>1.32</c:v>
                </c:pt>
                <c:pt idx="34">
                  <c:v>0.97</c:v>
                </c:pt>
                <c:pt idx="35">
                  <c:v>0.01</c:v>
                </c:pt>
                <c:pt idx="36">
                  <c:v>0.9</c:v>
                </c:pt>
                <c:pt idx="37">
                  <c:v>0.26</c:v>
                </c:pt>
                <c:pt idx="38">
                  <c:v>3.2403703492039297E-2</c:v>
                </c:pt>
                <c:pt idx="39">
                  <c:v>3.2403703492039297E-2</c:v>
                </c:pt>
                <c:pt idx="40">
                  <c:v>3.2403703492039297E-2</c:v>
                </c:pt>
                <c:pt idx="41">
                  <c:v>3.2403703492039297E-2</c:v>
                </c:pt>
                <c:pt idx="42">
                  <c:v>3.2403703492039297E-2</c:v>
                </c:pt>
                <c:pt idx="43">
                  <c:v>3.2403703492039297E-2</c:v>
                </c:pt>
                <c:pt idx="44">
                  <c:v>3.2403703492039297E-2</c:v>
                </c:pt>
                <c:pt idx="45">
                  <c:v>3.2403703492039297E-2</c:v>
                </c:pt>
                <c:pt idx="46">
                  <c:v>3.2403703492039297E-2</c:v>
                </c:pt>
                <c:pt idx="47">
                  <c:v>0.13</c:v>
                </c:pt>
                <c:pt idx="48">
                  <c:v>0.75</c:v>
                </c:pt>
                <c:pt idx="49">
                  <c:v>3.2403703492039297E-2</c:v>
                </c:pt>
                <c:pt idx="50">
                  <c:v>3.2403703492039297E-2</c:v>
                </c:pt>
                <c:pt idx="51">
                  <c:v>0.01</c:v>
                </c:pt>
                <c:pt idx="52">
                  <c:v>3.2403703492039297E-2</c:v>
                </c:pt>
                <c:pt idx="53">
                  <c:v>3.2403703492039297E-2</c:v>
                </c:pt>
                <c:pt idx="54">
                  <c:v>3.2403703492039297E-2</c:v>
                </c:pt>
                <c:pt idx="55">
                  <c:v>3.2403703492039297E-2</c:v>
                </c:pt>
                <c:pt idx="56">
                  <c:v>3.2403703492039297E-2</c:v>
                </c:pt>
                <c:pt idx="57">
                  <c:v>3.2403703492039297E-2</c:v>
                </c:pt>
                <c:pt idx="58">
                  <c:v>3.2403703492039297E-2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52-6A4C-9AFC-6FE97FF2ACA2}"/>
            </c:ext>
          </c:extLst>
        </c:ser>
        <c:ser>
          <c:idx val="3"/>
          <c:order val="3"/>
          <c:tx>
            <c:strRef>
              <c:f>Sheet3!$H$1</c:f>
              <c:strCache>
                <c:ptCount val="1"/>
                <c:pt idx="0">
                  <c:v>MMA(V)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Sheet3!$D$2:$D$60</c:f>
              <c:strCache>
                <c:ptCount val="59"/>
                <c:pt idx="0">
                  <c:v>Public</c:v>
                </c:pt>
                <c:pt idx="1">
                  <c:v>Public</c:v>
                </c:pt>
                <c:pt idx="2">
                  <c:v>Public</c:v>
                </c:pt>
                <c:pt idx="3">
                  <c:v>Public</c:v>
                </c:pt>
                <c:pt idx="4">
                  <c:v>Public</c:v>
                </c:pt>
                <c:pt idx="5">
                  <c:v>Public</c:v>
                </c:pt>
                <c:pt idx="6">
                  <c:v>Public</c:v>
                </c:pt>
                <c:pt idx="7">
                  <c:v>Public</c:v>
                </c:pt>
                <c:pt idx="8">
                  <c:v>Public</c:v>
                </c:pt>
                <c:pt idx="9">
                  <c:v>Public</c:v>
                </c:pt>
                <c:pt idx="10">
                  <c:v>Public</c:v>
                </c:pt>
                <c:pt idx="11">
                  <c:v>Public</c:v>
                </c:pt>
                <c:pt idx="12">
                  <c:v>Public</c:v>
                </c:pt>
                <c:pt idx="13">
                  <c:v>Public</c:v>
                </c:pt>
                <c:pt idx="14">
                  <c:v>Public</c:v>
                </c:pt>
                <c:pt idx="15">
                  <c:v>Public</c:v>
                </c:pt>
                <c:pt idx="16">
                  <c:v>Public</c:v>
                </c:pt>
                <c:pt idx="17">
                  <c:v>Public</c:v>
                </c:pt>
                <c:pt idx="18">
                  <c:v>Public</c:v>
                </c:pt>
                <c:pt idx="19">
                  <c:v>Public</c:v>
                </c:pt>
                <c:pt idx="20">
                  <c:v>Public</c:v>
                </c:pt>
                <c:pt idx="21">
                  <c:v>Public</c:v>
                </c:pt>
                <c:pt idx="22">
                  <c:v>Public</c:v>
                </c:pt>
                <c:pt idx="23">
                  <c:v>Public</c:v>
                </c:pt>
                <c:pt idx="24">
                  <c:v>Public</c:v>
                </c:pt>
                <c:pt idx="25">
                  <c:v>Public</c:v>
                </c:pt>
                <c:pt idx="26">
                  <c:v>Public</c:v>
                </c:pt>
                <c:pt idx="27">
                  <c:v>Public</c:v>
                </c:pt>
                <c:pt idx="28">
                  <c:v>Public</c:v>
                </c:pt>
                <c:pt idx="29">
                  <c:v>Public</c:v>
                </c:pt>
                <c:pt idx="30">
                  <c:v>Public</c:v>
                </c:pt>
                <c:pt idx="31">
                  <c:v>Public</c:v>
                </c:pt>
                <c:pt idx="32">
                  <c:v>Public</c:v>
                </c:pt>
                <c:pt idx="33">
                  <c:v>Public</c:v>
                </c:pt>
                <c:pt idx="34">
                  <c:v>Public</c:v>
                </c:pt>
                <c:pt idx="35">
                  <c:v>Public</c:v>
                </c:pt>
                <c:pt idx="36">
                  <c:v>Public</c:v>
                </c:pt>
                <c:pt idx="37">
                  <c:v>Public</c:v>
                </c:pt>
                <c:pt idx="38">
                  <c:v>Public</c:v>
                </c:pt>
                <c:pt idx="39">
                  <c:v>Public</c:v>
                </c:pt>
                <c:pt idx="40">
                  <c:v>Public</c:v>
                </c:pt>
                <c:pt idx="41">
                  <c:v>Public</c:v>
                </c:pt>
                <c:pt idx="42">
                  <c:v>Public</c:v>
                </c:pt>
                <c:pt idx="43">
                  <c:v>Public</c:v>
                </c:pt>
                <c:pt idx="44">
                  <c:v>Public</c:v>
                </c:pt>
                <c:pt idx="45">
                  <c:v>Public</c:v>
                </c:pt>
                <c:pt idx="46">
                  <c:v>Public</c:v>
                </c:pt>
                <c:pt idx="47">
                  <c:v>Pipa</c:v>
                </c:pt>
                <c:pt idx="48">
                  <c:v>Pipa</c:v>
                </c:pt>
                <c:pt idx="49">
                  <c:v>Pipa</c:v>
                </c:pt>
                <c:pt idx="50">
                  <c:v>Pipa</c:v>
                </c:pt>
                <c:pt idx="51">
                  <c:v>Pipa</c:v>
                </c:pt>
                <c:pt idx="52">
                  <c:v>Pipa</c:v>
                </c:pt>
                <c:pt idx="53">
                  <c:v>Pipa</c:v>
                </c:pt>
                <c:pt idx="54">
                  <c:v>Pipa</c:v>
                </c:pt>
                <c:pt idx="55">
                  <c:v>Pipa</c:v>
                </c:pt>
                <c:pt idx="56">
                  <c:v>Pipa</c:v>
                </c:pt>
                <c:pt idx="57">
                  <c:v>Private-well</c:v>
                </c:pt>
                <c:pt idx="58">
                  <c:v>Private-well</c:v>
                </c:pt>
              </c:strCache>
            </c:strRef>
          </c:cat>
          <c:val>
            <c:numRef>
              <c:f>Sheet3!$H$2:$H$60</c:f>
              <c:numCache>
                <c:formatCode>0.00</c:formatCode>
                <c:ptCount val="59"/>
                <c:pt idx="0">
                  <c:v>8.573214099741093E-2</c:v>
                </c:pt>
                <c:pt idx="1">
                  <c:v>8.573214099741093E-2</c:v>
                </c:pt>
                <c:pt idx="2">
                  <c:v>8.573214099741093E-2</c:v>
                </c:pt>
                <c:pt idx="3">
                  <c:v>0.02</c:v>
                </c:pt>
                <c:pt idx="4">
                  <c:v>8.573214099741093E-2</c:v>
                </c:pt>
                <c:pt idx="5">
                  <c:v>8.573214099741093E-2</c:v>
                </c:pt>
                <c:pt idx="6">
                  <c:v>8.573214099741093E-2</c:v>
                </c:pt>
                <c:pt idx="7">
                  <c:v>8.573214099741093E-2</c:v>
                </c:pt>
                <c:pt idx="8">
                  <c:v>8.573214099741093E-2</c:v>
                </c:pt>
                <c:pt idx="9">
                  <c:v>0.02</c:v>
                </c:pt>
                <c:pt idx="10">
                  <c:v>0.1</c:v>
                </c:pt>
                <c:pt idx="11">
                  <c:v>0.02</c:v>
                </c:pt>
                <c:pt idx="12">
                  <c:v>8.573214099741093E-2</c:v>
                </c:pt>
                <c:pt idx="13">
                  <c:v>0.05</c:v>
                </c:pt>
                <c:pt idx="14">
                  <c:v>8.573214099741093E-2</c:v>
                </c:pt>
                <c:pt idx="15">
                  <c:v>0.04</c:v>
                </c:pt>
                <c:pt idx="16">
                  <c:v>0.02</c:v>
                </c:pt>
                <c:pt idx="17">
                  <c:v>0.09</c:v>
                </c:pt>
                <c:pt idx="18">
                  <c:v>8.573214099741093E-2</c:v>
                </c:pt>
                <c:pt idx="19">
                  <c:v>8.573214099741093E-2</c:v>
                </c:pt>
                <c:pt idx="20">
                  <c:v>8.573214099741093E-2</c:v>
                </c:pt>
                <c:pt idx="21">
                  <c:v>0.04</c:v>
                </c:pt>
                <c:pt idx="22">
                  <c:v>8.573214099741093E-2</c:v>
                </c:pt>
                <c:pt idx="23">
                  <c:v>8.573214099741093E-2</c:v>
                </c:pt>
                <c:pt idx="24">
                  <c:v>8.573214099741093E-2</c:v>
                </c:pt>
                <c:pt idx="25">
                  <c:v>0.12</c:v>
                </c:pt>
                <c:pt idx="26">
                  <c:v>8.573214099741093E-2</c:v>
                </c:pt>
                <c:pt idx="27">
                  <c:v>8.573214099741093E-2</c:v>
                </c:pt>
                <c:pt idx="28">
                  <c:v>0.27</c:v>
                </c:pt>
                <c:pt idx="29">
                  <c:v>0.06</c:v>
                </c:pt>
                <c:pt idx="30">
                  <c:v>0.17</c:v>
                </c:pt>
                <c:pt idx="31">
                  <c:v>0.22</c:v>
                </c:pt>
                <c:pt idx="32">
                  <c:v>0.34</c:v>
                </c:pt>
                <c:pt idx="33">
                  <c:v>0.4</c:v>
                </c:pt>
                <c:pt idx="34">
                  <c:v>0.24</c:v>
                </c:pt>
                <c:pt idx="35">
                  <c:v>7.0000000000000007E-2</c:v>
                </c:pt>
                <c:pt idx="36">
                  <c:v>0.04</c:v>
                </c:pt>
                <c:pt idx="37">
                  <c:v>8.573214099741093E-2</c:v>
                </c:pt>
                <c:pt idx="38">
                  <c:v>0.05</c:v>
                </c:pt>
                <c:pt idx="39">
                  <c:v>8.573214099741093E-2</c:v>
                </c:pt>
                <c:pt idx="40">
                  <c:v>8.573214099741093E-2</c:v>
                </c:pt>
                <c:pt idx="41">
                  <c:v>0.15</c:v>
                </c:pt>
                <c:pt idx="42">
                  <c:v>0.06</c:v>
                </c:pt>
                <c:pt idx="43">
                  <c:v>0.03</c:v>
                </c:pt>
                <c:pt idx="44">
                  <c:v>8.573214099741093E-2</c:v>
                </c:pt>
                <c:pt idx="45">
                  <c:v>8.573214099741093E-2</c:v>
                </c:pt>
                <c:pt idx="46">
                  <c:v>8.573214099741093E-2</c:v>
                </c:pt>
                <c:pt idx="47">
                  <c:v>0.12</c:v>
                </c:pt>
                <c:pt idx="48">
                  <c:v>0.11</c:v>
                </c:pt>
                <c:pt idx="49">
                  <c:v>8.573214099741093E-2</c:v>
                </c:pt>
                <c:pt idx="50">
                  <c:v>0.03</c:v>
                </c:pt>
                <c:pt idx="51">
                  <c:v>0.04</c:v>
                </c:pt>
                <c:pt idx="52">
                  <c:v>8.573214099741093E-2</c:v>
                </c:pt>
                <c:pt idx="53">
                  <c:v>0.08</c:v>
                </c:pt>
                <c:pt idx="54">
                  <c:v>8.573214099741093E-2</c:v>
                </c:pt>
                <c:pt idx="55">
                  <c:v>0.02</c:v>
                </c:pt>
                <c:pt idx="56">
                  <c:v>8.573214099741093E-2</c:v>
                </c:pt>
                <c:pt idx="57">
                  <c:v>8.573214099741093E-2</c:v>
                </c:pt>
                <c:pt idx="58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52-6A4C-9AFC-6FE97FF2ACA2}"/>
            </c:ext>
          </c:extLst>
        </c:ser>
        <c:ser>
          <c:idx val="4"/>
          <c:order val="4"/>
          <c:tx>
            <c:strRef>
              <c:f>Sheet3!$I$1</c:f>
              <c:strCache>
                <c:ptCount val="1"/>
                <c:pt idx="0">
                  <c:v>As(V)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Sheet3!$D$2:$D$60</c:f>
              <c:strCache>
                <c:ptCount val="59"/>
                <c:pt idx="0">
                  <c:v>Public</c:v>
                </c:pt>
                <c:pt idx="1">
                  <c:v>Public</c:v>
                </c:pt>
                <c:pt idx="2">
                  <c:v>Public</c:v>
                </c:pt>
                <c:pt idx="3">
                  <c:v>Public</c:v>
                </c:pt>
                <c:pt idx="4">
                  <c:v>Public</c:v>
                </c:pt>
                <c:pt idx="5">
                  <c:v>Public</c:v>
                </c:pt>
                <c:pt idx="6">
                  <c:v>Public</c:v>
                </c:pt>
                <c:pt idx="7">
                  <c:v>Public</c:v>
                </c:pt>
                <c:pt idx="8">
                  <c:v>Public</c:v>
                </c:pt>
                <c:pt idx="9">
                  <c:v>Public</c:v>
                </c:pt>
                <c:pt idx="10">
                  <c:v>Public</c:v>
                </c:pt>
                <c:pt idx="11">
                  <c:v>Public</c:v>
                </c:pt>
                <c:pt idx="12">
                  <c:v>Public</c:v>
                </c:pt>
                <c:pt idx="13">
                  <c:v>Public</c:v>
                </c:pt>
                <c:pt idx="14">
                  <c:v>Public</c:v>
                </c:pt>
                <c:pt idx="15">
                  <c:v>Public</c:v>
                </c:pt>
                <c:pt idx="16">
                  <c:v>Public</c:v>
                </c:pt>
                <c:pt idx="17">
                  <c:v>Public</c:v>
                </c:pt>
                <c:pt idx="18">
                  <c:v>Public</c:v>
                </c:pt>
                <c:pt idx="19">
                  <c:v>Public</c:v>
                </c:pt>
                <c:pt idx="20">
                  <c:v>Public</c:v>
                </c:pt>
                <c:pt idx="21">
                  <c:v>Public</c:v>
                </c:pt>
                <c:pt idx="22">
                  <c:v>Public</c:v>
                </c:pt>
                <c:pt idx="23">
                  <c:v>Public</c:v>
                </c:pt>
                <c:pt idx="24">
                  <c:v>Public</c:v>
                </c:pt>
                <c:pt idx="25">
                  <c:v>Public</c:v>
                </c:pt>
                <c:pt idx="26">
                  <c:v>Public</c:v>
                </c:pt>
                <c:pt idx="27">
                  <c:v>Public</c:v>
                </c:pt>
                <c:pt idx="28">
                  <c:v>Public</c:v>
                </c:pt>
                <c:pt idx="29">
                  <c:v>Public</c:v>
                </c:pt>
                <c:pt idx="30">
                  <c:v>Public</c:v>
                </c:pt>
                <c:pt idx="31">
                  <c:v>Public</c:v>
                </c:pt>
                <c:pt idx="32">
                  <c:v>Public</c:v>
                </c:pt>
                <c:pt idx="33">
                  <c:v>Public</c:v>
                </c:pt>
                <c:pt idx="34">
                  <c:v>Public</c:v>
                </c:pt>
                <c:pt idx="35">
                  <c:v>Public</c:v>
                </c:pt>
                <c:pt idx="36">
                  <c:v>Public</c:v>
                </c:pt>
                <c:pt idx="37">
                  <c:v>Public</c:v>
                </c:pt>
                <c:pt idx="38">
                  <c:v>Public</c:v>
                </c:pt>
                <c:pt idx="39">
                  <c:v>Public</c:v>
                </c:pt>
                <c:pt idx="40">
                  <c:v>Public</c:v>
                </c:pt>
                <c:pt idx="41">
                  <c:v>Public</c:v>
                </c:pt>
                <c:pt idx="42">
                  <c:v>Public</c:v>
                </c:pt>
                <c:pt idx="43">
                  <c:v>Public</c:v>
                </c:pt>
                <c:pt idx="44">
                  <c:v>Public</c:v>
                </c:pt>
                <c:pt idx="45">
                  <c:v>Public</c:v>
                </c:pt>
                <c:pt idx="46">
                  <c:v>Public</c:v>
                </c:pt>
                <c:pt idx="47">
                  <c:v>Pipa</c:v>
                </c:pt>
                <c:pt idx="48">
                  <c:v>Pipa</c:v>
                </c:pt>
                <c:pt idx="49">
                  <c:v>Pipa</c:v>
                </c:pt>
                <c:pt idx="50">
                  <c:v>Pipa</c:v>
                </c:pt>
                <c:pt idx="51">
                  <c:v>Pipa</c:v>
                </c:pt>
                <c:pt idx="52">
                  <c:v>Pipa</c:v>
                </c:pt>
                <c:pt idx="53">
                  <c:v>Pipa</c:v>
                </c:pt>
                <c:pt idx="54">
                  <c:v>Pipa</c:v>
                </c:pt>
                <c:pt idx="55">
                  <c:v>Pipa</c:v>
                </c:pt>
                <c:pt idx="56">
                  <c:v>Pipa</c:v>
                </c:pt>
                <c:pt idx="57">
                  <c:v>Private-well</c:v>
                </c:pt>
                <c:pt idx="58">
                  <c:v>Private-well</c:v>
                </c:pt>
              </c:strCache>
            </c:strRef>
          </c:cat>
          <c:val>
            <c:numRef>
              <c:f>Sheet3!$I$2:$I$60</c:f>
              <c:numCache>
                <c:formatCode>0.00</c:formatCode>
                <c:ptCount val="59"/>
                <c:pt idx="0">
                  <c:v>1.69</c:v>
                </c:pt>
                <c:pt idx="1">
                  <c:v>1.44</c:v>
                </c:pt>
                <c:pt idx="2">
                  <c:v>1.31</c:v>
                </c:pt>
                <c:pt idx="3">
                  <c:v>1.75</c:v>
                </c:pt>
                <c:pt idx="4">
                  <c:v>1.77</c:v>
                </c:pt>
                <c:pt idx="5">
                  <c:v>1.33</c:v>
                </c:pt>
                <c:pt idx="6">
                  <c:v>1.1299999999999999</c:v>
                </c:pt>
                <c:pt idx="7">
                  <c:v>1.1200000000000001</c:v>
                </c:pt>
                <c:pt idx="8">
                  <c:v>1.1499999999999999</c:v>
                </c:pt>
                <c:pt idx="9">
                  <c:v>1.3</c:v>
                </c:pt>
                <c:pt idx="10">
                  <c:v>0.39</c:v>
                </c:pt>
                <c:pt idx="11">
                  <c:v>1.59</c:v>
                </c:pt>
                <c:pt idx="12">
                  <c:v>1.3</c:v>
                </c:pt>
                <c:pt idx="13">
                  <c:v>1.55</c:v>
                </c:pt>
                <c:pt idx="14">
                  <c:v>1.1299999999999999</c:v>
                </c:pt>
                <c:pt idx="15">
                  <c:v>0.25</c:v>
                </c:pt>
                <c:pt idx="16">
                  <c:v>0.22</c:v>
                </c:pt>
                <c:pt idx="17">
                  <c:v>1.57</c:v>
                </c:pt>
                <c:pt idx="18">
                  <c:v>0.28999999999999998</c:v>
                </c:pt>
                <c:pt idx="19">
                  <c:v>0.13</c:v>
                </c:pt>
                <c:pt idx="20">
                  <c:v>0.03</c:v>
                </c:pt>
                <c:pt idx="21">
                  <c:v>0.13</c:v>
                </c:pt>
                <c:pt idx="22">
                  <c:v>1.55</c:v>
                </c:pt>
                <c:pt idx="23">
                  <c:v>1.83</c:v>
                </c:pt>
                <c:pt idx="24">
                  <c:v>1.75</c:v>
                </c:pt>
                <c:pt idx="25">
                  <c:v>2.64</c:v>
                </c:pt>
                <c:pt idx="26">
                  <c:v>0.12</c:v>
                </c:pt>
                <c:pt idx="27">
                  <c:v>2.63</c:v>
                </c:pt>
                <c:pt idx="28">
                  <c:v>0.11</c:v>
                </c:pt>
                <c:pt idx="29">
                  <c:v>0.44</c:v>
                </c:pt>
                <c:pt idx="30">
                  <c:v>0.37</c:v>
                </c:pt>
                <c:pt idx="31">
                  <c:v>0.08</c:v>
                </c:pt>
                <c:pt idx="32">
                  <c:v>0.22</c:v>
                </c:pt>
                <c:pt idx="33">
                  <c:v>0.13</c:v>
                </c:pt>
                <c:pt idx="34">
                  <c:v>0.19</c:v>
                </c:pt>
                <c:pt idx="35">
                  <c:v>2.71</c:v>
                </c:pt>
                <c:pt idx="36">
                  <c:v>0.28000000000000003</c:v>
                </c:pt>
                <c:pt idx="37">
                  <c:v>0.08</c:v>
                </c:pt>
                <c:pt idx="38">
                  <c:v>2.29</c:v>
                </c:pt>
                <c:pt idx="39">
                  <c:v>3.38</c:v>
                </c:pt>
                <c:pt idx="40">
                  <c:v>3.7</c:v>
                </c:pt>
                <c:pt idx="41">
                  <c:v>3.57</c:v>
                </c:pt>
                <c:pt idx="42">
                  <c:v>0.12</c:v>
                </c:pt>
                <c:pt idx="43">
                  <c:v>3.83</c:v>
                </c:pt>
                <c:pt idx="44">
                  <c:v>3.91</c:v>
                </c:pt>
                <c:pt idx="45">
                  <c:v>0.17</c:v>
                </c:pt>
                <c:pt idx="46">
                  <c:v>0.17</c:v>
                </c:pt>
                <c:pt idx="47">
                  <c:v>0.34</c:v>
                </c:pt>
                <c:pt idx="48">
                  <c:v>0.3</c:v>
                </c:pt>
                <c:pt idx="49">
                  <c:v>0.08</c:v>
                </c:pt>
                <c:pt idx="50">
                  <c:v>0.05</c:v>
                </c:pt>
                <c:pt idx="51">
                  <c:v>0.26</c:v>
                </c:pt>
                <c:pt idx="52">
                  <c:v>0.03</c:v>
                </c:pt>
                <c:pt idx="53">
                  <c:v>3.9</c:v>
                </c:pt>
                <c:pt idx="54">
                  <c:v>0.14000000000000001</c:v>
                </c:pt>
                <c:pt idx="55">
                  <c:v>0.15</c:v>
                </c:pt>
                <c:pt idx="56">
                  <c:v>3.87</c:v>
                </c:pt>
                <c:pt idx="57">
                  <c:v>1.61</c:v>
                </c:pt>
                <c:pt idx="58">
                  <c:v>1.56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52-6A4C-9AFC-6FE97FF2A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8143615"/>
        <c:axId val="1316961391"/>
      </c:barChart>
      <c:catAx>
        <c:axId val="1278143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61391"/>
        <c:crosses val="autoZero"/>
        <c:auto val="1"/>
        <c:lblAlgn val="ctr"/>
        <c:lblOffset val="100"/>
        <c:noMultiLvlLbl val="0"/>
      </c:catAx>
      <c:valAx>
        <c:axId val="131696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4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546100</xdr:colOff>
      <xdr:row>34</xdr:row>
      <xdr:rowOff>69850</xdr:rowOff>
    </xdr:from>
    <xdr:to>
      <xdr:col>14</xdr:col>
      <xdr:colOff>165100</xdr:colOff>
      <xdr:row>48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EE7AE-0BD1-CED0-2EC6-EE73468F9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39</xdr:row>
      <xdr:rowOff>31750</xdr:rowOff>
    </xdr:from>
    <xdr:to>
      <xdr:col>14</xdr:col>
      <xdr:colOff>355600</xdr:colOff>
      <xdr:row>59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6867C-2BB1-5FED-1A33-2B2D983B6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266700</xdr:colOff>
      <xdr:row>5</xdr:row>
      <xdr:rowOff>107950</xdr:rowOff>
    </xdr:from>
    <xdr:to>
      <xdr:col>33</xdr:col>
      <xdr:colOff>609600</xdr:colOff>
      <xdr:row>35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D409EE-31C7-660A-49F0-DA7946F7A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21</xdr:row>
      <xdr:rowOff>44450</xdr:rowOff>
    </xdr:from>
    <xdr:to>
      <xdr:col>23</xdr:col>
      <xdr:colOff>76200</xdr:colOff>
      <xdr:row>57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F90CD5-E262-6682-EE5A-5B52E9FA3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1593850</xdr:colOff>
      <xdr:row>0</xdr:row>
      <xdr:rowOff>0</xdr:rowOff>
    </xdr:from>
    <xdr:to>
      <xdr:col>31</xdr:col>
      <xdr:colOff>82550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9B54F5-4EB2-D57B-B457-017681311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1543050</xdr:colOff>
      <xdr:row>13</xdr:row>
      <xdr:rowOff>63500</xdr:rowOff>
    </xdr:from>
    <xdr:to>
      <xdr:col>31</xdr:col>
      <xdr:colOff>31750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CCFCB6-AA64-9079-A8AD-04C151591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234950</xdr:colOff>
      <xdr:row>1</xdr:row>
      <xdr:rowOff>63500</xdr:rowOff>
    </xdr:from>
    <xdr:to>
      <xdr:col>25</xdr:col>
      <xdr:colOff>368300</xdr:colOff>
      <xdr:row>47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799D36-348D-60A3-F664-00DE12D15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FCAC4-9574-674D-8859-1374B9844E1E}">
  <dimension ref="A1:AZ61"/>
  <sheetViews>
    <sheetView topLeftCell="I1" workbookViewId="0">
      <selection activeCell="AJ6" sqref="AJ6"/>
    </sheetView>
  </sheetViews>
  <sheetFormatPr baseColWidth="10" defaultRowHeight="15"/>
  <cols>
    <col min="2" max="2" width="22.1640625" customWidth="1"/>
    <col min="3" max="5" width="28.83203125" customWidth="1"/>
  </cols>
  <sheetData>
    <row r="1" spans="1:52" ht="16">
      <c r="A1" s="85" t="s">
        <v>785</v>
      </c>
      <c r="B1" s="85" t="s">
        <v>786</v>
      </c>
      <c r="C1" s="85" t="s">
        <v>787</v>
      </c>
      <c r="D1" s="85" t="s">
        <v>863</v>
      </c>
      <c r="E1" s="85" t="s">
        <v>337</v>
      </c>
      <c r="F1" s="85" t="s">
        <v>788</v>
      </c>
      <c r="G1" s="85" t="s">
        <v>789</v>
      </c>
      <c r="H1" s="32" t="s">
        <v>790</v>
      </c>
      <c r="I1" s="85" t="s">
        <v>791</v>
      </c>
      <c r="J1" s="85" t="s">
        <v>792</v>
      </c>
      <c r="K1" s="85" t="s">
        <v>793</v>
      </c>
      <c r="L1" s="85" t="s">
        <v>794</v>
      </c>
      <c r="M1" s="85" t="s">
        <v>795</v>
      </c>
      <c r="N1" s="85" t="s">
        <v>796</v>
      </c>
      <c r="O1" s="85" t="s">
        <v>797</v>
      </c>
      <c r="P1" s="85" t="s">
        <v>798</v>
      </c>
      <c r="Q1" s="85" t="s">
        <v>799</v>
      </c>
      <c r="R1" s="85" t="s">
        <v>800</v>
      </c>
      <c r="S1" s="85" t="s">
        <v>801</v>
      </c>
      <c r="T1" s="85" t="s">
        <v>802</v>
      </c>
      <c r="U1" s="85" t="s">
        <v>803</v>
      </c>
      <c r="V1" s="85" t="s">
        <v>804</v>
      </c>
      <c r="W1" s="85" t="s">
        <v>805</v>
      </c>
      <c r="X1" s="85" t="s">
        <v>806</v>
      </c>
      <c r="Y1" s="85" t="s">
        <v>807</v>
      </c>
      <c r="Z1" s="85" t="s">
        <v>808</v>
      </c>
      <c r="AA1" s="85" t="s">
        <v>809</v>
      </c>
      <c r="AB1" s="85" t="s">
        <v>810</v>
      </c>
      <c r="AC1" s="85" t="s">
        <v>811</v>
      </c>
      <c r="AD1" s="85" t="s">
        <v>812</v>
      </c>
      <c r="AE1" s="85" t="s">
        <v>813</v>
      </c>
      <c r="AF1" s="85" t="s">
        <v>814</v>
      </c>
      <c r="AG1" s="85" t="s">
        <v>815</v>
      </c>
      <c r="AH1" s="85" t="s">
        <v>816</v>
      </c>
      <c r="AI1" s="85" t="s">
        <v>817</v>
      </c>
      <c r="AJ1" s="85" t="s">
        <v>818</v>
      </c>
      <c r="AK1" s="85" t="s">
        <v>819</v>
      </c>
      <c r="AL1" s="85" t="s">
        <v>820</v>
      </c>
      <c r="AM1" s="85" t="s">
        <v>821</v>
      </c>
      <c r="AN1" s="85" t="s">
        <v>822</v>
      </c>
      <c r="AO1" s="85" t="s">
        <v>823</v>
      </c>
      <c r="AP1" s="85" t="s">
        <v>824</v>
      </c>
      <c r="AQ1" s="85" t="s">
        <v>825</v>
      </c>
      <c r="AR1" s="85" t="s">
        <v>826</v>
      </c>
      <c r="AS1" s="85" t="s">
        <v>827</v>
      </c>
      <c r="AT1" s="85" t="s">
        <v>856</v>
      </c>
      <c r="AU1" s="85" t="s">
        <v>857</v>
      </c>
      <c r="AV1" s="85" t="s">
        <v>858</v>
      </c>
      <c r="AW1" s="85" t="s">
        <v>859</v>
      </c>
      <c r="AX1" s="85" t="s">
        <v>860</v>
      </c>
      <c r="AY1" s="85" t="s">
        <v>861</v>
      </c>
      <c r="AZ1" s="85" t="s">
        <v>862</v>
      </c>
    </row>
    <row r="2" spans="1:52" ht="16">
      <c r="A2" s="32" t="s">
        <v>732</v>
      </c>
      <c r="B2" s="32" t="s">
        <v>97</v>
      </c>
      <c r="C2" s="85" t="s">
        <v>828</v>
      </c>
      <c r="D2" s="93" t="s">
        <v>854</v>
      </c>
      <c r="E2" s="97">
        <v>2.871</v>
      </c>
      <c r="F2" s="85" t="s">
        <v>829</v>
      </c>
      <c r="G2" s="85">
        <v>2022</v>
      </c>
      <c r="H2" s="32"/>
      <c r="I2" s="85" t="s">
        <v>830</v>
      </c>
      <c r="J2" s="86">
        <v>19.892340000000001</v>
      </c>
      <c r="K2" s="86">
        <v>19.892340000000001</v>
      </c>
      <c r="L2" s="87" t="s">
        <v>831</v>
      </c>
      <c r="M2" s="86">
        <v>3.18</v>
      </c>
      <c r="N2" s="86">
        <v>3.18</v>
      </c>
      <c r="O2" s="87" t="s">
        <v>832</v>
      </c>
      <c r="P2" s="86">
        <v>14.91925</v>
      </c>
      <c r="Q2" s="86">
        <v>14.91925</v>
      </c>
      <c r="R2" s="87" t="s">
        <v>833</v>
      </c>
      <c r="S2" s="86">
        <v>1.026E-2</v>
      </c>
      <c r="T2" s="86">
        <v>1.026E-2</v>
      </c>
      <c r="U2" s="87" t="s">
        <v>833</v>
      </c>
      <c r="V2" s="86">
        <v>5.803E-3</v>
      </c>
      <c r="W2" s="86">
        <v>5.803E-3</v>
      </c>
      <c r="X2" s="87" t="s">
        <v>834</v>
      </c>
      <c r="Y2" s="86">
        <v>0.49730799999999997</v>
      </c>
      <c r="Z2" s="86">
        <v>0.49730799999999997</v>
      </c>
      <c r="AA2" s="87" t="s">
        <v>834</v>
      </c>
      <c r="AB2" s="86">
        <v>0.49730799999999997</v>
      </c>
      <c r="AC2" s="86">
        <v>0.49730799999999997</v>
      </c>
      <c r="AD2" s="87" t="s">
        <v>834</v>
      </c>
      <c r="AE2" s="86">
        <v>0.29799999999999999</v>
      </c>
      <c r="AF2" s="86">
        <v>0.29799999999999999</v>
      </c>
      <c r="AG2" s="87" t="s">
        <v>834</v>
      </c>
      <c r="AH2" s="86">
        <v>0.29838500000000001</v>
      </c>
      <c r="AI2" s="86">
        <v>0.29838500000000001</v>
      </c>
      <c r="AJ2" s="87" t="s">
        <v>831</v>
      </c>
      <c r="AK2" s="86">
        <v>14.62087</v>
      </c>
      <c r="AL2" s="86">
        <v>14.62087</v>
      </c>
      <c r="AM2" s="87" t="s">
        <v>834</v>
      </c>
      <c r="AN2" s="86">
        <v>6.0671619999999997</v>
      </c>
      <c r="AO2" s="86">
        <v>6.0671619999999997</v>
      </c>
      <c r="AP2" s="87" t="s">
        <v>834</v>
      </c>
      <c r="AQ2" s="86">
        <v>25.362729999999999</v>
      </c>
      <c r="AR2" s="86">
        <v>25.362729999999999</v>
      </c>
      <c r="AS2" s="87" t="s">
        <v>835</v>
      </c>
      <c r="AT2" s="73">
        <v>1.0900000000000001</v>
      </c>
      <c r="AU2" s="3">
        <v>9.9461680031549843E-2</v>
      </c>
      <c r="AV2" s="3">
        <v>0</v>
      </c>
      <c r="AW2" s="3">
        <v>4.0779288812935457</v>
      </c>
      <c r="AX2" s="3">
        <v>0.49730840015774946</v>
      </c>
      <c r="AY2" s="3">
        <v>0</v>
      </c>
      <c r="AZ2" s="3">
        <v>0</v>
      </c>
    </row>
    <row r="3" spans="1:52" ht="16">
      <c r="A3" s="32" t="s">
        <v>734</v>
      </c>
      <c r="B3" s="32" t="s">
        <v>101</v>
      </c>
      <c r="C3" s="85" t="s">
        <v>828</v>
      </c>
      <c r="D3" s="93" t="s">
        <v>854</v>
      </c>
      <c r="E3" s="97">
        <v>4.0919999999999996</v>
      </c>
      <c r="F3" s="85" t="s">
        <v>829</v>
      </c>
      <c r="G3" s="85">
        <v>2022</v>
      </c>
      <c r="H3" s="32"/>
      <c r="I3" s="85" t="s">
        <v>830</v>
      </c>
      <c r="J3" s="86">
        <v>15.238289999999999</v>
      </c>
      <c r="K3" s="86">
        <v>15.238289999999999</v>
      </c>
      <c r="L3" s="87" t="s">
        <v>831</v>
      </c>
      <c r="M3" s="86">
        <v>3.51</v>
      </c>
      <c r="N3" s="86">
        <v>3.51</v>
      </c>
      <c r="O3" s="87" t="s">
        <v>832</v>
      </c>
      <c r="P3" s="86">
        <v>15.13804</v>
      </c>
      <c r="Q3" s="86">
        <v>15.13804</v>
      </c>
      <c r="R3" s="87" t="s">
        <v>833</v>
      </c>
      <c r="S3" s="86">
        <v>1.026E-2</v>
      </c>
      <c r="T3" s="86">
        <v>1.026E-2</v>
      </c>
      <c r="U3" s="87" t="s">
        <v>833</v>
      </c>
      <c r="V3" s="86">
        <v>5.803E-3</v>
      </c>
      <c r="W3" s="86">
        <v>5.803E-3</v>
      </c>
      <c r="X3" s="87" t="s">
        <v>834</v>
      </c>
      <c r="Y3" s="86">
        <v>0.50126000000000004</v>
      </c>
      <c r="Z3" s="86">
        <v>0.50126000000000004</v>
      </c>
      <c r="AA3" s="87" t="s">
        <v>834</v>
      </c>
      <c r="AB3" s="86">
        <v>0.20050399999999999</v>
      </c>
      <c r="AC3" s="86">
        <v>0.20050399999999999</v>
      </c>
      <c r="AD3" s="87" t="s">
        <v>834</v>
      </c>
      <c r="AE3" s="86">
        <v>0.40100000000000002</v>
      </c>
      <c r="AF3" s="86">
        <v>0.40100000000000002</v>
      </c>
      <c r="AG3" s="87" t="s">
        <v>834</v>
      </c>
      <c r="AH3" s="86">
        <v>0.30075600000000002</v>
      </c>
      <c r="AI3" s="86">
        <v>0.30075600000000002</v>
      </c>
      <c r="AJ3" s="87" t="s">
        <v>831</v>
      </c>
      <c r="AK3" s="86">
        <v>3.9098250000000001</v>
      </c>
      <c r="AL3" s="86">
        <v>3.9098250000000001</v>
      </c>
      <c r="AM3" s="87" t="s">
        <v>834</v>
      </c>
      <c r="AN3" s="86">
        <v>6.0151149999999998</v>
      </c>
      <c r="AO3" s="86">
        <v>6.0151149999999998</v>
      </c>
      <c r="AP3" s="87" t="s">
        <v>834</v>
      </c>
      <c r="AQ3" s="86">
        <v>5.2130989999999997</v>
      </c>
      <c r="AR3" s="86">
        <v>5.2130989999999997</v>
      </c>
      <c r="AS3" s="87" t="s">
        <v>835</v>
      </c>
      <c r="AT3" s="73">
        <v>1.1000000000000001</v>
      </c>
      <c r="AU3" s="3">
        <v>0.9022672118174625</v>
      </c>
      <c r="AV3" s="3">
        <v>0</v>
      </c>
      <c r="AW3" s="3">
        <v>4.2105803218148248</v>
      </c>
      <c r="AX3" s="3">
        <v>0.40100764969665009</v>
      </c>
      <c r="AY3" s="3">
        <v>0</v>
      </c>
      <c r="AZ3" s="3">
        <v>0</v>
      </c>
    </row>
    <row r="4" spans="1:52" ht="16">
      <c r="A4" s="82" t="s">
        <v>784</v>
      </c>
      <c r="B4" s="82" t="s">
        <v>132</v>
      </c>
      <c r="C4" s="88" t="s">
        <v>836</v>
      </c>
      <c r="D4" s="93" t="s">
        <v>854</v>
      </c>
      <c r="E4">
        <v>4.4219999999999997</v>
      </c>
      <c r="F4" s="88" t="s">
        <v>829</v>
      </c>
      <c r="G4" s="89">
        <v>2022</v>
      </c>
      <c r="H4" s="88"/>
      <c r="I4" s="88" t="s">
        <v>830</v>
      </c>
      <c r="J4" s="90">
        <v>21.662531099999999</v>
      </c>
      <c r="K4" s="90">
        <v>21.662531099999999</v>
      </c>
      <c r="L4" s="91" t="s">
        <v>831</v>
      </c>
      <c r="M4" s="90">
        <v>2.0963739800000001</v>
      </c>
      <c r="N4" s="90">
        <v>2.0963739800000001</v>
      </c>
      <c r="O4" s="91" t="s">
        <v>832</v>
      </c>
      <c r="P4" s="90">
        <v>312.35972299999997</v>
      </c>
      <c r="Q4" s="90">
        <v>312.35972299999997</v>
      </c>
      <c r="R4" s="91" t="s">
        <v>833</v>
      </c>
      <c r="S4" s="90">
        <v>1.0260119999999999E-2</v>
      </c>
      <c r="T4" s="90">
        <v>1.0260119999999999E-2</v>
      </c>
      <c r="U4" s="91" t="s">
        <v>833</v>
      </c>
      <c r="V4" s="90">
        <v>5.8032300000000004E-3</v>
      </c>
      <c r="W4" s="90">
        <v>5.8032300000000004E-3</v>
      </c>
      <c r="X4" s="91" t="s">
        <v>834</v>
      </c>
      <c r="Y4" s="90">
        <v>9.9827330000000006E-2</v>
      </c>
      <c r="Z4" s="90">
        <v>9.9827330000000006E-2</v>
      </c>
      <c r="AA4" s="91" t="s">
        <v>834</v>
      </c>
      <c r="AB4" s="90">
        <v>0.19965466000000001</v>
      </c>
      <c r="AC4" s="90">
        <v>0.19965466000000001</v>
      </c>
      <c r="AD4" s="91" t="s">
        <v>834</v>
      </c>
      <c r="AE4" s="90">
        <v>0.59896399</v>
      </c>
      <c r="AF4" s="90">
        <v>0.59896399</v>
      </c>
      <c r="AG4" s="91" t="s">
        <v>834</v>
      </c>
      <c r="AH4" s="86">
        <v>0.499</v>
      </c>
      <c r="AI4" s="86">
        <v>0.499</v>
      </c>
      <c r="AJ4" s="91" t="s">
        <v>831</v>
      </c>
      <c r="AK4" s="90">
        <v>22.361322399999999</v>
      </c>
      <c r="AL4" s="90">
        <v>22.361322399999999</v>
      </c>
      <c r="AM4" s="91" t="s">
        <v>834</v>
      </c>
      <c r="AN4" s="90">
        <v>27.951653100000001</v>
      </c>
      <c r="AO4" s="90">
        <v>27.951653100000001</v>
      </c>
      <c r="AP4" s="91" t="s">
        <v>834</v>
      </c>
      <c r="AQ4" s="90">
        <v>9.1841145799999993</v>
      </c>
      <c r="AR4" s="90">
        <v>9.1841145799999993</v>
      </c>
      <c r="AS4" s="91" t="s">
        <v>835</v>
      </c>
      <c r="AT4" s="3">
        <v>0.89844599116584178</v>
      </c>
      <c r="AU4" s="3">
        <v>0.99827332351760212</v>
      </c>
      <c r="AV4" s="3">
        <v>0</v>
      </c>
      <c r="AW4" s="3">
        <v>3.9930932940704085</v>
      </c>
      <c r="AX4" s="3">
        <v>0.69879132646232145</v>
      </c>
      <c r="AY4" s="3">
        <v>0</v>
      </c>
      <c r="AZ4" s="3">
        <v>0</v>
      </c>
    </row>
    <row r="5" spans="1:52" ht="16">
      <c r="A5" s="32" t="s">
        <v>731</v>
      </c>
      <c r="B5" s="32" t="s">
        <v>95</v>
      </c>
      <c r="C5" s="85" t="s">
        <v>828</v>
      </c>
      <c r="D5" s="93" t="s">
        <v>854</v>
      </c>
      <c r="E5" s="97">
        <v>4.4870000000000001</v>
      </c>
      <c r="F5" s="85" t="s">
        <v>829</v>
      </c>
      <c r="G5" s="85">
        <v>2022</v>
      </c>
      <c r="H5" s="32"/>
      <c r="I5" s="85" t="s">
        <v>830</v>
      </c>
      <c r="J5" s="86">
        <v>15.19514</v>
      </c>
      <c r="K5" s="86">
        <v>15.19514</v>
      </c>
      <c r="L5" s="87" t="s">
        <v>831</v>
      </c>
      <c r="M5" s="86">
        <v>3.1</v>
      </c>
      <c r="N5" s="86">
        <v>3.1</v>
      </c>
      <c r="O5" s="87" t="s">
        <v>832</v>
      </c>
      <c r="P5" s="86">
        <v>14.79527</v>
      </c>
      <c r="Q5" s="86">
        <v>14.79527</v>
      </c>
      <c r="R5" s="87" t="s">
        <v>833</v>
      </c>
      <c r="S5" s="86">
        <v>1.026E-2</v>
      </c>
      <c r="T5" s="86">
        <v>1.026E-2</v>
      </c>
      <c r="U5" s="87" t="s">
        <v>833</v>
      </c>
      <c r="V5" s="86">
        <v>5.803E-3</v>
      </c>
      <c r="W5" s="86">
        <v>5.803E-3</v>
      </c>
      <c r="X5" s="87" t="s">
        <v>834</v>
      </c>
      <c r="Y5" s="86">
        <v>0.49984000000000001</v>
      </c>
      <c r="Z5" s="86">
        <v>0.49984000000000001</v>
      </c>
      <c r="AA5" s="87" t="s">
        <v>834</v>
      </c>
      <c r="AB5" s="86">
        <v>0.199936</v>
      </c>
      <c r="AC5" s="86">
        <v>0.199936</v>
      </c>
      <c r="AD5" s="87" t="s">
        <v>834</v>
      </c>
      <c r="AE5" s="86">
        <v>0.3</v>
      </c>
      <c r="AF5" s="86">
        <v>0.3</v>
      </c>
      <c r="AG5" s="87" t="s">
        <v>834</v>
      </c>
      <c r="AH5" s="86">
        <v>0.299904</v>
      </c>
      <c r="AI5" s="86">
        <v>0.299904</v>
      </c>
      <c r="AJ5" s="87" t="s">
        <v>831</v>
      </c>
      <c r="AK5" s="86">
        <v>7.8974729999999997</v>
      </c>
      <c r="AL5" s="86">
        <v>7.8974729999999997</v>
      </c>
      <c r="AM5" s="87" t="s">
        <v>834</v>
      </c>
      <c r="AN5" s="86">
        <v>7.2976650000000003</v>
      </c>
      <c r="AO5" s="86">
        <v>7.2976650000000003</v>
      </c>
      <c r="AP5" s="87" t="s">
        <v>834</v>
      </c>
      <c r="AQ5" s="86">
        <v>6.0980489999999996</v>
      </c>
      <c r="AR5" s="86">
        <v>6.0980489999999996</v>
      </c>
      <c r="AS5" s="87" t="s">
        <v>835</v>
      </c>
      <c r="AT5" s="73">
        <v>1.3</v>
      </c>
      <c r="AU5" s="3">
        <v>0.39987205117952801</v>
      </c>
      <c r="AV5" s="3">
        <v>0</v>
      </c>
      <c r="AW5" s="3">
        <v>4.2986245501799267</v>
      </c>
      <c r="AX5" s="3">
        <v>0.49984006397441005</v>
      </c>
      <c r="AY5" s="3">
        <v>0</v>
      </c>
      <c r="AZ5" s="3">
        <v>0</v>
      </c>
    </row>
    <row r="6" spans="1:52" ht="16">
      <c r="A6" s="82" t="s">
        <v>782</v>
      </c>
      <c r="B6" s="82" t="s">
        <v>853</v>
      </c>
      <c r="C6" s="88" t="s">
        <v>836</v>
      </c>
      <c r="D6" s="93" t="s">
        <v>855</v>
      </c>
      <c r="E6">
        <v>4.617</v>
      </c>
      <c r="F6" s="88" t="s">
        <v>829</v>
      </c>
      <c r="G6" s="89">
        <v>2022</v>
      </c>
      <c r="H6" s="88"/>
      <c r="I6" s="88" t="s">
        <v>830</v>
      </c>
      <c r="J6" s="90">
        <v>17.688170899999999</v>
      </c>
      <c r="K6" s="90">
        <v>17.688170899999999</v>
      </c>
      <c r="L6" s="91" t="s">
        <v>831</v>
      </c>
      <c r="M6" s="90">
        <v>1.2060116599999999</v>
      </c>
      <c r="N6" s="90">
        <v>1.2060116599999999</v>
      </c>
      <c r="O6" s="91" t="s">
        <v>832</v>
      </c>
      <c r="P6" s="90">
        <v>134.972804</v>
      </c>
      <c r="Q6" s="90">
        <v>134.972804</v>
      </c>
      <c r="R6" s="91" t="s">
        <v>833</v>
      </c>
      <c r="S6" s="90">
        <v>8.6266999999999995E-4</v>
      </c>
      <c r="T6" s="90">
        <v>8.6266999999999995E-4</v>
      </c>
      <c r="U6" s="91" t="s">
        <v>833</v>
      </c>
      <c r="V6" s="90">
        <v>2.30729E-3</v>
      </c>
      <c r="W6" s="90">
        <v>2.30729E-3</v>
      </c>
      <c r="X6" s="91" t="s">
        <v>834</v>
      </c>
      <c r="Y6" s="90">
        <v>0.30150291000000001</v>
      </c>
      <c r="Z6" s="90">
        <v>0.30150291000000001</v>
      </c>
      <c r="AA6" s="91" t="s">
        <v>834</v>
      </c>
      <c r="AB6" s="90">
        <v>0.30150291000000001</v>
      </c>
      <c r="AC6" s="90">
        <v>0.30150291000000001</v>
      </c>
      <c r="AD6" s="91" t="s">
        <v>834</v>
      </c>
      <c r="AE6" s="90">
        <v>0.30150291000000001</v>
      </c>
      <c r="AF6" s="90">
        <v>0.30150291000000001</v>
      </c>
      <c r="AG6" s="91" t="s">
        <v>834</v>
      </c>
      <c r="AH6" s="86">
        <f>0.01205/SQRT(2)</f>
        <v>8.5206367132978963E-3</v>
      </c>
      <c r="AI6" s="86">
        <f>0.01205/SQRT(2)</f>
        <v>8.5206367132978963E-3</v>
      </c>
      <c r="AJ6" s="91" t="s">
        <v>831</v>
      </c>
      <c r="AK6" s="90">
        <v>14.773642799999999</v>
      </c>
      <c r="AL6" s="90">
        <v>14.773642799999999</v>
      </c>
      <c r="AM6" s="91" t="s">
        <v>834</v>
      </c>
      <c r="AN6" s="90">
        <v>8.9445864400000001</v>
      </c>
      <c r="AO6" s="90">
        <v>8.9445864400000001</v>
      </c>
      <c r="AP6" s="91" t="s">
        <v>834</v>
      </c>
      <c r="AQ6" s="90">
        <v>14.773642799999999</v>
      </c>
      <c r="AR6" s="90">
        <v>14.773642799999999</v>
      </c>
      <c r="AS6" s="91" t="s">
        <v>835</v>
      </c>
      <c r="AT6" s="3">
        <v>6.4320621613332012</v>
      </c>
      <c r="AU6" s="3">
        <v>1.3065126265208067</v>
      </c>
      <c r="AV6" s="3">
        <v>0</v>
      </c>
      <c r="AW6" s="3">
        <v>4.5225437071874071</v>
      </c>
      <c r="AX6" s="3">
        <v>0.60300582762498756</v>
      </c>
      <c r="AY6" s="3">
        <v>0</v>
      </c>
      <c r="AZ6" s="3">
        <v>0.10050097127083127</v>
      </c>
    </row>
    <row r="7" spans="1:52" ht="16">
      <c r="A7" s="32" t="s">
        <v>733</v>
      </c>
      <c r="B7" s="32" t="s">
        <v>99</v>
      </c>
      <c r="C7" s="85" t="s">
        <v>828</v>
      </c>
      <c r="D7" s="93" t="s">
        <v>854</v>
      </c>
      <c r="E7" s="97">
        <v>5.9660000000000002</v>
      </c>
      <c r="F7" s="85" t="s">
        <v>829</v>
      </c>
      <c r="G7" s="85">
        <v>2022</v>
      </c>
      <c r="H7" s="32"/>
      <c r="I7" s="85" t="s">
        <v>830</v>
      </c>
      <c r="J7" s="86">
        <v>16.494620000000001</v>
      </c>
      <c r="K7" s="86">
        <v>16.494620000000001</v>
      </c>
      <c r="L7" s="87" t="s">
        <v>831</v>
      </c>
      <c r="M7" s="86">
        <v>3.3</v>
      </c>
      <c r="N7" s="86">
        <v>3.3</v>
      </c>
      <c r="O7" s="87" t="s">
        <v>832</v>
      </c>
      <c r="P7" s="86">
        <v>15.19505</v>
      </c>
      <c r="Q7" s="86">
        <v>15.19505</v>
      </c>
      <c r="R7" s="87" t="s">
        <v>833</v>
      </c>
      <c r="S7" s="86">
        <v>1.026E-2</v>
      </c>
      <c r="T7" s="86">
        <v>1.026E-2</v>
      </c>
      <c r="U7" s="87" t="s">
        <v>833</v>
      </c>
      <c r="V7" s="86">
        <v>5.803E-3</v>
      </c>
      <c r="W7" s="86">
        <v>5.803E-3</v>
      </c>
      <c r="X7" s="87" t="s">
        <v>834</v>
      </c>
      <c r="Y7" s="86">
        <v>0.49983699999999998</v>
      </c>
      <c r="Z7" s="86">
        <v>0.49983699999999998</v>
      </c>
      <c r="AA7" s="87" t="s">
        <v>834</v>
      </c>
      <c r="AB7" s="86">
        <v>0.299902</v>
      </c>
      <c r="AC7" s="86">
        <v>0.299902</v>
      </c>
      <c r="AD7" s="87" t="s">
        <v>834</v>
      </c>
      <c r="AE7" s="86">
        <v>0.4</v>
      </c>
      <c r="AF7" s="86">
        <v>0.4</v>
      </c>
      <c r="AG7" s="87" t="s">
        <v>834</v>
      </c>
      <c r="AH7" s="86">
        <v>0.299902</v>
      </c>
      <c r="AI7" s="86">
        <v>0.299902</v>
      </c>
      <c r="AJ7" s="87" t="s">
        <v>831</v>
      </c>
      <c r="AK7" s="86">
        <v>10.796480000000001</v>
      </c>
      <c r="AL7" s="86">
        <v>10.796480000000001</v>
      </c>
      <c r="AM7" s="87" t="s">
        <v>834</v>
      </c>
      <c r="AN7" s="86">
        <v>5.9980450000000003</v>
      </c>
      <c r="AO7" s="86">
        <v>5.9980450000000003</v>
      </c>
      <c r="AP7" s="87" t="s">
        <v>834</v>
      </c>
      <c r="AQ7" s="86">
        <v>24.19211</v>
      </c>
      <c r="AR7" s="86">
        <v>24.19211</v>
      </c>
      <c r="AS7" s="87" t="s">
        <v>835</v>
      </c>
      <c r="AT7" s="73">
        <v>1.4</v>
      </c>
      <c r="AU7" s="3">
        <v>0.39986965485136622</v>
      </c>
      <c r="AV7" s="3">
        <v>0</v>
      </c>
      <c r="AW7" s="3">
        <v>4.1986313759393461</v>
      </c>
      <c r="AX7" s="3">
        <v>0.39986965485136639</v>
      </c>
      <c r="AY7" s="3">
        <v>0</v>
      </c>
      <c r="AZ7" s="3">
        <v>0</v>
      </c>
    </row>
    <row r="8" spans="1:52" ht="16">
      <c r="A8" s="82" t="s">
        <v>778</v>
      </c>
      <c r="B8" s="82" t="s">
        <v>849</v>
      </c>
      <c r="C8" s="88" t="s">
        <v>836</v>
      </c>
      <c r="D8" s="93" t="s">
        <v>854</v>
      </c>
      <c r="E8">
        <v>6.6040000000000001</v>
      </c>
      <c r="F8" s="88" t="s">
        <v>829</v>
      </c>
      <c r="G8" s="89">
        <v>2022</v>
      </c>
      <c r="H8" s="88"/>
      <c r="I8" s="88" t="s">
        <v>830</v>
      </c>
      <c r="J8" s="90">
        <v>10.589208899999999</v>
      </c>
      <c r="K8" s="90">
        <v>10.589208899999999</v>
      </c>
      <c r="L8" s="91" t="s">
        <v>831</v>
      </c>
      <c r="M8" s="90">
        <v>1.590283E-2</v>
      </c>
      <c r="N8" s="90">
        <v>1.590283E-2</v>
      </c>
      <c r="O8" s="91" t="s">
        <v>832</v>
      </c>
      <c r="P8" s="90">
        <v>9.9898200000000006E-2</v>
      </c>
      <c r="Q8" s="90">
        <v>9.9898200000000006E-2</v>
      </c>
      <c r="R8" s="91" t="s">
        <v>833</v>
      </c>
      <c r="S8" s="90">
        <v>1.0260099999999999E-3</v>
      </c>
      <c r="T8" s="90">
        <v>1.0260099999999999E-3</v>
      </c>
      <c r="U8" s="91" t="s">
        <v>833</v>
      </c>
      <c r="V8" s="90">
        <v>5.8031999999999995E-4</v>
      </c>
      <c r="W8" s="90">
        <v>5.8031999999999995E-4</v>
      </c>
      <c r="X8" s="91" t="s">
        <v>834</v>
      </c>
      <c r="Y8" s="90">
        <v>9.9898200000000006E-2</v>
      </c>
      <c r="Z8" s="90">
        <v>9.9898200000000006E-2</v>
      </c>
      <c r="AA8" s="91" t="s">
        <v>834</v>
      </c>
      <c r="AB8" s="90">
        <v>9.9898200000000006E-2</v>
      </c>
      <c r="AC8" s="90">
        <v>9.9898200000000006E-2</v>
      </c>
      <c r="AD8" s="91" t="s">
        <v>834</v>
      </c>
      <c r="AE8" s="90">
        <v>2.5781100000000002E-3</v>
      </c>
      <c r="AF8" s="90">
        <v>2.5781100000000002E-3</v>
      </c>
      <c r="AG8" s="91" t="s">
        <v>834</v>
      </c>
      <c r="AH8" s="86">
        <v>0.2</v>
      </c>
      <c r="AI8" s="86">
        <v>0.2</v>
      </c>
      <c r="AJ8" s="91" t="s">
        <v>831</v>
      </c>
      <c r="AK8" s="90">
        <v>19.580046599999999</v>
      </c>
      <c r="AL8" s="90">
        <v>19.580046599999999</v>
      </c>
      <c r="AM8" s="91" t="s">
        <v>834</v>
      </c>
      <c r="AN8" s="90">
        <v>2.3975567199999999</v>
      </c>
      <c r="AO8" s="90">
        <v>2.3975567199999999</v>
      </c>
      <c r="AP8" s="91" t="s">
        <v>834</v>
      </c>
      <c r="AQ8" s="90">
        <v>3.0968441000000002</v>
      </c>
      <c r="AR8" s="90">
        <v>3.0968441000000002</v>
      </c>
      <c r="AS8" s="91" t="s">
        <v>835</v>
      </c>
      <c r="AT8" s="3">
        <v>0.79918557455585804</v>
      </c>
      <c r="AU8" s="3">
        <v>0.69928737773637584</v>
      </c>
      <c r="AV8" s="3">
        <v>0.19979639363896454</v>
      </c>
      <c r="AW8" s="3">
        <v>9.9898196819482254E-2</v>
      </c>
      <c r="AX8" s="3">
        <v>9.9898196819482199E-2</v>
      </c>
      <c r="AY8" s="3">
        <v>0</v>
      </c>
      <c r="AZ8" s="3">
        <v>0</v>
      </c>
    </row>
    <row r="9" spans="1:52" ht="16">
      <c r="A9" s="82" t="s">
        <v>777</v>
      </c>
      <c r="B9" s="82" t="s">
        <v>848</v>
      </c>
      <c r="C9" s="88" t="s">
        <v>836</v>
      </c>
      <c r="D9" s="93" t="s">
        <v>854</v>
      </c>
      <c r="E9">
        <v>7.0419999999999998</v>
      </c>
      <c r="F9" s="88" t="s">
        <v>829</v>
      </c>
      <c r="G9" s="89">
        <v>2022</v>
      </c>
      <c r="H9" s="88"/>
      <c r="I9" s="88" t="s">
        <v>830</v>
      </c>
      <c r="J9" s="90">
        <v>9.62098853</v>
      </c>
      <c r="K9" s="90">
        <v>9.62098853</v>
      </c>
      <c r="L9" s="91" t="s">
        <v>831</v>
      </c>
      <c r="M9" s="90">
        <v>0.10021863</v>
      </c>
      <c r="N9" s="90">
        <v>0.10021863</v>
      </c>
      <c r="O9" s="91" t="s">
        <v>832</v>
      </c>
      <c r="P9" s="90">
        <v>1.2026235700000001</v>
      </c>
      <c r="Q9" s="90">
        <v>1.2026235700000001</v>
      </c>
      <c r="R9" s="91" t="s">
        <v>833</v>
      </c>
      <c r="S9" s="90">
        <v>1.0260099999999999E-3</v>
      </c>
      <c r="T9" s="90">
        <v>1.0260099999999999E-3</v>
      </c>
      <c r="U9" s="91" t="s">
        <v>833</v>
      </c>
      <c r="V9" s="90">
        <v>5.8031999999999995E-4</v>
      </c>
      <c r="W9" s="90">
        <v>5.8031999999999995E-4</v>
      </c>
      <c r="X9" s="91" t="s">
        <v>834</v>
      </c>
      <c r="Y9" s="90">
        <v>0.20043726000000001</v>
      </c>
      <c r="Z9" s="90">
        <v>0.20043726000000001</v>
      </c>
      <c r="AA9" s="91" t="s">
        <v>834</v>
      </c>
      <c r="AB9" s="90">
        <v>0.10021863</v>
      </c>
      <c r="AC9" s="90">
        <v>0.10021863</v>
      </c>
      <c r="AD9" s="91" t="s">
        <v>834</v>
      </c>
      <c r="AE9" s="90">
        <v>0.10021863</v>
      </c>
      <c r="AF9" s="90">
        <v>0.10021863</v>
      </c>
      <c r="AG9" s="91" t="s">
        <v>834</v>
      </c>
      <c r="AH9" s="86">
        <v>0.1</v>
      </c>
      <c r="AI9" s="86">
        <v>0.1</v>
      </c>
      <c r="AJ9" s="91" t="s">
        <v>831</v>
      </c>
      <c r="AK9" s="90">
        <v>17.2376045</v>
      </c>
      <c r="AL9" s="90">
        <v>17.2376045</v>
      </c>
      <c r="AM9" s="91" t="s">
        <v>834</v>
      </c>
      <c r="AN9" s="90">
        <v>2.2048098700000001</v>
      </c>
      <c r="AO9" s="90">
        <v>2.2048098700000001</v>
      </c>
      <c r="AP9" s="91" t="s">
        <v>834</v>
      </c>
      <c r="AQ9" s="90">
        <v>3.5076520699999998</v>
      </c>
      <c r="AR9" s="90">
        <v>3.5076520699999998</v>
      </c>
      <c r="AS9" s="91" t="s">
        <v>835</v>
      </c>
      <c r="AT9" s="3">
        <v>0.70153041378847825</v>
      </c>
      <c r="AU9" s="3">
        <v>0.8017490443296893</v>
      </c>
      <c r="AV9" s="3">
        <v>0.10021863054121111</v>
      </c>
      <c r="AW9" s="3">
        <v>0.50109315270605581</v>
      </c>
      <c r="AX9" s="3">
        <v>0.30065589162363349</v>
      </c>
      <c r="AY9" s="3">
        <v>0</v>
      </c>
      <c r="AZ9" s="3">
        <v>0</v>
      </c>
    </row>
    <row r="10" spans="1:52" ht="16">
      <c r="A10" s="32" t="s">
        <v>751</v>
      </c>
      <c r="B10" s="32" t="s">
        <v>719</v>
      </c>
      <c r="C10" s="85" t="s">
        <v>828</v>
      </c>
      <c r="D10" s="93" t="s">
        <v>854</v>
      </c>
      <c r="E10">
        <v>7.24</v>
      </c>
      <c r="F10" s="85" t="s">
        <v>829</v>
      </c>
      <c r="G10" s="85">
        <v>2022</v>
      </c>
      <c r="H10" s="32"/>
      <c r="I10" s="85" t="s">
        <v>830</v>
      </c>
      <c r="J10" s="86">
        <v>16.275449999999999</v>
      </c>
      <c r="K10" s="86">
        <v>16.275449999999999</v>
      </c>
      <c r="L10" s="87" t="s">
        <v>831</v>
      </c>
      <c r="M10" s="86">
        <v>0.61</v>
      </c>
      <c r="N10" s="86">
        <v>0.61</v>
      </c>
      <c r="O10" s="87" t="s">
        <v>832</v>
      </c>
      <c r="P10" s="86">
        <v>131.41669999999999</v>
      </c>
      <c r="Q10" s="86">
        <v>131.41669999999999</v>
      </c>
      <c r="R10" s="87" t="s">
        <v>833</v>
      </c>
      <c r="S10" s="86">
        <v>8.6300000000000005E-4</v>
      </c>
      <c r="T10" s="86">
        <v>8.6300000000000005E-4</v>
      </c>
      <c r="U10" s="87" t="s">
        <v>833</v>
      </c>
      <c r="V10" s="86">
        <v>2.307E-3</v>
      </c>
      <c r="W10" s="86">
        <v>2.307E-3</v>
      </c>
      <c r="X10" s="87" t="s">
        <v>834</v>
      </c>
      <c r="Y10" s="86">
        <v>0.10109</v>
      </c>
      <c r="Z10" s="86">
        <v>0.10109</v>
      </c>
      <c r="AA10" s="87" t="s">
        <v>834</v>
      </c>
      <c r="AB10" s="86">
        <v>0.40435900000000002</v>
      </c>
      <c r="AC10" s="86">
        <v>0.40435900000000002</v>
      </c>
      <c r="AD10" s="87" t="s">
        <v>834</v>
      </c>
      <c r="AE10" s="86">
        <v>0.3</v>
      </c>
      <c r="AF10" s="86">
        <v>0.3</v>
      </c>
      <c r="AG10" s="87" t="s">
        <v>834</v>
      </c>
      <c r="AH10" s="86">
        <v>0.50544900000000004</v>
      </c>
      <c r="AI10" s="86">
        <v>0.50544900000000004</v>
      </c>
      <c r="AJ10" s="87" t="s">
        <v>831</v>
      </c>
      <c r="AK10" s="86">
        <v>263.84429999999998</v>
      </c>
      <c r="AL10" s="86">
        <v>263.84429999999998</v>
      </c>
      <c r="AM10" s="87" t="s">
        <v>834</v>
      </c>
      <c r="AN10" s="86">
        <v>41.143529999999998</v>
      </c>
      <c r="AO10" s="86">
        <v>41.143529999999998</v>
      </c>
      <c r="AP10" s="87" t="s">
        <v>834</v>
      </c>
      <c r="AQ10" s="86">
        <v>5.4588469999999996</v>
      </c>
      <c r="AR10" s="86">
        <v>5.4588469999999996</v>
      </c>
      <c r="AS10" s="87" t="s">
        <v>835</v>
      </c>
      <c r="AT10" s="73">
        <v>1.42</v>
      </c>
      <c r="AU10" s="3">
        <v>1.0108975669597227</v>
      </c>
      <c r="AV10" s="3">
        <v>0</v>
      </c>
      <c r="AW10" s="3">
        <v>0.80871805356777815</v>
      </c>
      <c r="AX10" s="3">
        <v>1.0108975669597227</v>
      </c>
      <c r="AY10" s="3">
        <v>0</v>
      </c>
      <c r="AZ10" s="3">
        <v>0.20217951339194454</v>
      </c>
    </row>
    <row r="11" spans="1:52" ht="16">
      <c r="A11" s="32" t="s">
        <v>748</v>
      </c>
      <c r="B11" s="32" t="s">
        <v>717</v>
      </c>
      <c r="C11" s="85" t="s">
        <v>828</v>
      </c>
      <c r="D11" s="93" t="s">
        <v>854</v>
      </c>
      <c r="E11">
        <v>7.36</v>
      </c>
      <c r="F11" s="85" t="s">
        <v>829</v>
      </c>
      <c r="G11" s="85">
        <v>2022</v>
      </c>
      <c r="H11" s="32"/>
      <c r="I11" s="85" t="s">
        <v>830</v>
      </c>
      <c r="J11" s="86">
        <v>18.04777</v>
      </c>
      <c r="K11" s="86">
        <v>18.04777</v>
      </c>
      <c r="L11" s="87" t="s">
        <v>831</v>
      </c>
      <c r="M11" s="86">
        <v>0.71</v>
      </c>
      <c r="N11" s="86">
        <v>0.71</v>
      </c>
      <c r="O11" s="87" t="s">
        <v>832</v>
      </c>
      <c r="P11" s="86">
        <v>129.5608</v>
      </c>
      <c r="Q11" s="86">
        <v>129.5608</v>
      </c>
      <c r="R11" s="87" t="s">
        <v>833</v>
      </c>
      <c r="S11" s="86">
        <v>8.6300000000000005E-4</v>
      </c>
      <c r="T11" s="86">
        <v>8.6300000000000005E-4</v>
      </c>
      <c r="U11" s="87" t="s">
        <v>833</v>
      </c>
      <c r="V11" s="86">
        <v>2.307E-3</v>
      </c>
      <c r="W11" s="86">
        <v>2.307E-3</v>
      </c>
      <c r="X11" s="87" t="s">
        <v>834</v>
      </c>
      <c r="Y11" s="86">
        <v>0.201651</v>
      </c>
      <c r="Z11" s="86">
        <v>0.201651</v>
      </c>
      <c r="AA11" s="87" t="s">
        <v>834</v>
      </c>
      <c r="AB11" s="86">
        <v>0.302477</v>
      </c>
      <c r="AC11" s="86">
        <v>0.302477</v>
      </c>
      <c r="AD11" s="87" t="s">
        <v>834</v>
      </c>
      <c r="AE11" s="86">
        <v>0.6</v>
      </c>
      <c r="AF11" s="86">
        <v>0.6</v>
      </c>
      <c r="AG11" s="87" t="s">
        <v>834</v>
      </c>
      <c r="AH11" s="86">
        <v>0.40330199999999999</v>
      </c>
      <c r="AI11" s="86">
        <v>0.40330199999999999</v>
      </c>
      <c r="AJ11" s="87" t="s">
        <v>831</v>
      </c>
      <c r="AK11" s="86">
        <v>11.494109999999999</v>
      </c>
      <c r="AL11" s="86">
        <v>11.494109999999999</v>
      </c>
      <c r="AM11" s="87" t="s">
        <v>834</v>
      </c>
      <c r="AN11" s="86">
        <v>32.465809999999998</v>
      </c>
      <c r="AO11" s="86">
        <v>32.465809999999998</v>
      </c>
      <c r="AP11" s="87" t="s">
        <v>834</v>
      </c>
      <c r="AQ11" s="86">
        <v>3.831369</v>
      </c>
      <c r="AR11" s="86">
        <v>3.831369</v>
      </c>
      <c r="AS11" s="87" t="s">
        <v>835</v>
      </c>
      <c r="AT11" s="73">
        <v>1.92</v>
      </c>
      <c r="AU11" s="3">
        <v>1.3107316326530616</v>
      </c>
      <c r="AV11" s="3">
        <v>0</v>
      </c>
      <c r="AW11" s="3">
        <v>0.80660408163265329</v>
      </c>
      <c r="AX11" s="3">
        <v>0.90742959183673488</v>
      </c>
      <c r="AY11" s="3">
        <v>0</v>
      </c>
      <c r="AZ11" s="3">
        <v>0.10082551020408166</v>
      </c>
    </row>
    <row r="12" spans="1:52" ht="16">
      <c r="A12" s="32" t="s">
        <v>756</v>
      </c>
      <c r="B12" s="32" t="s">
        <v>330</v>
      </c>
      <c r="C12" s="85" t="s">
        <v>828</v>
      </c>
      <c r="D12" s="94" t="s">
        <v>854</v>
      </c>
      <c r="E12">
        <v>7.55</v>
      </c>
      <c r="F12" s="85" t="s">
        <v>829</v>
      </c>
      <c r="G12" s="85">
        <v>2022</v>
      </c>
      <c r="H12" s="32"/>
      <c r="I12" s="85" t="s">
        <v>830</v>
      </c>
      <c r="J12" s="86">
        <v>10.5899</v>
      </c>
      <c r="K12" s="86">
        <v>10.5899</v>
      </c>
      <c r="L12" s="87" t="s">
        <v>831</v>
      </c>
      <c r="M12" s="86">
        <v>0.4</v>
      </c>
      <c r="N12" s="86">
        <v>0.4</v>
      </c>
      <c r="O12" s="87" t="s">
        <v>832</v>
      </c>
      <c r="P12" s="86">
        <v>110.4375</v>
      </c>
      <c r="Q12" s="86">
        <v>110.4375</v>
      </c>
      <c r="R12" s="87" t="s">
        <v>833</v>
      </c>
      <c r="S12" s="86">
        <v>8.6300000000000005E-4</v>
      </c>
      <c r="T12" s="86">
        <v>8.6300000000000005E-4</v>
      </c>
      <c r="U12" s="87" t="s">
        <v>833</v>
      </c>
      <c r="V12" s="86">
        <v>2.307E-3</v>
      </c>
      <c r="W12" s="86">
        <v>2.307E-3</v>
      </c>
      <c r="X12" s="87" t="s">
        <v>834</v>
      </c>
      <c r="Y12" s="86">
        <v>0.30256899999999998</v>
      </c>
      <c r="Z12" s="86">
        <v>0.30256899999999998</v>
      </c>
      <c r="AA12" s="87" t="s">
        <v>834</v>
      </c>
      <c r="AB12" s="86">
        <v>0.80684999999999996</v>
      </c>
      <c r="AC12" s="86">
        <v>0.80684999999999996</v>
      </c>
      <c r="AD12" s="87" t="s">
        <v>834</v>
      </c>
      <c r="AE12" s="86">
        <v>0.2</v>
      </c>
      <c r="AF12" s="86">
        <v>0.2</v>
      </c>
      <c r="AG12" s="87" t="s">
        <v>834</v>
      </c>
      <c r="AH12" s="86">
        <v>0.201712</v>
      </c>
      <c r="AI12" s="86">
        <v>0.201712</v>
      </c>
      <c r="AJ12" s="87" t="s">
        <v>831</v>
      </c>
      <c r="AK12" s="86">
        <v>47.200710000000001</v>
      </c>
      <c r="AL12" s="86">
        <v>47.200710000000001</v>
      </c>
      <c r="AM12" s="87" t="s">
        <v>834</v>
      </c>
      <c r="AN12" s="86">
        <v>0.90770600000000001</v>
      </c>
      <c r="AO12" s="86">
        <v>0.90770600000000001</v>
      </c>
      <c r="AP12" s="87" t="s">
        <v>834</v>
      </c>
      <c r="AQ12" s="86">
        <v>10.287330000000001</v>
      </c>
      <c r="AR12" s="86">
        <v>10.287330000000001</v>
      </c>
      <c r="AS12" s="87" t="s">
        <v>835</v>
      </c>
      <c r="AT12" s="73">
        <v>1.01</v>
      </c>
      <c r="AU12" s="3">
        <v>1.0085620981732832</v>
      </c>
      <c r="AV12" s="3">
        <v>0</v>
      </c>
      <c r="AW12" s="3">
        <v>0.60513725890396997</v>
      </c>
      <c r="AX12" s="3">
        <v>1.7145555668945816</v>
      </c>
      <c r="AY12" s="3">
        <v>0</v>
      </c>
      <c r="AZ12" s="3">
        <v>0.20171241963465666</v>
      </c>
    </row>
    <row r="13" spans="1:52" ht="16">
      <c r="A13" s="32" t="s">
        <v>753</v>
      </c>
      <c r="B13" s="32" t="s">
        <v>318</v>
      </c>
      <c r="C13" s="85" t="s">
        <v>828</v>
      </c>
      <c r="D13" s="93" t="s">
        <v>697</v>
      </c>
      <c r="E13">
        <v>7.63</v>
      </c>
      <c r="F13" s="85" t="s">
        <v>829</v>
      </c>
      <c r="G13" s="85">
        <v>2022</v>
      </c>
      <c r="H13" s="32"/>
      <c r="I13" s="85" t="s">
        <v>830</v>
      </c>
      <c r="J13" s="86">
        <v>5.8740930000000002</v>
      </c>
      <c r="K13" s="86">
        <v>5.8740930000000002</v>
      </c>
      <c r="L13" s="87" t="s">
        <v>831</v>
      </c>
      <c r="M13" s="86">
        <v>0.3</v>
      </c>
      <c r="N13" s="86">
        <v>0.3</v>
      </c>
      <c r="O13" s="87" t="s">
        <v>832</v>
      </c>
      <c r="P13" s="86">
        <v>125.9892</v>
      </c>
      <c r="Q13" s="86">
        <v>125.9892</v>
      </c>
      <c r="R13" s="87" t="s">
        <v>833</v>
      </c>
      <c r="S13" s="86">
        <v>8.6300000000000005E-4</v>
      </c>
      <c r="T13" s="86">
        <v>8.6300000000000005E-4</v>
      </c>
      <c r="U13" s="87" t="s">
        <v>833</v>
      </c>
      <c r="V13" s="86">
        <v>2.307E-3</v>
      </c>
      <c r="W13" s="86">
        <v>2.307E-3</v>
      </c>
      <c r="X13" s="87" t="s">
        <v>834</v>
      </c>
      <c r="Y13" s="86">
        <v>0.20255500000000001</v>
      </c>
      <c r="Z13" s="86">
        <v>0.20255500000000001</v>
      </c>
      <c r="AA13" s="87" t="s">
        <v>834</v>
      </c>
      <c r="AB13" s="86">
        <v>2.7344919999999999</v>
      </c>
      <c r="AC13" s="86">
        <v>2.7344919999999999</v>
      </c>
      <c r="AD13" s="87" t="s">
        <v>834</v>
      </c>
      <c r="AE13" s="86">
        <v>0.3</v>
      </c>
      <c r="AF13" s="86">
        <v>0.3</v>
      </c>
      <c r="AG13" s="87" t="s">
        <v>834</v>
      </c>
      <c r="AH13" s="86">
        <v>0.20255500000000001</v>
      </c>
      <c r="AI13" s="86">
        <v>0.20255500000000001</v>
      </c>
      <c r="AJ13" s="87" t="s">
        <v>831</v>
      </c>
      <c r="AK13" s="86">
        <v>53.37323</v>
      </c>
      <c r="AL13" s="86">
        <v>53.37323</v>
      </c>
      <c r="AM13" s="87" t="s">
        <v>834</v>
      </c>
      <c r="AN13" s="86">
        <v>1.4178850000000001</v>
      </c>
      <c r="AO13" s="86">
        <v>1.4178850000000001</v>
      </c>
      <c r="AP13" s="87" t="s">
        <v>834</v>
      </c>
      <c r="AQ13" s="86">
        <v>25.21809</v>
      </c>
      <c r="AR13" s="86">
        <v>25.21809</v>
      </c>
      <c r="AS13" s="87" t="s">
        <v>835</v>
      </c>
      <c r="AT13" s="73">
        <v>1.1100000000000001</v>
      </c>
      <c r="AU13" s="3">
        <v>1.0127746970630513</v>
      </c>
      <c r="AV13" s="3">
        <v>0</v>
      </c>
      <c r="AW13" s="3">
        <v>0.50638734853152567</v>
      </c>
      <c r="AX13" s="3">
        <v>1.3166071061819666</v>
      </c>
      <c r="AY13" s="3">
        <v>0</v>
      </c>
      <c r="AZ13" s="3">
        <v>0.20255493941261027</v>
      </c>
    </row>
    <row r="14" spans="1:52" ht="16">
      <c r="A14" s="32" t="s">
        <v>754</v>
      </c>
      <c r="B14" s="32" t="s">
        <v>322</v>
      </c>
      <c r="C14" s="85" t="s">
        <v>828</v>
      </c>
      <c r="D14" s="93" t="s">
        <v>697</v>
      </c>
      <c r="E14">
        <v>7.64</v>
      </c>
      <c r="F14" s="85" t="s">
        <v>829</v>
      </c>
      <c r="G14" s="85">
        <v>2022</v>
      </c>
      <c r="H14" s="32"/>
      <c r="I14" s="85" t="s">
        <v>830</v>
      </c>
      <c r="J14" s="86">
        <v>15.40812</v>
      </c>
      <c r="K14" s="86">
        <v>15.40812</v>
      </c>
      <c r="L14" s="87" t="s">
        <v>831</v>
      </c>
      <c r="M14" s="86">
        <v>0.3</v>
      </c>
      <c r="N14" s="86">
        <v>0.3</v>
      </c>
      <c r="O14" s="87" t="s">
        <v>832</v>
      </c>
      <c r="P14" s="86">
        <v>108.5664</v>
      </c>
      <c r="Q14" s="86">
        <v>108.5664</v>
      </c>
      <c r="R14" s="87" t="s">
        <v>833</v>
      </c>
      <c r="S14" s="86">
        <v>8.6300000000000005E-4</v>
      </c>
      <c r="T14" s="86">
        <v>8.6300000000000005E-4</v>
      </c>
      <c r="U14" s="87" t="s">
        <v>833</v>
      </c>
      <c r="V14" s="86">
        <v>2.307E-3</v>
      </c>
      <c r="W14" s="86">
        <v>2.307E-3</v>
      </c>
      <c r="X14" s="87" t="s">
        <v>834</v>
      </c>
      <c r="Y14" s="86">
        <v>0.30410799999999999</v>
      </c>
      <c r="Z14" s="86">
        <v>0.30410799999999999</v>
      </c>
      <c r="AA14" s="87" t="s">
        <v>834</v>
      </c>
      <c r="AB14" s="86">
        <v>1.013692</v>
      </c>
      <c r="AC14" s="86">
        <v>1.013692</v>
      </c>
      <c r="AD14" s="87" t="s">
        <v>834</v>
      </c>
      <c r="AE14" s="86">
        <v>0.2</v>
      </c>
      <c r="AF14" s="86">
        <v>0.2</v>
      </c>
      <c r="AG14" s="87" t="s">
        <v>834</v>
      </c>
      <c r="AH14" s="86">
        <v>6.0821519999999998</v>
      </c>
      <c r="AI14" s="86">
        <v>6.0821519999999998</v>
      </c>
      <c r="AJ14" s="87" t="s">
        <v>831</v>
      </c>
      <c r="AK14" s="86">
        <v>50.481859999999998</v>
      </c>
      <c r="AL14" s="86">
        <v>50.481859999999998</v>
      </c>
      <c r="AM14" s="87" t="s">
        <v>834</v>
      </c>
      <c r="AN14" s="86">
        <v>1.621907</v>
      </c>
      <c r="AO14" s="86">
        <v>1.621907</v>
      </c>
      <c r="AP14" s="87" t="s">
        <v>834</v>
      </c>
      <c r="AQ14" s="86">
        <v>41.764110000000002</v>
      </c>
      <c r="AR14" s="86">
        <v>41.764110000000002</v>
      </c>
      <c r="AS14" s="87" t="s">
        <v>835</v>
      </c>
      <c r="AT14" s="73">
        <v>1.62</v>
      </c>
      <c r="AU14" s="3">
        <v>0.4054768027980663</v>
      </c>
      <c r="AV14" s="3">
        <v>0</v>
      </c>
      <c r="AW14" s="3">
        <v>0.50684600349758291</v>
      </c>
      <c r="AX14" s="3">
        <v>1.7232764118917818</v>
      </c>
      <c r="AY14" s="3">
        <v>0</v>
      </c>
      <c r="AZ14" s="3">
        <v>0.20273840139903315</v>
      </c>
    </row>
    <row r="15" spans="1:52" ht="16">
      <c r="A15" s="32" t="s">
        <v>747</v>
      </c>
      <c r="B15" s="32" t="s">
        <v>714</v>
      </c>
      <c r="C15" s="85" t="s">
        <v>828</v>
      </c>
      <c r="D15" s="93" t="s">
        <v>854</v>
      </c>
      <c r="E15">
        <v>7.65</v>
      </c>
      <c r="F15" s="85" t="s">
        <v>829</v>
      </c>
      <c r="G15" s="85">
        <v>2022</v>
      </c>
      <c r="H15" s="32"/>
      <c r="I15" s="85" t="s">
        <v>830</v>
      </c>
      <c r="J15" s="86">
        <v>16.46069</v>
      </c>
      <c r="K15" s="86">
        <v>16.46069</v>
      </c>
      <c r="L15" s="87" t="s">
        <v>831</v>
      </c>
      <c r="M15" s="86">
        <v>3.07</v>
      </c>
      <c r="N15" s="86">
        <v>3.07</v>
      </c>
      <c r="O15" s="87" t="s">
        <v>832</v>
      </c>
      <c r="P15" s="86">
        <v>18.914459999999998</v>
      </c>
      <c r="Q15" s="86">
        <v>18.914459999999998</v>
      </c>
      <c r="R15" s="87" t="s">
        <v>833</v>
      </c>
      <c r="S15" s="86">
        <v>8.6300000000000005E-4</v>
      </c>
      <c r="T15" s="86">
        <v>8.6300000000000005E-4</v>
      </c>
      <c r="U15" s="87" t="s">
        <v>833</v>
      </c>
      <c r="V15" s="86">
        <v>2.307E-3</v>
      </c>
      <c r="W15" s="86">
        <v>2.307E-3</v>
      </c>
      <c r="X15" s="87" t="s">
        <v>834</v>
      </c>
      <c r="Y15" s="86">
        <v>0.40896100000000002</v>
      </c>
      <c r="Z15" s="86">
        <v>0.40896100000000002</v>
      </c>
      <c r="AA15" s="87" t="s">
        <v>834</v>
      </c>
      <c r="AB15" s="86">
        <v>0.204481</v>
      </c>
      <c r="AC15" s="86">
        <v>0.204481</v>
      </c>
      <c r="AD15" s="87" t="s">
        <v>834</v>
      </c>
      <c r="AE15" s="86">
        <v>0.31</v>
      </c>
      <c r="AF15" s="86">
        <v>0.31</v>
      </c>
      <c r="AG15" s="87" t="s">
        <v>834</v>
      </c>
      <c r="AH15" s="86">
        <v>0.30672100000000002</v>
      </c>
      <c r="AI15" s="86">
        <v>0.30672100000000002</v>
      </c>
      <c r="AJ15" s="87" t="s">
        <v>831</v>
      </c>
      <c r="AK15" s="86">
        <v>7.2590640000000004</v>
      </c>
      <c r="AL15" s="86">
        <v>7.2590640000000004</v>
      </c>
      <c r="AM15" s="87" t="s">
        <v>834</v>
      </c>
      <c r="AN15" s="86">
        <v>5.1120169999999998</v>
      </c>
      <c r="AO15" s="86">
        <v>5.1120169999999998</v>
      </c>
      <c r="AP15" s="87" t="s">
        <v>834</v>
      </c>
      <c r="AQ15" s="86">
        <v>6.0321800000000003</v>
      </c>
      <c r="AR15" s="86">
        <v>6.0321800000000003</v>
      </c>
      <c r="AS15" s="87" t="s">
        <v>835</v>
      </c>
      <c r="AT15" s="73">
        <v>1.23</v>
      </c>
      <c r="AU15" s="3">
        <v>0.10224033630677744</v>
      </c>
      <c r="AV15" s="3">
        <v>0</v>
      </c>
      <c r="AW15" s="3">
        <v>3.4761714344304324</v>
      </c>
      <c r="AX15" s="3">
        <v>0.30672100892033222</v>
      </c>
      <c r="AY15" s="3">
        <v>0</v>
      </c>
      <c r="AZ15" s="3">
        <v>0.10224033630677742</v>
      </c>
    </row>
    <row r="16" spans="1:52" ht="16">
      <c r="A16" s="82" t="s">
        <v>774</v>
      </c>
      <c r="B16" s="82" t="s">
        <v>845</v>
      </c>
      <c r="C16" s="88" t="s">
        <v>836</v>
      </c>
      <c r="D16" s="93" t="s">
        <v>854</v>
      </c>
      <c r="E16">
        <v>7.82</v>
      </c>
      <c r="F16" s="88" t="s">
        <v>829</v>
      </c>
      <c r="G16" s="89">
        <v>2022</v>
      </c>
      <c r="H16" s="88"/>
      <c r="I16" s="88" t="s">
        <v>830</v>
      </c>
      <c r="J16" s="90">
        <v>12.933493</v>
      </c>
      <c r="K16" s="90">
        <v>12.933493</v>
      </c>
      <c r="L16" s="91" t="s">
        <v>831</v>
      </c>
      <c r="M16" s="90">
        <v>1.6041541699999999</v>
      </c>
      <c r="N16" s="90">
        <v>1.6041541699999999</v>
      </c>
      <c r="O16" s="91" t="s">
        <v>832</v>
      </c>
      <c r="P16" s="90">
        <v>102.26482799999999</v>
      </c>
      <c r="Q16" s="90">
        <v>102.26482799999999</v>
      </c>
      <c r="R16" s="91" t="s">
        <v>833</v>
      </c>
      <c r="S16" s="90">
        <v>1.0260099999999999E-3</v>
      </c>
      <c r="T16" s="90">
        <v>1.0260099999999999E-3</v>
      </c>
      <c r="U16" s="91" t="s">
        <v>833</v>
      </c>
      <c r="V16" s="90">
        <v>5.8031999999999995E-4</v>
      </c>
      <c r="W16" s="90">
        <v>5.8031999999999995E-4</v>
      </c>
      <c r="X16" s="91" t="s">
        <v>834</v>
      </c>
      <c r="Y16" s="90">
        <v>0.30077891000000001</v>
      </c>
      <c r="Z16" s="90">
        <v>0.30077891000000001</v>
      </c>
      <c r="AA16" s="91" t="s">
        <v>834</v>
      </c>
      <c r="AB16" s="90">
        <v>0.20051927</v>
      </c>
      <c r="AC16" s="90">
        <v>0.20051927</v>
      </c>
      <c r="AD16" s="91" t="s">
        <v>834</v>
      </c>
      <c r="AE16" s="90">
        <v>0.40103854</v>
      </c>
      <c r="AF16" s="90">
        <v>0.40103854</v>
      </c>
      <c r="AG16" s="91" t="s">
        <v>834</v>
      </c>
      <c r="AH16" s="86">
        <v>0.70199999999999996</v>
      </c>
      <c r="AI16" s="86">
        <v>0.70199999999999996</v>
      </c>
      <c r="AJ16" s="91" t="s">
        <v>831</v>
      </c>
      <c r="AK16" s="90">
        <v>20.7537445</v>
      </c>
      <c r="AL16" s="90">
        <v>20.7537445</v>
      </c>
      <c r="AM16" s="91" t="s">
        <v>834</v>
      </c>
      <c r="AN16" s="90">
        <v>11.4295984</v>
      </c>
      <c r="AO16" s="90">
        <v>11.4295984</v>
      </c>
      <c r="AP16" s="91" t="s">
        <v>834</v>
      </c>
      <c r="AQ16" s="90">
        <v>6.3163570299999998</v>
      </c>
      <c r="AR16" s="90">
        <v>6.3163570299999998</v>
      </c>
      <c r="AS16" s="91" t="s">
        <v>835</v>
      </c>
      <c r="AT16" s="3">
        <v>0.90233671890764799</v>
      </c>
      <c r="AU16" s="3">
        <v>0.90233671890764788</v>
      </c>
      <c r="AV16" s="3">
        <v>0.10025963543418305</v>
      </c>
      <c r="AW16" s="3">
        <v>4.5116835945382396</v>
      </c>
      <c r="AX16" s="3">
        <v>0.60155781260509855</v>
      </c>
      <c r="AY16" s="3">
        <v>0.10025963543418305</v>
      </c>
      <c r="AZ16" s="3">
        <v>0</v>
      </c>
    </row>
    <row r="17" spans="1:52" ht="16">
      <c r="A17" s="32" t="s">
        <v>746</v>
      </c>
      <c r="B17" s="32" t="s">
        <v>712</v>
      </c>
      <c r="C17" s="85" t="s">
        <v>828</v>
      </c>
      <c r="D17" s="93" t="s">
        <v>854</v>
      </c>
      <c r="E17">
        <v>7.84</v>
      </c>
      <c r="F17" s="85" t="s">
        <v>829</v>
      </c>
      <c r="G17" s="85">
        <v>2022</v>
      </c>
      <c r="H17" s="32"/>
      <c r="I17" s="85" t="s">
        <v>830</v>
      </c>
      <c r="J17" s="86">
        <v>15.65718</v>
      </c>
      <c r="K17" s="86">
        <v>15.65718</v>
      </c>
      <c r="L17" s="87" t="s">
        <v>831</v>
      </c>
      <c r="M17" s="86">
        <v>3.11</v>
      </c>
      <c r="N17" s="86">
        <v>3.11</v>
      </c>
      <c r="O17" s="87" t="s">
        <v>832</v>
      </c>
      <c r="P17" s="86">
        <v>19.06964</v>
      </c>
      <c r="Q17" s="86">
        <v>19.06964</v>
      </c>
      <c r="R17" s="87" t="s">
        <v>833</v>
      </c>
      <c r="S17" s="86">
        <v>8.6300000000000005E-4</v>
      </c>
      <c r="T17" s="86">
        <v>8.6300000000000005E-4</v>
      </c>
      <c r="U17" s="87" t="s">
        <v>833</v>
      </c>
      <c r="V17" s="86">
        <v>2.307E-3</v>
      </c>
      <c r="W17" s="86">
        <v>2.307E-3</v>
      </c>
      <c r="X17" s="87" t="s">
        <v>834</v>
      </c>
      <c r="Y17" s="86">
        <v>0.40146599999999999</v>
      </c>
      <c r="Z17" s="86">
        <v>0.40146599999999999</v>
      </c>
      <c r="AA17" s="87" t="s">
        <v>834</v>
      </c>
      <c r="AB17" s="86">
        <v>0.30109999999999998</v>
      </c>
      <c r="AC17" s="86">
        <v>0.30109999999999998</v>
      </c>
      <c r="AD17" s="87" t="s">
        <v>834</v>
      </c>
      <c r="AE17" s="86">
        <v>0.3</v>
      </c>
      <c r="AF17" s="86">
        <v>0.3</v>
      </c>
      <c r="AG17" s="87" t="s">
        <v>834</v>
      </c>
      <c r="AH17" s="86">
        <v>0.30109999999999998</v>
      </c>
      <c r="AI17" s="86">
        <v>0.30109999999999998</v>
      </c>
      <c r="AJ17" s="87" t="s">
        <v>831</v>
      </c>
      <c r="AK17" s="86">
        <v>26.898240000000001</v>
      </c>
      <c r="AL17" s="86">
        <v>26.898240000000001</v>
      </c>
      <c r="AM17" s="87" t="s">
        <v>834</v>
      </c>
      <c r="AN17" s="86">
        <v>9.3340890000000005</v>
      </c>
      <c r="AO17" s="86">
        <v>9.3340890000000005</v>
      </c>
      <c r="AP17" s="87" t="s">
        <v>834</v>
      </c>
      <c r="AQ17" s="86">
        <v>4.0146620000000004</v>
      </c>
      <c r="AR17" s="86">
        <v>4.0146620000000004</v>
      </c>
      <c r="AS17" s="87" t="s">
        <v>835</v>
      </c>
      <c r="AT17" s="73">
        <v>1.3</v>
      </c>
      <c r="AU17" s="3">
        <v>0.60219930569736579</v>
      </c>
      <c r="AV17" s="3">
        <v>0</v>
      </c>
      <c r="AW17" s="3">
        <v>3.6131958341841952</v>
      </c>
      <c r="AX17" s="3">
        <v>0.3010996528486829</v>
      </c>
      <c r="AY17" s="3">
        <v>0</v>
      </c>
      <c r="AZ17" s="3">
        <v>0.10036655094956098</v>
      </c>
    </row>
    <row r="18" spans="1:52" ht="16">
      <c r="A18" s="32" t="s">
        <v>745</v>
      </c>
      <c r="B18" s="32" t="s">
        <v>711</v>
      </c>
      <c r="C18" s="85" t="s">
        <v>828</v>
      </c>
      <c r="D18" s="93" t="s">
        <v>854</v>
      </c>
      <c r="E18">
        <v>7.86</v>
      </c>
      <c r="F18" s="85" t="s">
        <v>829</v>
      </c>
      <c r="G18" s="85">
        <v>2022</v>
      </c>
      <c r="H18" s="32"/>
      <c r="I18" s="85" t="s">
        <v>830</v>
      </c>
      <c r="J18" s="86">
        <v>14.63916</v>
      </c>
      <c r="K18" s="86">
        <v>14.63916</v>
      </c>
      <c r="L18" s="87" t="s">
        <v>831</v>
      </c>
      <c r="M18" s="86">
        <v>3.11</v>
      </c>
      <c r="N18" s="86">
        <v>3.11</v>
      </c>
      <c r="O18" s="87" t="s">
        <v>832</v>
      </c>
      <c r="P18" s="86">
        <v>18.649889999999999</v>
      </c>
      <c r="Q18" s="86">
        <v>18.649889999999999</v>
      </c>
      <c r="R18" s="87" t="s">
        <v>833</v>
      </c>
      <c r="S18" s="86">
        <v>8.6300000000000005E-4</v>
      </c>
      <c r="T18" s="86">
        <v>8.6300000000000005E-4</v>
      </c>
      <c r="U18" s="87" t="s">
        <v>833</v>
      </c>
      <c r="V18" s="86">
        <v>2.307E-3</v>
      </c>
      <c r="W18" s="86">
        <v>2.307E-3</v>
      </c>
      <c r="X18" s="87" t="s">
        <v>834</v>
      </c>
      <c r="Y18" s="86">
        <v>0.50134100000000004</v>
      </c>
      <c r="Z18" s="86">
        <v>0.50134100000000004</v>
      </c>
      <c r="AA18" s="87" t="s">
        <v>834</v>
      </c>
      <c r="AB18" s="86">
        <v>0.30080499999999999</v>
      </c>
      <c r="AC18" s="86">
        <v>0.30080499999999999</v>
      </c>
      <c r="AD18" s="87" t="s">
        <v>834</v>
      </c>
      <c r="AE18" s="86">
        <v>0.4</v>
      </c>
      <c r="AF18" s="86">
        <v>0.4</v>
      </c>
      <c r="AG18" s="87" t="s">
        <v>834</v>
      </c>
      <c r="AH18" s="86">
        <v>0.50134100000000004</v>
      </c>
      <c r="AI18" s="86">
        <v>0.50134100000000004</v>
      </c>
      <c r="AJ18" s="87" t="s">
        <v>831</v>
      </c>
      <c r="AK18" s="86">
        <v>11.330310000000001</v>
      </c>
      <c r="AL18" s="86">
        <v>11.330310000000001</v>
      </c>
      <c r="AM18" s="87" t="s">
        <v>834</v>
      </c>
      <c r="AN18" s="86">
        <v>7.5201149999999997</v>
      </c>
      <c r="AO18" s="86">
        <v>7.5201149999999997</v>
      </c>
      <c r="AP18" s="87" t="s">
        <v>834</v>
      </c>
      <c r="AQ18" s="86">
        <v>11.230040000000001</v>
      </c>
      <c r="AR18" s="86">
        <v>11.230040000000001</v>
      </c>
      <c r="AS18" s="87" t="s">
        <v>835</v>
      </c>
      <c r="AT18" s="73">
        <v>0.8</v>
      </c>
      <c r="AU18" s="3">
        <v>0.60160921884560481</v>
      </c>
      <c r="AV18" s="3">
        <v>0</v>
      </c>
      <c r="AW18" s="3">
        <v>3.6096553130736289</v>
      </c>
      <c r="AX18" s="3">
        <v>0.3008046094228024</v>
      </c>
      <c r="AY18" s="3">
        <v>0</v>
      </c>
      <c r="AZ18" s="3">
        <v>0.10026820314093414</v>
      </c>
    </row>
    <row r="19" spans="1:52" ht="16">
      <c r="A19" s="32" t="s">
        <v>750</v>
      </c>
      <c r="B19" s="32" t="s">
        <v>721</v>
      </c>
      <c r="C19" s="85" t="s">
        <v>828</v>
      </c>
      <c r="D19" s="93" t="s">
        <v>854</v>
      </c>
      <c r="E19">
        <v>7.87</v>
      </c>
      <c r="F19" s="85" t="s">
        <v>829</v>
      </c>
      <c r="G19" s="85">
        <v>2022</v>
      </c>
      <c r="H19" s="32"/>
      <c r="I19" s="85" t="s">
        <v>830</v>
      </c>
      <c r="J19" s="86">
        <v>15.205260000000001</v>
      </c>
      <c r="K19" s="86">
        <v>15.205260000000001</v>
      </c>
      <c r="L19" s="87" t="s">
        <v>831</v>
      </c>
      <c r="M19" s="86">
        <v>3.22</v>
      </c>
      <c r="N19" s="86">
        <v>3.22</v>
      </c>
      <c r="O19" s="87" t="s">
        <v>832</v>
      </c>
      <c r="P19" s="86">
        <v>18.931059999999999</v>
      </c>
      <c r="Q19" s="86">
        <v>18.931059999999999</v>
      </c>
      <c r="R19" s="87" t="s">
        <v>833</v>
      </c>
      <c r="S19" s="86">
        <v>8.6300000000000005E-4</v>
      </c>
      <c r="T19" s="86">
        <v>8.6300000000000005E-4</v>
      </c>
      <c r="U19" s="87" t="s">
        <v>833</v>
      </c>
      <c r="V19" s="86">
        <v>2.307E-3</v>
      </c>
      <c r="W19" s="86">
        <v>2.307E-3</v>
      </c>
      <c r="X19" s="87" t="s">
        <v>834</v>
      </c>
      <c r="Y19" s="86">
        <v>0.302091</v>
      </c>
      <c r="Z19" s="86">
        <v>0.302091</v>
      </c>
      <c r="AA19" s="87" t="s">
        <v>834</v>
      </c>
      <c r="AB19" s="86">
        <v>0.20139399999999999</v>
      </c>
      <c r="AC19" s="86">
        <v>0.20139399999999999</v>
      </c>
      <c r="AD19" s="87" t="s">
        <v>834</v>
      </c>
      <c r="AE19" s="86">
        <v>0.2</v>
      </c>
      <c r="AF19" s="86">
        <v>0.2</v>
      </c>
      <c r="AG19" s="87" t="s">
        <v>834</v>
      </c>
      <c r="AH19" s="86">
        <v>0.20139399999999999</v>
      </c>
      <c r="AI19" s="86">
        <v>0.20139399999999999</v>
      </c>
      <c r="AJ19" s="87" t="s">
        <v>831</v>
      </c>
      <c r="AK19" s="86">
        <v>13.594110000000001</v>
      </c>
      <c r="AL19" s="86">
        <v>13.594110000000001</v>
      </c>
      <c r="AM19" s="87" t="s">
        <v>834</v>
      </c>
      <c r="AN19" s="86">
        <v>3.12161</v>
      </c>
      <c r="AO19" s="86">
        <v>3.12161</v>
      </c>
      <c r="AP19" s="87" t="s">
        <v>834</v>
      </c>
      <c r="AQ19" s="86">
        <v>5.538341</v>
      </c>
      <c r="AR19" s="86">
        <v>5.538341</v>
      </c>
      <c r="AS19" s="87" t="s">
        <v>835</v>
      </c>
      <c r="AT19" s="73">
        <v>1.61</v>
      </c>
      <c r="AU19" s="3">
        <v>0.60418261848705102</v>
      </c>
      <c r="AV19" s="3">
        <v>0</v>
      </c>
      <c r="AW19" s="3">
        <v>3.6250957109223063</v>
      </c>
      <c r="AX19" s="3">
        <v>0.30209130924352551</v>
      </c>
      <c r="AY19" s="3">
        <v>0</v>
      </c>
      <c r="AZ19" s="3">
        <v>0.10069710308117519</v>
      </c>
    </row>
    <row r="20" spans="1:52" ht="16">
      <c r="A20" s="32" t="s">
        <v>749</v>
      </c>
      <c r="B20" s="32" t="s">
        <v>723</v>
      </c>
      <c r="C20" s="85" t="s">
        <v>828</v>
      </c>
      <c r="D20" s="93" t="s">
        <v>854</v>
      </c>
      <c r="E20">
        <v>7.89</v>
      </c>
      <c r="F20" s="85" t="s">
        <v>829</v>
      </c>
      <c r="G20" s="85">
        <v>2022</v>
      </c>
      <c r="H20" s="32"/>
      <c r="I20" s="85" t="s">
        <v>830</v>
      </c>
      <c r="J20" s="86">
        <v>17.482320000000001</v>
      </c>
      <c r="K20" s="86">
        <v>17.482320000000001</v>
      </c>
      <c r="L20" s="87" t="s">
        <v>831</v>
      </c>
      <c r="M20" s="86">
        <v>3.33</v>
      </c>
      <c r="N20" s="86">
        <v>3.33</v>
      </c>
      <c r="O20" s="87" t="s">
        <v>832</v>
      </c>
      <c r="P20" s="86">
        <v>18.897069999999999</v>
      </c>
      <c r="Q20" s="86">
        <v>18.897069999999999</v>
      </c>
      <c r="R20" s="87" t="s">
        <v>833</v>
      </c>
      <c r="S20" s="86">
        <v>8.6300000000000005E-4</v>
      </c>
      <c r="T20" s="86">
        <v>8.6300000000000005E-4</v>
      </c>
      <c r="U20" s="87" t="s">
        <v>833</v>
      </c>
      <c r="V20" s="86">
        <v>2.307E-3</v>
      </c>
      <c r="W20" s="86">
        <v>2.307E-3</v>
      </c>
      <c r="X20" s="87" t="s">
        <v>834</v>
      </c>
      <c r="Y20" s="86">
        <v>0.50526899999999997</v>
      </c>
      <c r="Z20" s="86">
        <v>0.50526899999999997</v>
      </c>
      <c r="AA20" s="87" t="s">
        <v>834</v>
      </c>
      <c r="AB20" s="86">
        <v>0.30316199999999999</v>
      </c>
      <c r="AC20" s="86">
        <v>0.30316199999999999</v>
      </c>
      <c r="AD20" s="87" t="s">
        <v>834</v>
      </c>
      <c r="AE20" s="86">
        <v>0.3</v>
      </c>
      <c r="AF20" s="86">
        <v>0.3</v>
      </c>
      <c r="AG20" s="87" t="s">
        <v>834</v>
      </c>
      <c r="AH20" s="86">
        <v>0.30316199999999999</v>
      </c>
      <c r="AI20" s="86">
        <v>0.30316199999999999</v>
      </c>
      <c r="AJ20" s="87" t="s">
        <v>831</v>
      </c>
      <c r="AK20" s="86">
        <v>9.4990640000000006</v>
      </c>
      <c r="AL20" s="86">
        <v>9.4990640000000006</v>
      </c>
      <c r="AM20" s="87" t="s">
        <v>834</v>
      </c>
      <c r="AN20" s="86">
        <v>3.233724</v>
      </c>
      <c r="AO20" s="86">
        <v>3.233724</v>
      </c>
      <c r="AP20" s="87" t="s">
        <v>834</v>
      </c>
      <c r="AQ20" s="86">
        <v>7.0737709999999998</v>
      </c>
      <c r="AR20" s="86">
        <v>7.0737709999999998</v>
      </c>
      <c r="AS20" s="87" t="s">
        <v>835</v>
      </c>
      <c r="AT20" s="73">
        <v>1.1100000000000001</v>
      </c>
      <c r="AU20" s="3">
        <v>1.4147541653889399</v>
      </c>
      <c r="AV20" s="3">
        <v>0</v>
      </c>
      <c r="AW20" s="3">
        <v>3.637939282428702</v>
      </c>
      <c r="AX20" s="3">
        <v>0.30316160686905852</v>
      </c>
      <c r="AY20" s="3">
        <v>0</v>
      </c>
      <c r="AZ20" s="3">
        <v>0.10105386895635285</v>
      </c>
    </row>
    <row r="21" spans="1:52" ht="16">
      <c r="A21" s="32" t="s">
        <v>752</v>
      </c>
      <c r="B21" s="32" t="s">
        <v>314</v>
      </c>
      <c r="C21" s="85" t="s">
        <v>828</v>
      </c>
      <c r="D21" s="93" t="s">
        <v>697</v>
      </c>
      <c r="E21">
        <v>7.95</v>
      </c>
      <c r="F21" s="85" t="s">
        <v>829</v>
      </c>
      <c r="G21" s="85">
        <v>2022</v>
      </c>
      <c r="H21" s="32"/>
      <c r="I21" s="85" t="s">
        <v>830</v>
      </c>
      <c r="J21" s="86">
        <v>9.2747580000000003</v>
      </c>
      <c r="K21" s="86">
        <v>9.2747580000000003</v>
      </c>
      <c r="L21" s="87" t="s">
        <v>831</v>
      </c>
      <c r="M21" s="86">
        <v>2.85</v>
      </c>
      <c r="N21" s="86">
        <v>2.85</v>
      </c>
      <c r="O21" s="87" t="s">
        <v>832</v>
      </c>
      <c r="P21" s="86">
        <v>20.282160000000001</v>
      </c>
      <c r="Q21" s="86">
        <v>20.282160000000001</v>
      </c>
      <c r="R21" s="87" t="s">
        <v>833</v>
      </c>
      <c r="S21" s="86">
        <v>8.6300000000000005E-4</v>
      </c>
      <c r="T21" s="86">
        <v>8.6300000000000005E-4</v>
      </c>
      <c r="U21" s="87" t="s">
        <v>833</v>
      </c>
      <c r="V21" s="86">
        <v>2.307E-3</v>
      </c>
      <c r="W21" s="86">
        <v>2.307E-3</v>
      </c>
      <c r="X21" s="87" t="s">
        <v>834</v>
      </c>
      <c r="Y21" s="86">
        <v>0.30576100000000001</v>
      </c>
      <c r="Z21" s="86">
        <v>0.30576100000000001</v>
      </c>
      <c r="AA21" s="87" t="s">
        <v>834</v>
      </c>
      <c r="AB21" s="86">
        <v>0.30576100000000001</v>
      </c>
      <c r="AC21" s="86">
        <v>0.30576100000000001</v>
      </c>
      <c r="AD21" s="87" t="s">
        <v>834</v>
      </c>
      <c r="AE21" s="86">
        <v>0.1</v>
      </c>
      <c r="AF21" s="86">
        <v>0.1</v>
      </c>
      <c r="AG21" s="87" t="s">
        <v>834</v>
      </c>
      <c r="AH21" s="86">
        <v>0.30576100000000001</v>
      </c>
      <c r="AI21" s="86">
        <v>0.30576100000000001</v>
      </c>
      <c r="AJ21" s="87" t="s">
        <v>831</v>
      </c>
      <c r="AK21" s="86">
        <v>23.237860000000001</v>
      </c>
      <c r="AL21" s="86">
        <v>23.237860000000001</v>
      </c>
      <c r="AM21" s="87" t="s">
        <v>834</v>
      </c>
      <c r="AN21" s="86">
        <v>3.1595330000000001</v>
      </c>
      <c r="AO21" s="86">
        <v>3.1595330000000001</v>
      </c>
      <c r="AP21" s="87" t="s">
        <v>834</v>
      </c>
      <c r="AQ21" s="86">
        <v>5.6056229999999996</v>
      </c>
      <c r="AR21" s="86">
        <v>5.6056229999999996</v>
      </c>
      <c r="AS21" s="87" t="s">
        <v>835</v>
      </c>
      <c r="AT21" s="73">
        <v>1.22</v>
      </c>
      <c r="AU21" s="3">
        <v>0.81536336460158709</v>
      </c>
      <c r="AV21" s="3">
        <v>0</v>
      </c>
      <c r="AW21" s="3">
        <v>3.6691351407071418</v>
      </c>
      <c r="AX21" s="3">
        <v>0.40768168230079355</v>
      </c>
      <c r="AY21" s="3">
        <v>0</v>
      </c>
      <c r="AZ21" s="3">
        <v>0.10192042057519839</v>
      </c>
    </row>
    <row r="22" spans="1:52" ht="16">
      <c r="A22" s="82" t="s">
        <v>780</v>
      </c>
      <c r="B22" s="82" t="s">
        <v>851</v>
      </c>
      <c r="C22" s="88" t="s">
        <v>836</v>
      </c>
      <c r="D22" s="93" t="s">
        <v>854</v>
      </c>
      <c r="E22">
        <v>7.9690000000000003</v>
      </c>
      <c r="F22" s="88" t="s">
        <v>829</v>
      </c>
      <c r="G22" s="89">
        <v>2022</v>
      </c>
      <c r="H22" s="88"/>
      <c r="I22" s="88" t="s">
        <v>830</v>
      </c>
      <c r="J22" s="90">
        <v>7.9935496800000001</v>
      </c>
      <c r="K22" s="90">
        <v>7.9935496800000001</v>
      </c>
      <c r="L22" s="91" t="s">
        <v>831</v>
      </c>
      <c r="M22" s="90">
        <v>1.49879056</v>
      </c>
      <c r="N22" s="90">
        <v>1.49879056</v>
      </c>
      <c r="O22" s="91" t="s">
        <v>832</v>
      </c>
      <c r="P22" s="90">
        <v>168.36413999999999</v>
      </c>
      <c r="Q22" s="90">
        <v>168.36413999999999</v>
      </c>
      <c r="R22" s="91" t="s">
        <v>833</v>
      </c>
      <c r="S22" s="90">
        <v>1.0260099999999999E-3</v>
      </c>
      <c r="T22" s="90">
        <v>1.0260099999999999E-3</v>
      </c>
      <c r="U22" s="91" t="s">
        <v>833</v>
      </c>
      <c r="V22" s="90">
        <v>5.8031999999999995E-4</v>
      </c>
      <c r="W22" s="90">
        <v>5.8031999999999995E-4</v>
      </c>
      <c r="X22" s="91" t="s">
        <v>834</v>
      </c>
      <c r="Y22" s="90">
        <v>7.7937109299999996</v>
      </c>
      <c r="Z22" s="90">
        <v>7.7937109299999996</v>
      </c>
      <c r="AA22" s="91" t="s">
        <v>834</v>
      </c>
      <c r="AB22" s="90">
        <v>1.09911308</v>
      </c>
      <c r="AC22" s="90">
        <v>1.09911308</v>
      </c>
      <c r="AD22" s="91" t="s">
        <v>834</v>
      </c>
      <c r="AE22" s="90">
        <v>0.59951622999999998</v>
      </c>
      <c r="AF22" s="90">
        <v>0.59951622999999998</v>
      </c>
      <c r="AG22" s="91" t="s">
        <v>834</v>
      </c>
      <c r="AH22" s="86">
        <v>0.6</v>
      </c>
      <c r="AI22" s="86">
        <v>0.6</v>
      </c>
      <c r="AJ22" s="91" t="s">
        <v>831</v>
      </c>
      <c r="AK22" s="90">
        <v>25.6792783</v>
      </c>
      <c r="AL22" s="90">
        <v>25.6792783</v>
      </c>
      <c r="AM22" s="91" t="s">
        <v>834</v>
      </c>
      <c r="AN22" s="90">
        <v>15.9870994</v>
      </c>
      <c r="AO22" s="90">
        <v>15.9870994</v>
      </c>
      <c r="AP22" s="91" t="s">
        <v>834</v>
      </c>
      <c r="AQ22" s="90">
        <v>131.29405299999999</v>
      </c>
      <c r="AR22" s="90">
        <v>131.29405299999999</v>
      </c>
      <c r="AS22" s="91" t="s">
        <v>835</v>
      </c>
      <c r="AT22" s="3">
        <v>0.59951622576131125</v>
      </c>
      <c r="AU22" s="3">
        <v>0.89927433864196693</v>
      </c>
      <c r="AV22" s="3">
        <v>9.9919370960218509E-2</v>
      </c>
      <c r="AW22" s="3">
        <v>4.696210435130272</v>
      </c>
      <c r="AX22" s="3">
        <v>0.69943559672153</v>
      </c>
      <c r="AY22" s="3">
        <v>9.9919370960218509E-2</v>
      </c>
      <c r="AZ22" s="3">
        <v>0</v>
      </c>
    </row>
    <row r="23" spans="1:52" ht="16">
      <c r="A23" s="32" t="s">
        <v>755</v>
      </c>
      <c r="B23" s="32" t="s">
        <v>326</v>
      </c>
      <c r="C23" s="85" t="s">
        <v>828</v>
      </c>
      <c r="D23" s="93" t="s">
        <v>697</v>
      </c>
      <c r="E23">
        <v>7.99</v>
      </c>
      <c r="F23" s="85" t="s">
        <v>829</v>
      </c>
      <c r="G23" s="85">
        <v>2022</v>
      </c>
      <c r="H23" s="32"/>
      <c r="I23" s="85" t="s">
        <v>830</v>
      </c>
      <c r="J23" s="86">
        <v>13.92497</v>
      </c>
      <c r="K23" s="86">
        <v>13.92497</v>
      </c>
      <c r="L23" s="87" t="s">
        <v>831</v>
      </c>
      <c r="M23" s="86">
        <v>2.99</v>
      </c>
      <c r="N23" s="86">
        <v>2.99</v>
      </c>
      <c r="O23" s="87" t="s">
        <v>832</v>
      </c>
      <c r="P23" s="86">
        <v>20.01069</v>
      </c>
      <c r="Q23" s="86">
        <v>20.01069</v>
      </c>
      <c r="R23" s="87" t="s">
        <v>833</v>
      </c>
      <c r="S23" s="86">
        <v>8.6300000000000005E-4</v>
      </c>
      <c r="T23" s="86">
        <v>8.6300000000000005E-4</v>
      </c>
      <c r="U23" s="87" t="s">
        <v>833</v>
      </c>
      <c r="V23" s="86">
        <v>2.307E-3</v>
      </c>
      <c r="W23" s="86">
        <v>2.307E-3</v>
      </c>
      <c r="X23" s="87" t="s">
        <v>834</v>
      </c>
      <c r="Y23" s="86">
        <v>0.41259200000000001</v>
      </c>
      <c r="Z23" s="86">
        <v>0.41259200000000001</v>
      </c>
      <c r="AA23" s="87" t="s">
        <v>834</v>
      </c>
      <c r="AB23" s="86">
        <v>0.41259200000000001</v>
      </c>
      <c r="AC23" s="86">
        <v>0.41259200000000001</v>
      </c>
      <c r="AD23" s="87" t="s">
        <v>834</v>
      </c>
      <c r="AE23" s="86">
        <v>0.21</v>
      </c>
      <c r="AF23" s="86">
        <v>0.21</v>
      </c>
      <c r="AG23" s="87" t="s">
        <v>834</v>
      </c>
      <c r="AH23" s="86">
        <v>0.309444</v>
      </c>
      <c r="AI23" s="86">
        <v>0.309444</v>
      </c>
      <c r="AJ23" s="87" t="s">
        <v>831</v>
      </c>
      <c r="AK23" s="86">
        <v>12.58404</v>
      </c>
      <c r="AL23" s="86">
        <v>12.58404</v>
      </c>
      <c r="AM23" s="87" t="s">
        <v>834</v>
      </c>
      <c r="AN23" s="86">
        <v>2.8881410000000001</v>
      </c>
      <c r="AO23" s="86">
        <v>2.8881410000000001</v>
      </c>
      <c r="AP23" s="87" t="s">
        <v>834</v>
      </c>
      <c r="AQ23" s="86">
        <v>6.3951700000000002</v>
      </c>
      <c r="AR23" s="86">
        <v>6.3951700000000002</v>
      </c>
      <c r="AS23" s="87" t="s">
        <v>835</v>
      </c>
      <c r="AT23" s="73">
        <v>1.03</v>
      </c>
      <c r="AU23" s="3">
        <v>1.0314789828749356</v>
      </c>
      <c r="AV23" s="3">
        <v>0</v>
      </c>
      <c r="AW23" s="3">
        <v>3.7133243383497674</v>
      </c>
      <c r="AX23" s="3">
        <v>0.41259159314997418</v>
      </c>
      <c r="AY23" s="3">
        <v>0</v>
      </c>
      <c r="AZ23" s="3">
        <v>0.10314789828749354</v>
      </c>
    </row>
    <row r="24" spans="1:52" ht="16">
      <c r="A24" s="32" t="s">
        <v>729</v>
      </c>
      <c r="B24" s="32" t="s">
        <v>91</v>
      </c>
      <c r="C24" s="85" t="s">
        <v>828</v>
      </c>
      <c r="D24" s="93" t="s">
        <v>854</v>
      </c>
      <c r="E24" s="97">
        <v>7.9950000000000001</v>
      </c>
      <c r="F24" s="85" t="s">
        <v>829</v>
      </c>
      <c r="G24" s="85">
        <v>2022</v>
      </c>
      <c r="H24" s="32"/>
      <c r="I24" s="85" t="s">
        <v>830</v>
      </c>
      <c r="J24" s="86">
        <v>14.696730000000001</v>
      </c>
      <c r="K24" s="86">
        <v>14.696730000000001</v>
      </c>
      <c r="L24" s="87" t="s">
        <v>831</v>
      </c>
      <c r="M24" s="86">
        <v>3.28</v>
      </c>
      <c r="N24" s="86">
        <v>3.28</v>
      </c>
      <c r="O24" s="87" t="s">
        <v>832</v>
      </c>
      <c r="P24" s="86">
        <v>14.49813</v>
      </c>
      <c r="Q24" s="86">
        <v>14.49813</v>
      </c>
      <c r="R24" s="87" t="s">
        <v>833</v>
      </c>
      <c r="S24" s="86">
        <v>1.026E-2</v>
      </c>
      <c r="T24" s="86">
        <v>1.026E-2</v>
      </c>
      <c r="U24" s="87" t="s">
        <v>833</v>
      </c>
      <c r="V24" s="86">
        <v>5.803E-3</v>
      </c>
      <c r="W24" s="86">
        <v>5.803E-3</v>
      </c>
      <c r="X24" s="87" t="s">
        <v>834</v>
      </c>
      <c r="Y24" s="86">
        <v>0.39720899999999998</v>
      </c>
      <c r="Z24" s="86">
        <v>0.39720899999999998</v>
      </c>
      <c r="AA24" s="87" t="s">
        <v>834</v>
      </c>
      <c r="AB24" s="86">
        <v>0.39720899999999998</v>
      </c>
      <c r="AC24" s="86">
        <v>0.39720899999999998</v>
      </c>
      <c r="AD24" s="87" t="s">
        <v>834</v>
      </c>
      <c r="AE24" s="86">
        <v>0.39700000000000002</v>
      </c>
      <c r="AF24" s="86">
        <v>0.39700000000000002</v>
      </c>
      <c r="AG24" s="87" t="s">
        <v>834</v>
      </c>
      <c r="AH24" s="86">
        <v>0.198604</v>
      </c>
      <c r="AI24" s="86">
        <v>0.198604</v>
      </c>
      <c r="AJ24" s="87" t="s">
        <v>831</v>
      </c>
      <c r="AK24" s="86">
        <v>45.281820000000003</v>
      </c>
      <c r="AL24" s="86">
        <v>45.281820000000003</v>
      </c>
      <c r="AM24" s="87" t="s">
        <v>834</v>
      </c>
      <c r="AN24" s="86">
        <v>1.6881379999999999</v>
      </c>
      <c r="AO24" s="86">
        <v>1.6881379999999999</v>
      </c>
      <c r="AP24" s="87" t="s">
        <v>834</v>
      </c>
      <c r="AQ24" s="86">
        <v>4.4686009999999996</v>
      </c>
      <c r="AR24" s="86">
        <v>4.4686009999999996</v>
      </c>
      <c r="AS24" s="87" t="s">
        <v>835</v>
      </c>
      <c r="AT24" s="73">
        <v>1.19</v>
      </c>
      <c r="AU24" s="3">
        <v>0.49651116690894648</v>
      </c>
      <c r="AV24" s="3">
        <v>0</v>
      </c>
      <c r="AW24" s="3">
        <v>4.4686005021805189</v>
      </c>
      <c r="AX24" s="3">
        <v>0.3972089335271573</v>
      </c>
      <c r="AY24" s="3">
        <v>0</v>
      </c>
      <c r="AZ24" s="3">
        <v>0</v>
      </c>
    </row>
    <row r="25" spans="1:52" ht="16">
      <c r="A25" s="82" t="s">
        <v>781</v>
      </c>
      <c r="B25" s="82" t="s">
        <v>852</v>
      </c>
      <c r="C25" s="88" t="s">
        <v>836</v>
      </c>
      <c r="D25" s="95" t="s">
        <v>855</v>
      </c>
      <c r="E25">
        <v>8</v>
      </c>
      <c r="F25" s="88" t="s">
        <v>829</v>
      </c>
      <c r="G25" s="89">
        <v>2022</v>
      </c>
      <c r="H25" s="88"/>
      <c r="I25" s="88" t="s">
        <v>830</v>
      </c>
      <c r="J25" s="90">
        <v>21.555970899999998</v>
      </c>
      <c r="K25" s="90">
        <v>21.555970899999998</v>
      </c>
      <c r="L25" s="91" t="s">
        <v>831</v>
      </c>
      <c r="M25" s="90">
        <v>1.2087460299999999</v>
      </c>
      <c r="N25" s="90">
        <v>1.2087460299999999</v>
      </c>
      <c r="O25" s="91" t="s">
        <v>832</v>
      </c>
      <c r="P25" s="90">
        <v>134.47299599999999</v>
      </c>
      <c r="Q25" s="90">
        <v>134.47299599999999</v>
      </c>
      <c r="R25" s="91" t="s">
        <v>833</v>
      </c>
      <c r="S25" s="90">
        <v>8.6266999999999995E-4</v>
      </c>
      <c r="T25" s="90">
        <v>8.6266999999999995E-4</v>
      </c>
      <c r="U25" s="91" t="s">
        <v>833</v>
      </c>
      <c r="V25" s="90">
        <v>2.30729E-3</v>
      </c>
      <c r="W25" s="90">
        <v>2.30729E-3</v>
      </c>
      <c r="X25" s="91" t="s">
        <v>834</v>
      </c>
      <c r="Y25" s="90">
        <v>0.30218651000000002</v>
      </c>
      <c r="Z25" s="90">
        <v>0.30218651000000002</v>
      </c>
      <c r="AA25" s="91" t="s">
        <v>834</v>
      </c>
      <c r="AB25" s="90">
        <v>0.30218651000000002</v>
      </c>
      <c r="AC25" s="90">
        <v>0.30218651000000002</v>
      </c>
      <c r="AD25" s="91" t="s">
        <v>834</v>
      </c>
      <c r="AE25" s="90">
        <v>0.10072884</v>
      </c>
      <c r="AF25" s="90">
        <v>0.10072884</v>
      </c>
      <c r="AG25" s="91" t="s">
        <v>834</v>
      </c>
      <c r="AH25" s="86">
        <v>1.1080000000000001</v>
      </c>
      <c r="AI25" s="86">
        <v>1.1080000000000001</v>
      </c>
      <c r="AJ25" s="91" t="s">
        <v>831</v>
      </c>
      <c r="AK25" s="90">
        <v>11.3823585</v>
      </c>
      <c r="AL25" s="90">
        <v>11.3823585</v>
      </c>
      <c r="AM25" s="91" t="s">
        <v>834</v>
      </c>
      <c r="AN25" s="90">
        <v>1.1080171999999999</v>
      </c>
      <c r="AO25" s="90">
        <v>1.1080171999999999</v>
      </c>
      <c r="AP25" s="91" t="s">
        <v>834</v>
      </c>
      <c r="AQ25" s="90">
        <v>5.2378994800000003</v>
      </c>
      <c r="AR25" s="90">
        <v>5.2378994800000003</v>
      </c>
      <c r="AS25" s="91" t="s">
        <v>835</v>
      </c>
      <c r="AT25" s="3">
        <v>2.5182209028559712</v>
      </c>
      <c r="AU25" s="3">
        <v>0.90655952502814974</v>
      </c>
      <c r="AV25" s="3">
        <v>0</v>
      </c>
      <c r="AW25" s="3">
        <v>4.4320687890265091</v>
      </c>
      <c r="AX25" s="3">
        <v>0.60437301668543308</v>
      </c>
      <c r="AY25" s="3">
        <v>0</v>
      </c>
      <c r="AZ25" s="3">
        <v>0.10072883611423886</v>
      </c>
    </row>
    <row r="26" spans="1:52" ht="16">
      <c r="A26" s="82" t="s">
        <v>771</v>
      </c>
      <c r="B26" s="82" t="s">
        <v>843</v>
      </c>
      <c r="C26" s="88" t="s">
        <v>836</v>
      </c>
      <c r="D26" s="93" t="s">
        <v>854</v>
      </c>
      <c r="E26">
        <v>8.0190000000000001</v>
      </c>
      <c r="F26" s="88" t="s">
        <v>829</v>
      </c>
      <c r="G26" s="89">
        <v>2022</v>
      </c>
      <c r="H26" s="88"/>
      <c r="I26" s="88" t="s">
        <v>830</v>
      </c>
      <c r="J26" s="90">
        <v>14.1114072</v>
      </c>
      <c r="K26" s="90">
        <v>14.1114072</v>
      </c>
      <c r="L26" s="91" t="s">
        <v>831</v>
      </c>
      <c r="M26" s="90">
        <v>1.20097082</v>
      </c>
      <c r="N26" s="90">
        <v>1.20097082</v>
      </c>
      <c r="O26" s="91" t="s">
        <v>832</v>
      </c>
      <c r="P26" s="90">
        <v>127.002664</v>
      </c>
      <c r="Q26" s="90">
        <v>127.002664</v>
      </c>
      <c r="R26" s="91" t="s">
        <v>833</v>
      </c>
      <c r="S26" s="90">
        <v>1.0260119999999999E-2</v>
      </c>
      <c r="T26" s="90">
        <v>1.0260119999999999E-2</v>
      </c>
      <c r="U26" s="91" t="s">
        <v>833</v>
      </c>
      <c r="V26" s="90">
        <v>5.8032300000000004E-3</v>
      </c>
      <c r="W26" s="90">
        <v>5.8032300000000004E-3</v>
      </c>
      <c r="X26" s="91" t="s">
        <v>834</v>
      </c>
      <c r="Y26" s="90">
        <v>0.30024271000000002</v>
      </c>
      <c r="Z26" s="90">
        <v>0.30024271000000002</v>
      </c>
      <c r="AA26" s="91" t="s">
        <v>834</v>
      </c>
      <c r="AB26" s="90">
        <v>0.2001618</v>
      </c>
      <c r="AC26" s="90">
        <v>0.2001618</v>
      </c>
      <c r="AD26" s="91" t="s">
        <v>834</v>
      </c>
      <c r="AE26" s="90">
        <v>0.60048541</v>
      </c>
      <c r="AF26" s="90">
        <v>0.60048541</v>
      </c>
      <c r="AG26" s="91" t="s">
        <v>834</v>
      </c>
      <c r="AH26" s="86">
        <v>1.9</v>
      </c>
      <c r="AI26" s="86">
        <v>1.9</v>
      </c>
      <c r="AJ26" s="91" t="s">
        <v>831</v>
      </c>
      <c r="AK26" s="90">
        <v>27.422167099999999</v>
      </c>
      <c r="AL26" s="90">
        <v>27.422167099999999</v>
      </c>
      <c r="AM26" s="91" t="s">
        <v>834</v>
      </c>
      <c r="AN26" s="90">
        <v>19.515775900000001</v>
      </c>
      <c r="AO26" s="90">
        <v>19.515775900000001</v>
      </c>
      <c r="AP26" s="91" t="s">
        <v>834</v>
      </c>
      <c r="AQ26" s="90">
        <v>6.0048541100000001</v>
      </c>
      <c r="AR26" s="90">
        <v>6.0048541100000001</v>
      </c>
      <c r="AS26" s="91" t="s">
        <v>835</v>
      </c>
      <c r="AT26" s="3">
        <v>0.70056631299734717</v>
      </c>
      <c r="AU26" s="3">
        <v>1.1008899204244027</v>
      </c>
      <c r="AV26" s="3">
        <v>0</v>
      </c>
      <c r="AW26" s="3">
        <v>4.8038832891246654</v>
      </c>
      <c r="AX26" s="3">
        <v>0.60048541114058329</v>
      </c>
      <c r="AY26" s="3">
        <v>0</v>
      </c>
      <c r="AZ26" s="3">
        <v>0</v>
      </c>
    </row>
    <row r="27" spans="1:52" ht="16">
      <c r="A27" s="82" t="s">
        <v>765</v>
      </c>
      <c r="B27" s="82" t="s">
        <v>840</v>
      </c>
      <c r="C27" s="88" t="s">
        <v>836</v>
      </c>
      <c r="D27" s="93" t="s">
        <v>854</v>
      </c>
      <c r="E27">
        <v>8.0429999999999993</v>
      </c>
      <c r="F27" s="88" t="s">
        <v>829</v>
      </c>
      <c r="G27" s="89">
        <v>2022</v>
      </c>
      <c r="H27" s="88"/>
      <c r="I27" s="88" t="s">
        <v>830</v>
      </c>
      <c r="J27" s="90">
        <v>19.263829099999999</v>
      </c>
      <c r="K27" s="90">
        <v>19.263829099999999</v>
      </c>
      <c r="L27" s="91" t="s">
        <v>831</v>
      </c>
      <c r="M27" s="90">
        <v>1.3043217600000001</v>
      </c>
      <c r="N27" s="90">
        <v>1.3043217600000001</v>
      </c>
      <c r="O27" s="91" t="s">
        <v>832</v>
      </c>
      <c r="P27" s="90">
        <v>126.519211</v>
      </c>
      <c r="Q27" s="90">
        <v>126.519211</v>
      </c>
      <c r="R27" s="91" t="s">
        <v>833</v>
      </c>
      <c r="S27" s="90">
        <v>1.0260119999999999E-2</v>
      </c>
      <c r="T27" s="90">
        <v>1.0260119999999999E-2</v>
      </c>
      <c r="U27" s="91" t="s">
        <v>833</v>
      </c>
      <c r="V27" s="90">
        <v>5.8032300000000004E-3</v>
      </c>
      <c r="W27" s="90">
        <v>5.8032300000000004E-3</v>
      </c>
      <c r="X27" s="91" t="s">
        <v>834</v>
      </c>
      <c r="Y27" s="90">
        <v>0.30099733000000001</v>
      </c>
      <c r="Z27" s="90">
        <v>0.30099733000000001</v>
      </c>
      <c r="AA27" s="91" t="s">
        <v>834</v>
      </c>
      <c r="AB27" s="90">
        <v>0.30099733000000001</v>
      </c>
      <c r="AC27" s="90">
        <v>0.30099733000000001</v>
      </c>
      <c r="AD27" s="91" t="s">
        <v>834</v>
      </c>
      <c r="AE27" s="90">
        <v>0.50166222000000005</v>
      </c>
      <c r="AF27" s="90">
        <v>0.50166222000000005</v>
      </c>
      <c r="AG27" s="91" t="s">
        <v>834</v>
      </c>
      <c r="AH27" s="86">
        <v>0.2</v>
      </c>
      <c r="AI27" s="86">
        <v>0.2</v>
      </c>
      <c r="AJ27" s="91" t="s">
        <v>831</v>
      </c>
      <c r="AK27" s="90">
        <v>17.959507299999999</v>
      </c>
      <c r="AL27" s="90">
        <v>17.959507299999999</v>
      </c>
      <c r="AM27" s="91" t="s">
        <v>834</v>
      </c>
      <c r="AN27" s="90">
        <v>6.52160881</v>
      </c>
      <c r="AO27" s="90">
        <v>6.52160881</v>
      </c>
      <c r="AP27" s="91" t="s">
        <v>834</v>
      </c>
      <c r="AQ27" s="90">
        <v>13.8458772</v>
      </c>
      <c r="AR27" s="90">
        <v>13.8458772</v>
      </c>
      <c r="AS27" s="91" t="s">
        <v>835</v>
      </c>
      <c r="AT27" s="3">
        <v>1.003324432576769</v>
      </c>
      <c r="AU27" s="3">
        <v>0.50166221628838437</v>
      </c>
      <c r="AV27" s="3">
        <v>0</v>
      </c>
      <c r="AW27" s="3">
        <v>4.7156248331108133</v>
      </c>
      <c r="AX27" s="3">
        <v>0.50166221628838448</v>
      </c>
      <c r="AY27" s="3">
        <v>0</v>
      </c>
      <c r="AZ27" s="3">
        <v>0</v>
      </c>
    </row>
    <row r="28" spans="1:52" ht="16">
      <c r="A28" s="32" t="s">
        <v>740</v>
      </c>
      <c r="B28" s="32" t="s">
        <v>197</v>
      </c>
      <c r="C28" s="85" t="s">
        <v>828</v>
      </c>
      <c r="D28" s="93" t="s">
        <v>697</v>
      </c>
      <c r="E28">
        <v>8.0530000000000008</v>
      </c>
      <c r="F28" s="85" t="s">
        <v>829</v>
      </c>
      <c r="G28" s="85">
        <v>2022</v>
      </c>
      <c r="H28" s="32"/>
      <c r="I28" s="85" t="s">
        <v>830</v>
      </c>
      <c r="J28" s="86">
        <v>22.69238</v>
      </c>
      <c r="K28" s="86">
        <v>22.69238</v>
      </c>
      <c r="L28" s="87" t="s">
        <v>831</v>
      </c>
      <c r="M28" s="86">
        <v>0.49</v>
      </c>
      <c r="N28" s="86">
        <v>0.49</v>
      </c>
      <c r="O28" s="87" t="s">
        <v>832</v>
      </c>
      <c r="P28" s="86">
        <v>142.8561</v>
      </c>
      <c r="Q28" s="86">
        <v>142.8561</v>
      </c>
      <c r="R28" s="87" t="s">
        <v>833</v>
      </c>
      <c r="S28" s="86">
        <v>1.9976000000000001E-2</v>
      </c>
      <c r="T28" s="86">
        <v>1.9976000000000001E-2</v>
      </c>
      <c r="U28" s="87" t="s">
        <v>833</v>
      </c>
      <c r="V28" s="86">
        <v>9.9880000000000004E-3</v>
      </c>
      <c r="W28" s="86">
        <v>9.9880000000000004E-3</v>
      </c>
      <c r="X28" s="87" t="s">
        <v>834</v>
      </c>
      <c r="Y28" s="86">
        <v>0.12984200000000001</v>
      </c>
      <c r="Z28" s="86">
        <v>0.12984200000000001</v>
      </c>
      <c r="AA28" s="87" t="s">
        <v>834</v>
      </c>
      <c r="AB28" s="86">
        <v>6.1724880000000004</v>
      </c>
      <c r="AC28" s="86">
        <v>6.1724880000000004</v>
      </c>
      <c r="AD28" s="87" t="s">
        <v>834</v>
      </c>
      <c r="AE28" s="86">
        <v>0.51</v>
      </c>
      <c r="AF28" s="86">
        <v>0.51</v>
      </c>
      <c r="AG28" s="87" t="s">
        <v>834</v>
      </c>
      <c r="AH28" s="86">
        <v>0.35956199999999999</v>
      </c>
      <c r="AI28" s="86">
        <v>0.35956199999999999</v>
      </c>
      <c r="AJ28" s="87" t="s">
        <v>831</v>
      </c>
      <c r="AK28" s="86">
        <v>150.58670000000001</v>
      </c>
      <c r="AL28" s="86">
        <v>150.58670000000001</v>
      </c>
      <c r="AM28" s="87" t="s">
        <v>834</v>
      </c>
      <c r="AN28" s="86">
        <v>4.7941649999999996</v>
      </c>
      <c r="AO28" s="86">
        <v>4.7941649999999996</v>
      </c>
      <c r="AP28" s="87" t="s">
        <v>834</v>
      </c>
      <c r="AQ28" s="86">
        <v>53.145319999999998</v>
      </c>
      <c r="AR28" s="86">
        <v>53.145319999999998</v>
      </c>
      <c r="AS28" s="87" t="s">
        <v>835</v>
      </c>
      <c r="AT28" s="73">
        <v>1.63</v>
      </c>
      <c r="AU28" s="3">
        <v>0.39951376568762714</v>
      </c>
      <c r="AV28" s="3">
        <v>4.9939220710953393E-2</v>
      </c>
      <c r="AW28" s="3">
        <v>0.59927064853144063</v>
      </c>
      <c r="AX28" s="3">
        <v>1.6080429068926991</v>
      </c>
      <c r="AY28" s="3">
        <v>0.13982981799066949</v>
      </c>
      <c r="AZ28" s="3">
        <v>0.14981766213286016</v>
      </c>
    </row>
    <row r="29" spans="1:52" ht="16">
      <c r="A29" s="32" t="s">
        <v>726</v>
      </c>
      <c r="B29" s="32" t="s">
        <v>85</v>
      </c>
      <c r="C29" s="85" t="s">
        <v>828</v>
      </c>
      <c r="D29" s="93" t="s">
        <v>854</v>
      </c>
      <c r="E29" s="97">
        <v>8.0790000000000006</v>
      </c>
      <c r="F29" s="85" t="s">
        <v>829</v>
      </c>
      <c r="G29" s="85">
        <v>2022</v>
      </c>
      <c r="H29" s="32"/>
      <c r="I29" s="85" t="s">
        <v>830</v>
      </c>
      <c r="J29" s="86">
        <v>21.521719999999998</v>
      </c>
      <c r="K29" s="86">
        <v>21.521719999999998</v>
      </c>
      <c r="L29" s="87" t="s">
        <v>831</v>
      </c>
      <c r="M29" s="86">
        <v>3.1</v>
      </c>
      <c r="N29" s="86">
        <v>3.1</v>
      </c>
      <c r="O29" s="87" t="s">
        <v>832</v>
      </c>
      <c r="P29" s="86">
        <v>14.81495</v>
      </c>
      <c r="Q29" s="86">
        <v>14.81495</v>
      </c>
      <c r="R29" s="87" t="s">
        <v>833</v>
      </c>
      <c r="S29" s="86">
        <v>1.026E-2</v>
      </c>
      <c r="T29" s="86">
        <v>1.026E-2</v>
      </c>
      <c r="U29" s="87" t="s">
        <v>833</v>
      </c>
      <c r="V29" s="86">
        <v>5.803E-3</v>
      </c>
      <c r="W29" s="86">
        <v>5.803E-3</v>
      </c>
      <c r="X29" s="87" t="s">
        <v>834</v>
      </c>
      <c r="Y29" s="86">
        <v>0.60060599999999997</v>
      </c>
      <c r="Z29" s="86">
        <v>0.60060599999999997</v>
      </c>
      <c r="AA29" s="87" t="s">
        <v>834</v>
      </c>
      <c r="AB29" s="86">
        <v>0.30030299999999999</v>
      </c>
      <c r="AC29" s="86">
        <v>0.30030299999999999</v>
      </c>
      <c r="AD29" s="87" t="s">
        <v>834</v>
      </c>
      <c r="AE29" s="86">
        <v>0.3</v>
      </c>
      <c r="AF29" s="86">
        <v>0.3</v>
      </c>
      <c r="AG29" s="87" t="s">
        <v>834</v>
      </c>
      <c r="AH29" s="86">
        <v>0.30030299999999999</v>
      </c>
      <c r="AI29" s="86">
        <v>0.30030299999999999</v>
      </c>
      <c r="AJ29" s="87" t="s">
        <v>831</v>
      </c>
      <c r="AK29" s="86">
        <v>5.0050499999999998</v>
      </c>
      <c r="AL29" s="86">
        <v>5.0050499999999998</v>
      </c>
      <c r="AM29" s="87" t="s">
        <v>834</v>
      </c>
      <c r="AN29" s="86">
        <v>7.2072719999999997</v>
      </c>
      <c r="AO29" s="86">
        <v>7.2072719999999997</v>
      </c>
      <c r="AP29" s="87" t="s">
        <v>834</v>
      </c>
      <c r="AQ29" s="86">
        <v>5.7057570000000002</v>
      </c>
      <c r="AR29" s="86">
        <v>5.7057570000000002</v>
      </c>
      <c r="AS29" s="87" t="s">
        <v>835</v>
      </c>
      <c r="AT29" s="73">
        <v>1.6</v>
      </c>
      <c r="AU29" s="3">
        <v>0.5005050164972058</v>
      </c>
      <c r="AV29" s="3">
        <v>0</v>
      </c>
      <c r="AW29" s="3">
        <v>4.1041411352770876</v>
      </c>
      <c r="AX29" s="3">
        <v>0.5005050164972058</v>
      </c>
      <c r="AY29" s="3">
        <v>0</v>
      </c>
      <c r="AZ29" s="3">
        <v>0</v>
      </c>
    </row>
    <row r="30" spans="1:52" ht="16">
      <c r="A30" s="82" t="s">
        <v>769</v>
      </c>
      <c r="B30" s="82" t="s">
        <v>842</v>
      </c>
      <c r="C30" s="88" t="s">
        <v>836</v>
      </c>
      <c r="D30" s="93" t="s">
        <v>854</v>
      </c>
      <c r="E30">
        <v>8.1039999999999992</v>
      </c>
      <c r="F30" s="88" t="s">
        <v>829</v>
      </c>
      <c r="G30" s="89">
        <v>2022</v>
      </c>
      <c r="H30" s="88"/>
      <c r="I30" s="88" t="s">
        <v>830</v>
      </c>
      <c r="J30" s="90">
        <v>14.612781999999999</v>
      </c>
      <c r="K30" s="90">
        <v>14.612781999999999</v>
      </c>
      <c r="L30" s="91" t="s">
        <v>831</v>
      </c>
      <c r="M30" s="90">
        <v>1.5013132199999999</v>
      </c>
      <c r="N30" s="90">
        <v>1.5013132199999999</v>
      </c>
      <c r="O30" s="91" t="s">
        <v>832</v>
      </c>
      <c r="P30" s="90">
        <v>219.091643</v>
      </c>
      <c r="Q30" s="90">
        <v>219.091643</v>
      </c>
      <c r="R30" s="91" t="s">
        <v>833</v>
      </c>
      <c r="S30" s="90">
        <v>1.0260119999999999E-2</v>
      </c>
      <c r="T30" s="90">
        <v>1.0260119999999999E-2</v>
      </c>
      <c r="U30" s="91" t="s">
        <v>833</v>
      </c>
      <c r="V30" s="90">
        <v>5.8032300000000004E-3</v>
      </c>
      <c r="W30" s="90">
        <v>5.8032300000000004E-3</v>
      </c>
      <c r="X30" s="91" t="s">
        <v>834</v>
      </c>
      <c r="Y30" s="90">
        <v>0.10008755</v>
      </c>
      <c r="Z30" s="90">
        <v>0.10008755</v>
      </c>
      <c r="AA30" s="91" t="s">
        <v>834</v>
      </c>
      <c r="AB30" s="90">
        <v>0.20017509999999999</v>
      </c>
      <c r="AC30" s="90">
        <v>0.20017509999999999</v>
      </c>
      <c r="AD30" s="91" t="s">
        <v>834</v>
      </c>
      <c r="AE30" s="90">
        <v>0.30026264000000003</v>
      </c>
      <c r="AF30" s="90">
        <v>0.30026264000000003</v>
      </c>
      <c r="AG30" s="91" t="s">
        <v>834</v>
      </c>
      <c r="AH30" s="86">
        <v>0.2</v>
      </c>
      <c r="AI30" s="86">
        <v>0.2</v>
      </c>
      <c r="AJ30" s="91" t="s">
        <v>831</v>
      </c>
      <c r="AK30" s="90">
        <v>10.7093676</v>
      </c>
      <c r="AL30" s="90">
        <v>10.7093676</v>
      </c>
      <c r="AM30" s="91" t="s">
        <v>834</v>
      </c>
      <c r="AN30" s="90">
        <v>8.0070038399999994</v>
      </c>
      <c r="AO30" s="90">
        <v>8.0070038399999994</v>
      </c>
      <c r="AP30" s="91" t="s">
        <v>834</v>
      </c>
      <c r="AQ30" s="90">
        <v>5.4047275900000002</v>
      </c>
      <c r="AR30" s="90">
        <v>5.4047275900000002</v>
      </c>
      <c r="AS30" s="91" t="s">
        <v>835</v>
      </c>
      <c r="AT30" s="3">
        <v>1.0008754798302923</v>
      </c>
      <c r="AU30" s="3">
        <v>0.30026264394908769</v>
      </c>
      <c r="AV30" s="3">
        <v>0</v>
      </c>
      <c r="AW30" s="3">
        <v>4.5039396592363161</v>
      </c>
      <c r="AX30" s="3">
        <v>0.6005252878981755</v>
      </c>
      <c r="AY30" s="3">
        <v>0</v>
      </c>
      <c r="AZ30" s="3">
        <v>0</v>
      </c>
    </row>
    <row r="31" spans="1:52" ht="16">
      <c r="A31" s="32" t="s">
        <v>727</v>
      </c>
      <c r="B31" s="32" t="s">
        <v>87</v>
      </c>
      <c r="C31" s="85" t="s">
        <v>828</v>
      </c>
      <c r="D31" s="93" t="s">
        <v>854</v>
      </c>
      <c r="E31" s="97">
        <v>8.1310000000000002</v>
      </c>
      <c r="F31" s="85" t="s">
        <v>829</v>
      </c>
      <c r="G31" s="85">
        <v>2022</v>
      </c>
      <c r="H31" s="32"/>
      <c r="I31" s="85" t="s">
        <v>830</v>
      </c>
      <c r="J31" s="86">
        <v>17.671610000000001</v>
      </c>
      <c r="K31" s="86">
        <v>17.671610000000001</v>
      </c>
      <c r="L31" s="87" t="s">
        <v>831</v>
      </c>
      <c r="M31" s="86">
        <v>3.29</v>
      </c>
      <c r="N31" s="86">
        <v>3.29</v>
      </c>
      <c r="O31" s="87" t="s">
        <v>832</v>
      </c>
      <c r="P31" s="86">
        <v>14.97594</v>
      </c>
      <c r="Q31" s="86">
        <v>14.97594</v>
      </c>
      <c r="R31" s="87" t="s">
        <v>833</v>
      </c>
      <c r="S31" s="86">
        <v>1.026E-2</v>
      </c>
      <c r="T31" s="86">
        <v>1.026E-2</v>
      </c>
      <c r="U31" s="87" t="s">
        <v>833</v>
      </c>
      <c r="V31" s="86">
        <v>5.803E-3</v>
      </c>
      <c r="W31" s="86">
        <v>5.803E-3</v>
      </c>
      <c r="X31" s="87" t="s">
        <v>834</v>
      </c>
      <c r="Y31" s="86">
        <v>0.49919799999999998</v>
      </c>
      <c r="Z31" s="86">
        <v>0.49919799999999998</v>
      </c>
      <c r="AA31" s="87" t="s">
        <v>834</v>
      </c>
      <c r="AB31" s="86">
        <v>0.29951899999999998</v>
      </c>
      <c r="AC31" s="86">
        <v>0.29951899999999998</v>
      </c>
      <c r="AD31" s="87" t="s">
        <v>834</v>
      </c>
      <c r="AE31" s="86">
        <v>0.3</v>
      </c>
      <c r="AF31" s="86">
        <v>0.3</v>
      </c>
      <c r="AG31" s="87" t="s">
        <v>834</v>
      </c>
      <c r="AH31" s="86">
        <v>0.29951899999999998</v>
      </c>
      <c r="AI31" s="86">
        <v>0.29951899999999998</v>
      </c>
      <c r="AJ31" s="87" t="s">
        <v>831</v>
      </c>
      <c r="AK31" s="86">
        <v>9.2850809999999999</v>
      </c>
      <c r="AL31" s="86">
        <v>9.2850809999999999</v>
      </c>
      <c r="AM31" s="87" t="s">
        <v>834</v>
      </c>
      <c r="AN31" s="86">
        <v>6.2898930000000002</v>
      </c>
      <c r="AO31" s="86">
        <v>6.2898930000000002</v>
      </c>
      <c r="AP31" s="87" t="s">
        <v>834</v>
      </c>
      <c r="AQ31" s="86">
        <v>6.0902139999999996</v>
      </c>
      <c r="AR31" s="86">
        <v>6.0902139999999996</v>
      </c>
      <c r="AS31" s="87" t="s">
        <v>835</v>
      </c>
      <c r="AT31" s="73">
        <v>0.9</v>
      </c>
      <c r="AU31" s="3">
        <v>0.39935831689677842</v>
      </c>
      <c r="AV31" s="3">
        <v>0</v>
      </c>
      <c r="AW31" s="3">
        <v>4.193262327416174</v>
      </c>
      <c r="AX31" s="3">
        <v>0.49919789612097309</v>
      </c>
      <c r="AY31" s="3">
        <v>0</v>
      </c>
      <c r="AZ31" s="3">
        <v>0</v>
      </c>
    </row>
    <row r="32" spans="1:52" ht="16">
      <c r="A32" s="82" t="s">
        <v>767</v>
      </c>
      <c r="B32" s="82" t="s">
        <v>249</v>
      </c>
      <c r="C32" s="88" t="s">
        <v>836</v>
      </c>
      <c r="D32" s="93" t="s">
        <v>854</v>
      </c>
      <c r="E32">
        <v>8.1679999999999993</v>
      </c>
      <c r="F32" s="88" t="s">
        <v>829</v>
      </c>
      <c r="G32" s="89">
        <v>2022</v>
      </c>
      <c r="H32" s="88"/>
      <c r="I32" s="88" t="s">
        <v>830</v>
      </c>
      <c r="J32" s="90">
        <v>13.566658500000001</v>
      </c>
      <c r="K32" s="90">
        <v>13.566658500000001</v>
      </c>
      <c r="L32" s="91" t="s">
        <v>831</v>
      </c>
      <c r="M32" s="90">
        <v>1.3336035399999999</v>
      </c>
      <c r="N32" s="90">
        <v>1.3336035399999999</v>
      </c>
      <c r="O32" s="91" t="s">
        <v>832</v>
      </c>
      <c r="P32" s="90">
        <v>145.86413999999999</v>
      </c>
      <c r="Q32" s="90">
        <v>145.86413999999999</v>
      </c>
      <c r="R32" s="91" t="s">
        <v>833</v>
      </c>
      <c r="S32" s="90">
        <v>1.4417900000000001E-3</v>
      </c>
      <c r="T32" s="90">
        <v>1.4417900000000001E-3</v>
      </c>
      <c r="U32" s="91" t="s">
        <v>833</v>
      </c>
      <c r="V32" s="90">
        <v>1.0027090000000001E-2</v>
      </c>
      <c r="W32" s="90">
        <v>1.0027090000000001E-2</v>
      </c>
      <c r="X32" s="91" t="s">
        <v>834</v>
      </c>
      <c r="Y32" s="90">
        <v>0.20054189</v>
      </c>
      <c r="Z32" s="90">
        <v>0.20054189</v>
      </c>
      <c r="AA32" s="91" t="s">
        <v>834</v>
      </c>
      <c r="AB32" s="90">
        <v>0.27073153999999999</v>
      </c>
      <c r="AC32" s="90">
        <v>0.27073153999999999</v>
      </c>
      <c r="AD32" s="91" t="s">
        <v>834</v>
      </c>
      <c r="AE32" s="90">
        <v>8.0216750000000003E-2</v>
      </c>
      <c r="AF32" s="90">
        <v>8.0216750000000003E-2</v>
      </c>
      <c r="AG32" s="91" t="s">
        <v>834</v>
      </c>
      <c r="AH32" s="86">
        <v>0.16</v>
      </c>
      <c r="AI32" s="86">
        <v>0.16</v>
      </c>
      <c r="AJ32" s="91" t="s">
        <v>831</v>
      </c>
      <c r="AK32" s="90">
        <v>23.363129600000001</v>
      </c>
      <c r="AL32" s="90">
        <v>23.363129600000001</v>
      </c>
      <c r="AM32" s="91" t="s">
        <v>834</v>
      </c>
      <c r="AN32" s="90">
        <v>1.99539176</v>
      </c>
      <c r="AO32" s="90">
        <v>1.99539176</v>
      </c>
      <c r="AP32" s="91" t="s">
        <v>834</v>
      </c>
      <c r="AQ32" s="90">
        <v>3.1785888799999999</v>
      </c>
      <c r="AR32" s="90">
        <v>3.1785888799999999</v>
      </c>
      <c r="AS32" s="91" t="s">
        <v>835</v>
      </c>
      <c r="AT32" s="3">
        <v>0.83224882345031603</v>
      </c>
      <c r="AU32" s="3">
        <v>0.46124633588812691</v>
      </c>
      <c r="AV32" s="3">
        <v>5.0135471292187705E-2</v>
      </c>
      <c r="AW32" s="3">
        <v>4.8430865268253322</v>
      </c>
      <c r="AX32" s="3">
        <v>0.65176112679844023</v>
      </c>
      <c r="AY32" s="3">
        <v>4.010837703375017E-2</v>
      </c>
      <c r="AZ32" s="3">
        <v>5.0135471292187705E-2</v>
      </c>
    </row>
    <row r="33" spans="1:52" ht="16">
      <c r="A33" s="82" t="s">
        <v>759</v>
      </c>
      <c r="B33" s="82" t="s">
        <v>837</v>
      </c>
      <c r="C33" s="88" t="s">
        <v>836</v>
      </c>
      <c r="D33" s="93" t="s">
        <v>854</v>
      </c>
      <c r="E33">
        <v>8.173</v>
      </c>
      <c r="F33" s="88" t="s">
        <v>829</v>
      </c>
      <c r="G33" s="89">
        <v>2022</v>
      </c>
      <c r="H33" s="88"/>
      <c r="I33" s="88" t="s">
        <v>830</v>
      </c>
      <c r="J33" s="90">
        <v>14.3059966</v>
      </c>
      <c r="K33" s="90">
        <v>14.3059966</v>
      </c>
      <c r="L33" s="91" t="s">
        <v>831</v>
      </c>
      <c r="M33" s="90">
        <v>1.5006290200000001</v>
      </c>
      <c r="N33" s="90">
        <v>1.5006290200000001</v>
      </c>
      <c r="O33" s="91" t="s">
        <v>832</v>
      </c>
      <c r="P33" s="90">
        <v>230.59665899999999</v>
      </c>
      <c r="Q33" s="90">
        <v>230.59665899999999</v>
      </c>
      <c r="R33" s="91" t="s">
        <v>833</v>
      </c>
      <c r="S33" s="90">
        <v>1.0260119999999999E-2</v>
      </c>
      <c r="T33" s="90">
        <v>1.0260119999999999E-2</v>
      </c>
      <c r="U33" s="91" t="s">
        <v>833</v>
      </c>
      <c r="V33" s="90">
        <v>5.8032300000000004E-3</v>
      </c>
      <c r="W33" s="90">
        <v>5.8032300000000004E-3</v>
      </c>
      <c r="X33" s="91" t="s">
        <v>834</v>
      </c>
      <c r="Y33" s="90">
        <v>0.10004193</v>
      </c>
      <c r="Z33" s="90">
        <v>0.10004193</v>
      </c>
      <c r="AA33" s="91" t="s">
        <v>834</v>
      </c>
      <c r="AB33" s="90">
        <v>0.40016773999999999</v>
      </c>
      <c r="AC33" s="90">
        <v>0.40016773999999999</v>
      </c>
      <c r="AD33" s="91" t="s">
        <v>834</v>
      </c>
      <c r="AE33" s="90">
        <v>0.3001258</v>
      </c>
      <c r="AF33" s="90">
        <v>0.3001258</v>
      </c>
      <c r="AG33" s="91" t="s">
        <v>834</v>
      </c>
      <c r="AH33" s="86">
        <v>0.5</v>
      </c>
      <c r="AI33" s="86">
        <v>0.5</v>
      </c>
      <c r="AJ33" s="91" t="s">
        <v>831</v>
      </c>
      <c r="AK33" s="90">
        <v>37.115557699999997</v>
      </c>
      <c r="AL33" s="90">
        <v>37.115557699999997</v>
      </c>
      <c r="AM33" s="91" t="s">
        <v>834</v>
      </c>
      <c r="AN33" s="90">
        <v>8.20343862</v>
      </c>
      <c r="AO33" s="90">
        <v>8.20343862</v>
      </c>
      <c r="AP33" s="91" t="s">
        <v>834</v>
      </c>
      <c r="AQ33" s="90">
        <v>17.607380500000001</v>
      </c>
      <c r="AR33" s="90">
        <v>17.607380500000001</v>
      </c>
      <c r="AS33" s="91" t="s">
        <v>835</v>
      </c>
      <c r="AT33" s="3">
        <v>1.0004193439296585</v>
      </c>
      <c r="AU33" s="3">
        <v>0.50020967196482913</v>
      </c>
      <c r="AV33" s="3">
        <v>0</v>
      </c>
      <c r="AW33" s="3">
        <v>4.3018031788975311</v>
      </c>
      <c r="AX33" s="3">
        <v>0.50020967196482924</v>
      </c>
      <c r="AY33" s="3">
        <v>0</v>
      </c>
      <c r="AZ33" s="3">
        <v>0</v>
      </c>
    </row>
    <row r="34" spans="1:52" ht="16">
      <c r="A34" s="82" t="s">
        <v>764</v>
      </c>
      <c r="B34" s="82" t="s">
        <v>839</v>
      </c>
      <c r="C34" s="88" t="s">
        <v>836</v>
      </c>
      <c r="D34" s="93" t="s">
        <v>854</v>
      </c>
      <c r="E34">
        <v>8.173</v>
      </c>
      <c r="F34" s="88" t="s">
        <v>829</v>
      </c>
      <c r="G34" s="89">
        <v>2022</v>
      </c>
      <c r="H34" s="88"/>
      <c r="I34" s="88" t="s">
        <v>830</v>
      </c>
      <c r="J34" s="90">
        <v>13.4163578</v>
      </c>
      <c r="K34" s="90">
        <v>13.4163578</v>
      </c>
      <c r="L34" s="91" t="s">
        <v>831</v>
      </c>
      <c r="M34" s="90">
        <v>1.2014648800000001</v>
      </c>
      <c r="N34" s="90">
        <v>1.2014648800000001</v>
      </c>
      <c r="O34" s="91" t="s">
        <v>832</v>
      </c>
      <c r="P34" s="90">
        <v>220.669049</v>
      </c>
      <c r="Q34" s="90">
        <v>220.669049</v>
      </c>
      <c r="R34" s="91" t="s">
        <v>833</v>
      </c>
      <c r="S34" s="90">
        <v>1.0260119999999999E-2</v>
      </c>
      <c r="T34" s="90">
        <v>1.0260119999999999E-2</v>
      </c>
      <c r="U34" s="91" t="s">
        <v>833</v>
      </c>
      <c r="V34" s="90">
        <v>5.8032300000000004E-3</v>
      </c>
      <c r="W34" s="90">
        <v>5.8032300000000004E-3</v>
      </c>
      <c r="X34" s="91" t="s">
        <v>834</v>
      </c>
      <c r="Y34" s="90">
        <v>0.20024415000000001</v>
      </c>
      <c r="Z34" s="90">
        <v>0.20024415000000001</v>
      </c>
      <c r="AA34" s="91" t="s">
        <v>834</v>
      </c>
      <c r="AB34" s="90">
        <v>2.1025635399999998</v>
      </c>
      <c r="AC34" s="90">
        <v>2.1025635399999998</v>
      </c>
      <c r="AD34" s="91" t="s">
        <v>834</v>
      </c>
      <c r="AE34" s="90">
        <v>0.40048829000000002</v>
      </c>
      <c r="AF34" s="90">
        <v>0.40048829000000002</v>
      </c>
      <c r="AG34" s="91" t="s">
        <v>834</v>
      </c>
      <c r="AH34" s="86">
        <v>5.1100000000000003</v>
      </c>
      <c r="AI34" s="86">
        <v>5.1100000000000003</v>
      </c>
      <c r="AJ34" s="91" t="s">
        <v>831</v>
      </c>
      <c r="AK34" s="90">
        <v>423.316126</v>
      </c>
      <c r="AL34" s="90">
        <v>423.316126</v>
      </c>
      <c r="AM34" s="91" t="s">
        <v>834</v>
      </c>
      <c r="AN34" s="90">
        <v>18.422461500000001</v>
      </c>
      <c r="AO34" s="90">
        <v>18.422461500000001</v>
      </c>
      <c r="AP34" s="91" t="s">
        <v>834</v>
      </c>
      <c r="AQ34" s="90">
        <v>26.532349400000001</v>
      </c>
      <c r="AR34" s="90">
        <v>26.532349400000001</v>
      </c>
      <c r="AS34" s="91" t="s">
        <v>835</v>
      </c>
      <c r="AT34" s="3">
        <v>2.7032959775865515</v>
      </c>
      <c r="AU34" s="3">
        <v>0.50061036621973165</v>
      </c>
      <c r="AV34" s="3">
        <v>0</v>
      </c>
      <c r="AW34" s="3">
        <v>3.2039063438062829</v>
      </c>
      <c r="AX34" s="3">
        <v>0.50061036621973176</v>
      </c>
      <c r="AY34" s="3">
        <v>0</v>
      </c>
      <c r="AZ34" s="3">
        <v>0</v>
      </c>
    </row>
    <row r="35" spans="1:52" ht="16">
      <c r="A35" s="32" t="s">
        <v>725</v>
      </c>
      <c r="B35" s="32" t="s">
        <v>83</v>
      </c>
      <c r="C35" s="85" t="s">
        <v>828</v>
      </c>
      <c r="D35" s="93" t="s">
        <v>854</v>
      </c>
      <c r="E35" s="97">
        <v>8.18</v>
      </c>
      <c r="F35" s="85" t="s">
        <v>829</v>
      </c>
      <c r="G35" s="85">
        <v>2022</v>
      </c>
      <c r="H35" s="32"/>
      <c r="I35" s="85" t="s">
        <v>830</v>
      </c>
      <c r="J35" s="86">
        <v>19.43263</v>
      </c>
      <c r="K35" s="86">
        <v>19.43263</v>
      </c>
      <c r="L35" s="87" t="s">
        <v>831</v>
      </c>
      <c r="M35" s="86">
        <v>2.69</v>
      </c>
      <c r="N35" s="86">
        <v>2.69</v>
      </c>
      <c r="O35" s="87" t="s">
        <v>832</v>
      </c>
      <c r="P35" s="86">
        <v>13.154400000000001</v>
      </c>
      <c r="Q35" s="86">
        <v>13.154400000000001</v>
      </c>
      <c r="R35" s="87" t="s">
        <v>833</v>
      </c>
      <c r="S35" s="86">
        <v>1.026E-2</v>
      </c>
      <c r="T35" s="86">
        <v>1.026E-2</v>
      </c>
      <c r="U35" s="87" t="s">
        <v>833</v>
      </c>
      <c r="V35" s="86">
        <v>5.803E-3</v>
      </c>
      <c r="W35" s="86">
        <v>5.803E-3</v>
      </c>
      <c r="X35" s="87" t="s">
        <v>834</v>
      </c>
      <c r="Y35" s="86">
        <v>0.49827300000000002</v>
      </c>
      <c r="Z35" s="86">
        <v>0.49827300000000002</v>
      </c>
      <c r="AA35" s="87" t="s">
        <v>834</v>
      </c>
      <c r="AB35" s="86">
        <v>0.29896400000000001</v>
      </c>
      <c r="AC35" s="86">
        <v>0.29896400000000001</v>
      </c>
      <c r="AD35" s="87" t="s">
        <v>834</v>
      </c>
      <c r="AE35" s="86">
        <v>0.29899999999999999</v>
      </c>
      <c r="AF35" s="86">
        <v>0.29899999999999999</v>
      </c>
      <c r="AG35" s="87" t="s">
        <v>834</v>
      </c>
      <c r="AH35" s="86">
        <v>0.29896400000000001</v>
      </c>
      <c r="AI35" s="86">
        <v>0.29896400000000001</v>
      </c>
      <c r="AJ35" s="87" t="s">
        <v>831</v>
      </c>
      <c r="AK35" s="86">
        <v>6.6768539999999996</v>
      </c>
      <c r="AL35" s="86">
        <v>6.6768539999999996</v>
      </c>
      <c r="AM35" s="87" t="s">
        <v>834</v>
      </c>
      <c r="AN35" s="86">
        <v>10.762689999999999</v>
      </c>
      <c r="AO35" s="86">
        <v>10.762689999999999</v>
      </c>
      <c r="AP35" s="87" t="s">
        <v>834</v>
      </c>
      <c r="AQ35" s="86">
        <v>12.15785</v>
      </c>
      <c r="AR35" s="86">
        <v>12.15785</v>
      </c>
      <c r="AS35" s="87" t="s">
        <v>835</v>
      </c>
      <c r="AT35" s="73">
        <v>0.9</v>
      </c>
      <c r="AU35" s="3">
        <v>0.49827266710787554</v>
      </c>
      <c r="AV35" s="3">
        <v>0</v>
      </c>
      <c r="AW35" s="3">
        <v>3.5875632031767037</v>
      </c>
      <c r="AX35" s="3">
        <v>0.39861813368630056</v>
      </c>
      <c r="AY35" s="3">
        <v>0</v>
      </c>
      <c r="AZ35" s="3">
        <v>0</v>
      </c>
    </row>
    <row r="36" spans="1:52" ht="16">
      <c r="A36" s="82" t="s">
        <v>775</v>
      </c>
      <c r="B36" s="82" t="s">
        <v>846</v>
      </c>
      <c r="C36" s="88" t="s">
        <v>836</v>
      </c>
      <c r="D36" s="93" t="s">
        <v>854</v>
      </c>
      <c r="E36">
        <v>8.1929999999999996</v>
      </c>
      <c r="F36" s="88" t="s">
        <v>829</v>
      </c>
      <c r="G36" s="89">
        <v>2022</v>
      </c>
      <c r="H36" s="88"/>
      <c r="I36" s="88" t="s">
        <v>830</v>
      </c>
      <c r="J36" s="90">
        <v>17.514647799999999</v>
      </c>
      <c r="K36" s="90">
        <v>17.514647799999999</v>
      </c>
      <c r="L36" s="91" t="s">
        <v>831</v>
      </c>
      <c r="M36" s="90">
        <v>1.2010044200000001</v>
      </c>
      <c r="N36" s="90">
        <v>1.2010044200000001</v>
      </c>
      <c r="O36" s="91" t="s">
        <v>832</v>
      </c>
      <c r="P36" s="90">
        <v>153.62848199999999</v>
      </c>
      <c r="Q36" s="90">
        <v>153.62848199999999</v>
      </c>
      <c r="R36" s="91" t="s">
        <v>833</v>
      </c>
      <c r="S36" s="90">
        <v>1.0260099999999999E-3</v>
      </c>
      <c r="T36" s="90">
        <v>1.0260099999999999E-3</v>
      </c>
      <c r="U36" s="91" t="s">
        <v>833</v>
      </c>
      <c r="V36" s="90">
        <v>5.8031999999999995E-4</v>
      </c>
      <c r="W36" s="90">
        <v>5.8031999999999995E-4</v>
      </c>
      <c r="X36" s="91" t="s">
        <v>834</v>
      </c>
      <c r="Y36" s="90">
        <v>0.50041851000000004</v>
      </c>
      <c r="Z36" s="90">
        <v>0.50041851000000004</v>
      </c>
      <c r="AA36" s="91" t="s">
        <v>834</v>
      </c>
      <c r="AB36" s="90">
        <v>0.70058591000000003</v>
      </c>
      <c r="AC36" s="90">
        <v>0.70058591000000003</v>
      </c>
      <c r="AD36" s="91" t="s">
        <v>834</v>
      </c>
      <c r="AE36" s="90">
        <v>0.50041851000000004</v>
      </c>
      <c r="AF36" s="90">
        <v>0.50041851000000004</v>
      </c>
      <c r="AG36" s="91" t="s">
        <v>834</v>
      </c>
      <c r="AH36" s="86">
        <v>1.0009999999999999</v>
      </c>
      <c r="AI36" s="86">
        <v>1.0009999999999999</v>
      </c>
      <c r="AJ36" s="91" t="s">
        <v>831</v>
      </c>
      <c r="AK36" s="90">
        <v>80.667463499999997</v>
      </c>
      <c r="AL36" s="90">
        <v>80.667463499999997</v>
      </c>
      <c r="AM36" s="91" t="s">
        <v>834</v>
      </c>
      <c r="AN36" s="90">
        <v>7.0058591100000003</v>
      </c>
      <c r="AO36" s="90">
        <v>7.0058591100000003</v>
      </c>
      <c r="AP36" s="91" t="s">
        <v>834</v>
      </c>
      <c r="AQ36" s="90">
        <v>16.113475999999999</v>
      </c>
      <c r="AR36" s="90">
        <v>16.113475999999999</v>
      </c>
      <c r="AS36" s="91" t="s">
        <v>835</v>
      </c>
      <c r="AT36" s="3">
        <v>0.20016740324092669</v>
      </c>
      <c r="AU36" s="3">
        <v>1.4011718226864871</v>
      </c>
      <c r="AV36" s="3">
        <v>0.20016740324092674</v>
      </c>
      <c r="AW36" s="3">
        <v>4.9041013794027037</v>
      </c>
      <c r="AX36" s="3">
        <v>0.80066961296370676</v>
      </c>
      <c r="AY36" s="3">
        <v>0.1000837016204633</v>
      </c>
      <c r="AZ36" s="3">
        <v>0.10008370162046334</v>
      </c>
    </row>
    <row r="37" spans="1:52" ht="16">
      <c r="A37" s="32" t="s">
        <v>730</v>
      </c>
      <c r="B37" s="32" t="s">
        <v>93</v>
      </c>
      <c r="C37" s="85" t="s">
        <v>828</v>
      </c>
      <c r="D37" s="93" t="s">
        <v>854</v>
      </c>
      <c r="E37" s="97">
        <v>8.1969999999999992</v>
      </c>
      <c r="F37" s="85" t="s">
        <v>829</v>
      </c>
      <c r="G37" s="85">
        <v>2022</v>
      </c>
      <c r="H37" s="32"/>
      <c r="I37" s="85" t="s">
        <v>830</v>
      </c>
      <c r="J37" s="86">
        <v>15.65766</v>
      </c>
      <c r="K37" s="86">
        <v>15.65766</v>
      </c>
      <c r="L37" s="87" t="s">
        <v>831</v>
      </c>
      <c r="M37" s="86">
        <v>3.27</v>
      </c>
      <c r="N37" s="86">
        <v>3.27</v>
      </c>
      <c r="O37" s="87" t="s">
        <v>832</v>
      </c>
      <c r="P37" s="86">
        <v>14.96396</v>
      </c>
      <c r="Q37" s="86">
        <v>14.96396</v>
      </c>
      <c r="R37" s="87" t="s">
        <v>833</v>
      </c>
      <c r="S37" s="86">
        <v>1.026E-2</v>
      </c>
      <c r="T37" s="86">
        <v>1.026E-2</v>
      </c>
      <c r="U37" s="87" t="s">
        <v>833</v>
      </c>
      <c r="V37" s="86">
        <v>5.803E-3</v>
      </c>
      <c r="W37" s="86">
        <v>5.803E-3</v>
      </c>
      <c r="X37" s="87" t="s">
        <v>834</v>
      </c>
      <c r="Y37" s="86">
        <v>0.59459499999999998</v>
      </c>
      <c r="Z37" s="86">
        <v>0.59459499999999998</v>
      </c>
      <c r="AA37" s="87" t="s">
        <v>834</v>
      </c>
      <c r="AB37" s="86">
        <v>0.29729699999999998</v>
      </c>
      <c r="AC37" s="86">
        <v>0.29729699999999998</v>
      </c>
      <c r="AD37" s="87" t="s">
        <v>834</v>
      </c>
      <c r="AE37" s="86">
        <v>0.69399999999999995</v>
      </c>
      <c r="AF37" s="86">
        <v>0.69399999999999995</v>
      </c>
      <c r="AG37" s="87" t="s">
        <v>834</v>
      </c>
      <c r="AH37" s="86">
        <v>0.29729699999999998</v>
      </c>
      <c r="AI37" s="86">
        <v>0.29729699999999998</v>
      </c>
      <c r="AJ37" s="87" t="s">
        <v>831</v>
      </c>
      <c r="AK37" s="86">
        <v>7.2342339999999998</v>
      </c>
      <c r="AL37" s="86">
        <v>7.2342339999999998</v>
      </c>
      <c r="AM37" s="87" t="s">
        <v>834</v>
      </c>
      <c r="AN37" s="86">
        <v>5.8468470000000003</v>
      </c>
      <c r="AO37" s="86">
        <v>5.8468470000000003</v>
      </c>
      <c r="AP37" s="87" t="s">
        <v>834</v>
      </c>
      <c r="AQ37" s="86">
        <v>4.7567570000000003</v>
      </c>
      <c r="AR37" s="86">
        <v>4.7567570000000003</v>
      </c>
      <c r="AS37" s="87" t="s">
        <v>835</v>
      </c>
      <c r="AT37" s="73">
        <v>0.99</v>
      </c>
      <c r="AU37" s="3">
        <v>0.39639639639639662</v>
      </c>
      <c r="AV37" s="3">
        <v>0</v>
      </c>
      <c r="AW37" s="3">
        <v>4.1621621621621649</v>
      </c>
      <c r="AX37" s="3">
        <v>0.49549549549549587</v>
      </c>
      <c r="AY37" s="3">
        <v>0</v>
      </c>
      <c r="AZ37" s="3">
        <v>0</v>
      </c>
    </row>
    <row r="38" spans="1:52" ht="16">
      <c r="A38" s="82" t="s">
        <v>766</v>
      </c>
      <c r="B38" s="82" t="s">
        <v>841</v>
      </c>
      <c r="C38" s="88" t="s">
        <v>836</v>
      </c>
      <c r="D38" s="93" t="s">
        <v>854</v>
      </c>
      <c r="E38">
        <v>8.1980000000000004</v>
      </c>
      <c r="F38" s="88" t="s">
        <v>829</v>
      </c>
      <c r="G38" s="89">
        <v>2022</v>
      </c>
      <c r="H38" s="88"/>
      <c r="I38" s="88" t="s">
        <v>830</v>
      </c>
      <c r="J38" s="90">
        <v>15.036502199999999</v>
      </c>
      <c r="K38" s="90">
        <v>15.036502199999999</v>
      </c>
      <c r="L38" s="91" t="s">
        <v>831</v>
      </c>
      <c r="M38" s="90">
        <v>1.40340687</v>
      </c>
      <c r="N38" s="90">
        <v>1.40340687</v>
      </c>
      <c r="O38" s="91" t="s">
        <v>832</v>
      </c>
      <c r="P38" s="90">
        <v>231.46189100000001</v>
      </c>
      <c r="Q38" s="90">
        <v>231.46189100000001</v>
      </c>
      <c r="R38" s="91" t="s">
        <v>833</v>
      </c>
      <c r="S38" s="90">
        <v>1.0260119999999999E-2</v>
      </c>
      <c r="T38" s="90">
        <v>1.0260119999999999E-2</v>
      </c>
      <c r="U38" s="91" t="s">
        <v>833</v>
      </c>
      <c r="V38" s="90">
        <v>5.8032300000000004E-3</v>
      </c>
      <c r="W38" s="90">
        <v>5.8032300000000004E-3</v>
      </c>
      <c r="X38" s="91" t="s">
        <v>834</v>
      </c>
      <c r="Y38" s="90">
        <v>0.10024334999999999</v>
      </c>
      <c r="Z38" s="90">
        <v>0.10024334999999999</v>
      </c>
      <c r="AA38" s="91" t="s">
        <v>834</v>
      </c>
      <c r="AB38" s="90">
        <v>0.20048669999999999</v>
      </c>
      <c r="AC38" s="90">
        <v>0.20048669999999999</v>
      </c>
      <c r="AD38" s="91" t="s">
        <v>834</v>
      </c>
      <c r="AE38" s="90">
        <v>0.20048669999999999</v>
      </c>
      <c r="AF38" s="90">
        <v>0.20048669999999999</v>
      </c>
      <c r="AG38" s="91" t="s">
        <v>834</v>
      </c>
      <c r="AH38" s="86">
        <v>0.3</v>
      </c>
      <c r="AI38" s="86">
        <v>0.3</v>
      </c>
      <c r="AJ38" s="91" t="s">
        <v>831</v>
      </c>
      <c r="AK38" s="90">
        <v>23.156213399999999</v>
      </c>
      <c r="AL38" s="90">
        <v>23.156213399999999</v>
      </c>
      <c r="AM38" s="91" t="s">
        <v>834</v>
      </c>
      <c r="AN38" s="90">
        <v>17.041369199999998</v>
      </c>
      <c r="AO38" s="90">
        <v>17.041369199999998</v>
      </c>
      <c r="AP38" s="91" t="s">
        <v>834</v>
      </c>
      <c r="AQ38" s="90">
        <v>3.4082738300000002</v>
      </c>
      <c r="AR38" s="90">
        <v>3.4082738300000002</v>
      </c>
      <c r="AS38" s="91" t="s">
        <v>835</v>
      </c>
      <c r="AT38" s="3">
        <v>1.202920176494183</v>
      </c>
      <c r="AU38" s="3">
        <v>0.80194678432945543</v>
      </c>
      <c r="AV38" s="3">
        <v>0</v>
      </c>
      <c r="AW38" s="3">
        <v>4.3104639657708228</v>
      </c>
      <c r="AX38" s="3">
        <v>0.40097339216472777</v>
      </c>
      <c r="AY38" s="3">
        <v>0</v>
      </c>
      <c r="AZ38" s="3">
        <v>0</v>
      </c>
    </row>
    <row r="39" spans="1:52" ht="16">
      <c r="A39" s="82" t="s">
        <v>758</v>
      </c>
      <c r="B39" s="82" t="s">
        <v>233</v>
      </c>
      <c r="C39" s="88" t="s">
        <v>836</v>
      </c>
      <c r="D39" s="93" t="s">
        <v>854</v>
      </c>
      <c r="E39">
        <v>8.2409999999999997</v>
      </c>
      <c r="F39" s="88" t="s">
        <v>829</v>
      </c>
      <c r="G39" s="89">
        <v>2022</v>
      </c>
      <c r="H39" s="88"/>
      <c r="I39" s="88" t="s">
        <v>830</v>
      </c>
      <c r="J39" s="90">
        <v>15.736527000000001</v>
      </c>
      <c r="K39" s="90">
        <v>15.736527000000001</v>
      </c>
      <c r="L39" s="91" t="s">
        <v>831</v>
      </c>
      <c r="M39" s="90">
        <v>1.47154546</v>
      </c>
      <c r="N39" s="90">
        <v>1.47154546</v>
      </c>
      <c r="O39" s="91" t="s">
        <v>832</v>
      </c>
      <c r="P39" s="90">
        <v>137.21410599999999</v>
      </c>
      <c r="Q39" s="90">
        <v>137.21410599999999</v>
      </c>
      <c r="R39" s="91" t="s">
        <v>833</v>
      </c>
      <c r="S39" s="90">
        <v>1.001051E-2</v>
      </c>
      <c r="T39" s="90">
        <v>1.001051E-2</v>
      </c>
      <c r="U39" s="91" t="s">
        <v>833</v>
      </c>
      <c r="V39" s="90">
        <v>1.001051E-2</v>
      </c>
      <c r="W39" s="90">
        <v>1.001051E-2</v>
      </c>
      <c r="X39" s="91" t="s">
        <v>834</v>
      </c>
      <c r="Y39" s="90">
        <v>0.23024180999999999</v>
      </c>
      <c r="Z39" s="90">
        <v>0.23024180999999999</v>
      </c>
      <c r="AA39" s="91" t="s">
        <v>834</v>
      </c>
      <c r="AB39" s="90">
        <v>7.0073590000000005E-2</v>
      </c>
      <c r="AC39" s="90">
        <v>7.0073590000000005E-2</v>
      </c>
      <c r="AD39" s="91" t="s">
        <v>834</v>
      </c>
      <c r="AE39" s="90">
        <v>0.13013667000000001</v>
      </c>
      <c r="AF39" s="90">
        <v>0.13013667000000001</v>
      </c>
      <c r="AG39" s="91" t="s">
        <v>834</v>
      </c>
      <c r="AH39" s="86">
        <v>0.08</v>
      </c>
      <c r="AI39" s="86">
        <v>0.08</v>
      </c>
      <c r="AJ39" s="91" t="s">
        <v>831</v>
      </c>
      <c r="AK39" s="90">
        <v>14.044750199999999</v>
      </c>
      <c r="AL39" s="90">
        <v>14.044750199999999</v>
      </c>
      <c r="AM39" s="91" t="s">
        <v>834</v>
      </c>
      <c r="AN39" s="90">
        <v>3.7139004500000001</v>
      </c>
      <c r="AO39" s="90">
        <v>3.7139004500000001</v>
      </c>
      <c r="AP39" s="91" t="s">
        <v>834</v>
      </c>
      <c r="AQ39" s="90">
        <v>2.1222288300000001</v>
      </c>
      <c r="AR39" s="90">
        <v>2.1222288300000001</v>
      </c>
      <c r="AS39" s="91" t="s">
        <v>835</v>
      </c>
      <c r="AT39" s="3">
        <v>1.8619554805633074</v>
      </c>
      <c r="AU39" s="3">
        <v>0.48050464014536964</v>
      </c>
      <c r="AV39" s="3">
        <v>4.004205334544747E-2</v>
      </c>
      <c r="AW39" s="3">
        <v>5.0452987215263816</v>
      </c>
      <c r="AX39" s="3">
        <v>0.73076747355441629</v>
      </c>
      <c r="AY39" s="3">
        <v>2.5927229541177237</v>
      </c>
      <c r="AZ39" s="3">
        <v>5.0052566681809338E-2</v>
      </c>
    </row>
    <row r="40" spans="1:52" ht="16">
      <c r="A40" s="82" t="s">
        <v>763</v>
      </c>
      <c r="B40" s="82" t="s">
        <v>245</v>
      </c>
      <c r="C40" s="88" t="s">
        <v>836</v>
      </c>
      <c r="D40" s="95" t="s">
        <v>854</v>
      </c>
      <c r="E40">
        <v>8.2439999999999998</v>
      </c>
      <c r="F40" s="88" t="s">
        <v>829</v>
      </c>
      <c r="G40" s="89">
        <v>2022</v>
      </c>
      <c r="H40" s="88"/>
      <c r="I40" s="88" t="s">
        <v>830</v>
      </c>
      <c r="J40" s="90">
        <v>10.056968400000001</v>
      </c>
      <c r="K40" s="90">
        <v>10.056968400000001</v>
      </c>
      <c r="L40" s="91" t="s">
        <v>831</v>
      </c>
      <c r="M40" s="90">
        <v>1.5810955200000001</v>
      </c>
      <c r="N40" s="90">
        <v>1.5810955200000001</v>
      </c>
      <c r="O40" s="91" t="s">
        <v>832</v>
      </c>
      <c r="P40" s="90">
        <v>215.93962200000001</v>
      </c>
      <c r="Q40" s="90">
        <v>215.93962200000001</v>
      </c>
      <c r="R40" s="91" t="s">
        <v>833</v>
      </c>
      <c r="S40" s="90">
        <v>1.4417900000000001E-3</v>
      </c>
      <c r="T40" s="90">
        <v>1.4417900000000001E-3</v>
      </c>
      <c r="U40" s="91" t="s">
        <v>833</v>
      </c>
      <c r="V40" s="90">
        <v>1.4877499999999999E-3</v>
      </c>
      <c r="W40" s="90">
        <v>1.4877499999999999E-3</v>
      </c>
      <c r="X40" s="91" t="s">
        <v>834</v>
      </c>
      <c r="Y40" s="90">
        <v>0.14009706999999999</v>
      </c>
      <c r="Z40" s="90">
        <v>0.14009706999999999</v>
      </c>
      <c r="AA40" s="91" t="s">
        <v>834</v>
      </c>
      <c r="AB40" s="90">
        <v>0.11007627</v>
      </c>
      <c r="AC40" s="90">
        <v>0.11007627</v>
      </c>
      <c r="AD40" s="91" t="s">
        <v>834</v>
      </c>
      <c r="AE40" s="90">
        <v>0.42029122000000002</v>
      </c>
      <c r="AF40" s="90">
        <v>0.42029122000000002</v>
      </c>
      <c r="AG40" s="91" t="s">
        <v>834</v>
      </c>
      <c r="AH40" s="86">
        <v>0.99</v>
      </c>
      <c r="AI40" s="86">
        <v>0.99</v>
      </c>
      <c r="AJ40" s="91" t="s">
        <v>831</v>
      </c>
      <c r="AK40" s="90">
        <v>105.523116</v>
      </c>
      <c r="AL40" s="90">
        <v>105.523116</v>
      </c>
      <c r="AM40" s="91" t="s">
        <v>834</v>
      </c>
      <c r="AN40" s="90">
        <v>71.799749199999994</v>
      </c>
      <c r="AO40" s="90">
        <v>71.799749199999994</v>
      </c>
      <c r="AP40" s="91" t="s">
        <v>834</v>
      </c>
      <c r="AQ40" s="90">
        <v>6.7246594399999999</v>
      </c>
      <c r="AR40" s="90">
        <v>6.7246594399999999</v>
      </c>
      <c r="AS40" s="91" t="s">
        <v>835</v>
      </c>
      <c r="AT40" s="3">
        <v>1.8312688657017839</v>
      </c>
      <c r="AU40" s="3">
        <v>0.61042295523392798</v>
      </c>
      <c r="AV40" s="3">
        <v>7.0048535846516324E-2</v>
      </c>
      <c r="AW40" s="3">
        <v>4.5731686974082804</v>
      </c>
      <c r="AX40" s="3">
        <v>0.60041602154156848</v>
      </c>
      <c r="AY40" s="3">
        <v>8.0055469538875795E-2</v>
      </c>
      <c r="AZ40" s="3">
        <v>5.0034668461797376E-2</v>
      </c>
    </row>
    <row r="41" spans="1:52" ht="16">
      <c r="A41" s="32" t="s">
        <v>728</v>
      </c>
      <c r="B41" s="32" t="s">
        <v>89</v>
      </c>
      <c r="C41" s="85" t="s">
        <v>828</v>
      </c>
      <c r="D41" s="93" t="s">
        <v>854</v>
      </c>
      <c r="E41" s="97">
        <v>8.27</v>
      </c>
      <c r="F41" s="85" t="s">
        <v>829</v>
      </c>
      <c r="G41" s="85">
        <v>2022</v>
      </c>
      <c r="H41" s="32"/>
      <c r="I41" s="85" t="s">
        <v>830</v>
      </c>
      <c r="J41" s="86">
        <v>15.72106</v>
      </c>
      <c r="K41" s="86">
        <v>15.72106</v>
      </c>
      <c r="L41" s="87" t="s">
        <v>831</v>
      </c>
      <c r="M41" s="86">
        <v>3.22</v>
      </c>
      <c r="N41" s="86">
        <v>3.22</v>
      </c>
      <c r="O41" s="87" t="s">
        <v>832</v>
      </c>
      <c r="P41" s="86">
        <v>15.01563</v>
      </c>
      <c r="Q41" s="86">
        <v>15.01563</v>
      </c>
      <c r="R41" s="87" t="s">
        <v>833</v>
      </c>
      <c r="S41" s="86">
        <v>1.026E-2</v>
      </c>
      <c r="T41" s="86">
        <v>1.026E-2</v>
      </c>
      <c r="U41" s="87" t="s">
        <v>833</v>
      </c>
      <c r="V41" s="86">
        <v>5.803E-3</v>
      </c>
      <c r="W41" s="86">
        <v>5.803E-3</v>
      </c>
      <c r="X41" s="87" t="s">
        <v>834</v>
      </c>
      <c r="Y41" s="86">
        <v>0.50387999999999999</v>
      </c>
      <c r="Z41" s="86">
        <v>0.50387999999999999</v>
      </c>
      <c r="AA41" s="87" t="s">
        <v>834</v>
      </c>
      <c r="AB41" s="86">
        <v>0.20155200000000001</v>
      </c>
      <c r="AC41" s="86">
        <v>0.20155200000000001</v>
      </c>
      <c r="AD41" s="87" t="s">
        <v>834</v>
      </c>
      <c r="AE41" s="86">
        <v>0.30199999999999999</v>
      </c>
      <c r="AF41" s="86">
        <v>0.30199999999999999</v>
      </c>
      <c r="AG41" s="87" t="s">
        <v>834</v>
      </c>
      <c r="AH41" s="86">
        <v>0.30232799999999999</v>
      </c>
      <c r="AI41" s="86">
        <v>0.30232799999999999</v>
      </c>
      <c r="AJ41" s="87" t="s">
        <v>831</v>
      </c>
      <c r="AK41" s="86">
        <v>4.3333690000000002</v>
      </c>
      <c r="AL41" s="86">
        <v>4.3333690000000002</v>
      </c>
      <c r="AM41" s="87" t="s">
        <v>834</v>
      </c>
      <c r="AN41" s="86">
        <v>6.1473370000000003</v>
      </c>
      <c r="AO41" s="86">
        <v>6.1473370000000003</v>
      </c>
      <c r="AP41" s="87" t="s">
        <v>834</v>
      </c>
      <c r="AQ41" s="86">
        <v>6.1473370000000003</v>
      </c>
      <c r="AR41" s="86">
        <v>6.1473370000000003</v>
      </c>
      <c r="AS41" s="87" t="s">
        <v>835</v>
      </c>
      <c r="AT41" s="73">
        <v>1.01</v>
      </c>
      <c r="AU41" s="3">
        <v>0.30232806691449804</v>
      </c>
      <c r="AV41" s="3">
        <v>0</v>
      </c>
      <c r="AW41" s="3">
        <v>4.13181691449814</v>
      </c>
      <c r="AX41" s="3">
        <v>0.50388011152416345</v>
      </c>
      <c r="AY41" s="3">
        <v>0</v>
      </c>
      <c r="AZ41" s="3">
        <v>0</v>
      </c>
    </row>
    <row r="42" spans="1:52" ht="16">
      <c r="A42" s="82" t="s">
        <v>768</v>
      </c>
      <c r="B42" s="82" t="s">
        <v>253</v>
      </c>
      <c r="C42" s="88" t="s">
        <v>836</v>
      </c>
      <c r="D42" s="93" t="s">
        <v>854</v>
      </c>
      <c r="E42">
        <v>8.2750000000000004</v>
      </c>
      <c r="F42" s="88" t="s">
        <v>829</v>
      </c>
      <c r="G42" s="89">
        <v>2022</v>
      </c>
      <c r="H42" s="88"/>
      <c r="I42" s="88" t="s">
        <v>830</v>
      </c>
      <c r="J42" s="90">
        <v>29.677512700000001</v>
      </c>
      <c r="K42" s="90">
        <v>29.677512700000001</v>
      </c>
      <c r="L42" s="91" t="s">
        <v>831</v>
      </c>
      <c r="M42" s="90">
        <v>1.53452499</v>
      </c>
      <c r="N42" s="90">
        <v>1.53452499</v>
      </c>
      <c r="O42" s="91" t="s">
        <v>832</v>
      </c>
      <c r="P42" s="90">
        <v>166.852012</v>
      </c>
      <c r="Q42" s="90">
        <v>166.852012</v>
      </c>
      <c r="R42" s="91" t="s">
        <v>833</v>
      </c>
      <c r="S42" s="90">
        <v>1.4417900000000001E-3</v>
      </c>
      <c r="T42" s="90">
        <v>1.4417900000000001E-3</v>
      </c>
      <c r="U42" s="91" t="s">
        <v>833</v>
      </c>
      <c r="V42" s="90">
        <v>1.4877499999999999E-3</v>
      </c>
      <c r="W42" s="90">
        <v>1.4877499999999999E-3</v>
      </c>
      <c r="X42" s="91" t="s">
        <v>834</v>
      </c>
      <c r="Y42" s="90">
        <v>0.17050277999999999</v>
      </c>
      <c r="Z42" s="90">
        <v>0.17050277999999999</v>
      </c>
      <c r="AA42" s="91" t="s">
        <v>834</v>
      </c>
      <c r="AB42" s="90">
        <v>0.18053235000000001</v>
      </c>
      <c r="AC42" s="90">
        <v>0.18053235000000001</v>
      </c>
      <c r="AD42" s="91" t="s">
        <v>834</v>
      </c>
      <c r="AE42" s="90">
        <v>0.14041405000000001</v>
      </c>
      <c r="AF42" s="90">
        <v>0.14041405000000001</v>
      </c>
      <c r="AG42" s="91" t="s">
        <v>834</v>
      </c>
      <c r="AH42" s="86">
        <v>0.6</v>
      </c>
      <c r="AI42" s="86">
        <v>0.6</v>
      </c>
      <c r="AJ42" s="91" t="s">
        <v>831</v>
      </c>
      <c r="AK42" s="90">
        <v>51.943169500000003</v>
      </c>
      <c r="AL42" s="90">
        <v>51.943169500000003</v>
      </c>
      <c r="AM42" s="91" t="s">
        <v>834</v>
      </c>
      <c r="AN42" s="90">
        <v>52.6251806</v>
      </c>
      <c r="AO42" s="90">
        <v>52.6251806</v>
      </c>
      <c r="AP42" s="91" t="s">
        <v>834</v>
      </c>
      <c r="AQ42" s="90">
        <v>2.8985472099999998</v>
      </c>
      <c r="AR42" s="90">
        <v>2.8985472099999998</v>
      </c>
      <c r="AS42" s="91" t="s">
        <v>835</v>
      </c>
      <c r="AT42" s="3">
        <v>1.2837856139176977</v>
      </c>
      <c r="AU42" s="3">
        <v>0.21062107728337229</v>
      </c>
      <c r="AV42" s="3">
        <v>5.014787554366007E-2</v>
      </c>
      <c r="AW42" s="3">
        <v>4.743989026430242</v>
      </c>
      <c r="AX42" s="3">
        <v>0.65192238206758091</v>
      </c>
      <c r="AY42" s="3">
        <v>5.014787554366007E-2</v>
      </c>
      <c r="AZ42" s="3">
        <v>6.0177450652392078E-2</v>
      </c>
    </row>
    <row r="43" spans="1:52" ht="16">
      <c r="A43" s="82" t="s">
        <v>783</v>
      </c>
      <c r="B43" s="82" t="s">
        <v>130</v>
      </c>
      <c r="C43" s="88" t="s">
        <v>836</v>
      </c>
      <c r="D43" s="95" t="s">
        <v>854</v>
      </c>
      <c r="E43">
        <v>8.32</v>
      </c>
      <c r="F43" s="88" t="s">
        <v>829</v>
      </c>
      <c r="G43" s="89">
        <v>2022</v>
      </c>
      <c r="H43" s="88"/>
      <c r="I43" s="88" t="s">
        <v>830</v>
      </c>
      <c r="J43" s="90">
        <v>13.9849633</v>
      </c>
      <c r="K43" s="90">
        <v>13.9849633</v>
      </c>
      <c r="L43" s="91" t="s">
        <v>831</v>
      </c>
      <c r="M43" s="90">
        <v>2.0977445000000001</v>
      </c>
      <c r="N43" s="90">
        <v>2.0977445000000001</v>
      </c>
      <c r="O43" s="91" t="s">
        <v>832</v>
      </c>
      <c r="P43" s="90">
        <v>309.76693699999998</v>
      </c>
      <c r="Q43" s="90">
        <v>309.76693699999998</v>
      </c>
      <c r="R43" s="91" t="s">
        <v>833</v>
      </c>
      <c r="S43" s="90">
        <v>1.0260119999999999E-2</v>
      </c>
      <c r="T43" s="90">
        <v>1.0260119999999999E-2</v>
      </c>
      <c r="U43" s="91" t="s">
        <v>833</v>
      </c>
      <c r="V43" s="90">
        <v>5.8032300000000004E-3</v>
      </c>
      <c r="W43" s="90">
        <v>5.8032300000000004E-3</v>
      </c>
      <c r="X43" s="91" t="s">
        <v>834</v>
      </c>
      <c r="Y43" s="90">
        <v>9.9892599999999998E-2</v>
      </c>
      <c r="Z43" s="90">
        <v>9.9892599999999998E-2</v>
      </c>
      <c r="AA43" s="91" t="s">
        <v>834</v>
      </c>
      <c r="AB43" s="90">
        <v>0.29967779</v>
      </c>
      <c r="AC43" s="90">
        <v>0.29967779</v>
      </c>
      <c r="AD43" s="91" t="s">
        <v>834</v>
      </c>
      <c r="AE43" s="90">
        <v>0.19978519</v>
      </c>
      <c r="AF43" s="90">
        <v>0.19978519</v>
      </c>
      <c r="AG43" s="91" t="s">
        <v>834</v>
      </c>
      <c r="AH43" s="86">
        <v>0.69899999999999995</v>
      </c>
      <c r="AI43" s="86">
        <v>0.69899999999999995</v>
      </c>
      <c r="AJ43" s="91" t="s">
        <v>831</v>
      </c>
      <c r="AK43" s="90">
        <v>20.477982000000001</v>
      </c>
      <c r="AL43" s="90">
        <v>20.477982000000001</v>
      </c>
      <c r="AM43" s="91" t="s">
        <v>834</v>
      </c>
      <c r="AN43" s="90">
        <v>24.573578399999999</v>
      </c>
      <c r="AO43" s="90">
        <v>24.573578399999999</v>
      </c>
      <c r="AP43" s="91" t="s">
        <v>834</v>
      </c>
      <c r="AQ43" s="90">
        <v>7.0923742499999998</v>
      </c>
      <c r="AR43" s="90">
        <v>7.0923742499999998</v>
      </c>
      <c r="AS43" s="91" t="s">
        <v>835</v>
      </c>
      <c r="AT43" s="3">
        <v>0.89903335557038044</v>
      </c>
      <c r="AU43" s="3">
        <v>0.59935557038025367</v>
      </c>
      <c r="AV43" s="3">
        <v>0</v>
      </c>
      <c r="AW43" s="3">
        <v>3.9957038025350244</v>
      </c>
      <c r="AX43" s="3">
        <v>0.59935557038025367</v>
      </c>
      <c r="AY43" s="3">
        <v>0</v>
      </c>
      <c r="AZ43" s="3">
        <v>0</v>
      </c>
    </row>
    <row r="44" spans="1:52" ht="16">
      <c r="A44" s="82" t="s">
        <v>776</v>
      </c>
      <c r="B44" s="82" t="s">
        <v>847</v>
      </c>
      <c r="C44" s="88" t="s">
        <v>836</v>
      </c>
      <c r="D44" s="93" t="s">
        <v>854</v>
      </c>
      <c r="E44">
        <v>8.3260000000000005</v>
      </c>
      <c r="F44" s="88" t="s">
        <v>829</v>
      </c>
      <c r="G44" s="89">
        <v>2022</v>
      </c>
      <c r="H44" s="88"/>
      <c r="I44" s="88" t="s">
        <v>830</v>
      </c>
      <c r="J44" s="90">
        <v>24.473622200000001</v>
      </c>
      <c r="K44" s="90">
        <v>24.473622200000001</v>
      </c>
      <c r="L44" s="91" t="s">
        <v>831</v>
      </c>
      <c r="M44" s="90">
        <v>1.5982773699999999</v>
      </c>
      <c r="N44" s="90">
        <v>1.5982773699999999</v>
      </c>
      <c r="O44" s="91" t="s">
        <v>832</v>
      </c>
      <c r="P44" s="90">
        <v>257.22276399999998</v>
      </c>
      <c r="Q44" s="90">
        <v>257.22276399999998</v>
      </c>
      <c r="R44" s="91" t="s">
        <v>833</v>
      </c>
      <c r="S44" s="90">
        <v>1.0260099999999999E-3</v>
      </c>
      <c r="T44" s="90">
        <v>1.0260099999999999E-3</v>
      </c>
      <c r="U44" s="91" t="s">
        <v>833</v>
      </c>
      <c r="V44" s="90">
        <v>5.8031999999999995E-4</v>
      </c>
      <c r="W44" s="90">
        <v>5.8031999999999995E-4</v>
      </c>
      <c r="X44" s="91" t="s">
        <v>834</v>
      </c>
      <c r="Y44" s="90">
        <v>0.29967701000000002</v>
      </c>
      <c r="Z44" s="90">
        <v>0.29967701000000002</v>
      </c>
      <c r="AA44" s="91" t="s">
        <v>834</v>
      </c>
      <c r="AB44" s="90">
        <v>0.59935400999999999</v>
      </c>
      <c r="AC44" s="90">
        <v>0.59935400999999999</v>
      </c>
      <c r="AD44" s="91" t="s">
        <v>834</v>
      </c>
      <c r="AE44" s="90">
        <v>9.9892339999999996E-2</v>
      </c>
      <c r="AF44" s="90">
        <v>9.9892339999999996E-2</v>
      </c>
      <c r="AG44" s="91" t="s">
        <v>834</v>
      </c>
      <c r="AH44" s="86">
        <v>0.4</v>
      </c>
      <c r="AI44" s="86">
        <v>0.4</v>
      </c>
      <c r="AJ44" s="91" t="s">
        <v>831</v>
      </c>
      <c r="AK44" s="90">
        <v>35.461779200000002</v>
      </c>
      <c r="AL44" s="90">
        <v>35.461779200000002</v>
      </c>
      <c r="AM44" s="91" t="s">
        <v>834</v>
      </c>
      <c r="AN44" s="90">
        <v>3.5961240800000001</v>
      </c>
      <c r="AO44" s="90">
        <v>3.5961240800000001</v>
      </c>
      <c r="AP44" s="91" t="s">
        <v>834</v>
      </c>
      <c r="AQ44" s="90">
        <v>36.260917800000001</v>
      </c>
      <c r="AR44" s="90">
        <v>36.260917800000001</v>
      </c>
      <c r="AS44" s="91" t="s">
        <v>835</v>
      </c>
      <c r="AT44" s="3">
        <v>1.098815692079941</v>
      </c>
      <c r="AU44" s="3">
        <v>0.59935401386178599</v>
      </c>
      <c r="AV44" s="3">
        <v>9.9892335643630953E-2</v>
      </c>
      <c r="AW44" s="3">
        <v>4.2953704326761333</v>
      </c>
      <c r="AX44" s="3">
        <v>0.59935401386178599</v>
      </c>
      <c r="AY44" s="3">
        <v>0.299677006930893</v>
      </c>
      <c r="AZ44" s="3">
        <v>0</v>
      </c>
    </row>
    <row r="45" spans="1:52" ht="16">
      <c r="A45" s="82" t="s">
        <v>772</v>
      </c>
      <c r="B45" s="82" t="s">
        <v>261</v>
      </c>
      <c r="C45" s="88" t="s">
        <v>836</v>
      </c>
      <c r="D45" s="93" t="s">
        <v>854</v>
      </c>
      <c r="E45">
        <v>8.3770000000000007</v>
      </c>
      <c r="F45" s="88" t="s">
        <v>829</v>
      </c>
      <c r="G45" s="89">
        <v>2022</v>
      </c>
      <c r="H45" s="88"/>
      <c r="I45" s="88" t="s">
        <v>830</v>
      </c>
      <c r="J45" s="90">
        <v>11.923185999999999</v>
      </c>
      <c r="K45" s="90">
        <v>11.923185999999999</v>
      </c>
      <c r="L45" s="91" t="s">
        <v>831</v>
      </c>
      <c r="M45" s="90">
        <v>1.4315831999999999</v>
      </c>
      <c r="N45" s="90">
        <v>1.4315831999999999</v>
      </c>
      <c r="O45" s="91" t="s">
        <v>832</v>
      </c>
      <c r="P45" s="90">
        <v>134.919209</v>
      </c>
      <c r="Q45" s="90">
        <v>134.919209</v>
      </c>
      <c r="R45" s="91" t="s">
        <v>833</v>
      </c>
      <c r="S45" s="90">
        <v>1.001107E-2</v>
      </c>
      <c r="T45" s="90">
        <v>1.001107E-2</v>
      </c>
      <c r="U45" s="91" t="s">
        <v>833</v>
      </c>
      <c r="V45" s="90">
        <v>1.001107E-2</v>
      </c>
      <c r="W45" s="90">
        <v>1.001107E-2</v>
      </c>
      <c r="X45" s="91" t="s">
        <v>834</v>
      </c>
      <c r="Y45" s="90">
        <v>0.24026570999999999</v>
      </c>
      <c r="Z45" s="90">
        <v>0.24026570999999999</v>
      </c>
      <c r="AA45" s="91" t="s">
        <v>834</v>
      </c>
      <c r="AB45" s="90">
        <v>0.15016607000000001</v>
      </c>
      <c r="AC45" s="90">
        <v>0.15016607000000001</v>
      </c>
      <c r="AD45" s="91" t="s">
        <v>834</v>
      </c>
      <c r="AE45" s="90">
        <v>0.25027677999999998</v>
      </c>
      <c r="AF45" s="90">
        <v>0.25027677999999998</v>
      </c>
      <c r="AG45" s="91" t="s">
        <v>834</v>
      </c>
      <c r="AH45" s="86">
        <v>0.51</v>
      </c>
      <c r="AI45" s="86">
        <v>0.51</v>
      </c>
      <c r="AJ45" s="91" t="s">
        <v>831</v>
      </c>
      <c r="AK45" s="90">
        <v>46.631570400000001</v>
      </c>
      <c r="AL45" s="90">
        <v>46.631570400000001</v>
      </c>
      <c r="AM45" s="91" t="s">
        <v>834</v>
      </c>
      <c r="AN45" s="90">
        <v>64.441266299999995</v>
      </c>
      <c r="AO45" s="90">
        <v>64.441266299999995</v>
      </c>
      <c r="AP45" s="91" t="s">
        <v>834</v>
      </c>
      <c r="AQ45" s="90">
        <v>3.8742846100000001</v>
      </c>
      <c r="AR45" s="90">
        <v>3.8742846100000001</v>
      </c>
      <c r="AS45" s="91" t="s">
        <v>835</v>
      </c>
      <c r="AT45" s="3">
        <v>1.4816385607236886</v>
      </c>
      <c r="AU45" s="3">
        <v>0.65071963815567402</v>
      </c>
      <c r="AV45" s="3">
        <v>4.0044285424964556E-2</v>
      </c>
      <c r="AW45" s="3">
        <v>4.8954138932019173</v>
      </c>
      <c r="AX45" s="3">
        <v>0.65071963815567402</v>
      </c>
      <c r="AY45" s="3">
        <v>8.0088570849929111E-2</v>
      </c>
      <c r="AZ45" s="3">
        <v>5.00553567812057E-2</v>
      </c>
    </row>
    <row r="46" spans="1:52" ht="16">
      <c r="A46" s="82" t="s">
        <v>757</v>
      </c>
      <c r="B46" s="82" t="s">
        <v>229</v>
      </c>
      <c r="C46" s="88" t="s">
        <v>836</v>
      </c>
      <c r="D46" s="95" t="s">
        <v>854</v>
      </c>
      <c r="E46">
        <v>8.4190000000000005</v>
      </c>
      <c r="F46" s="88" t="s">
        <v>829</v>
      </c>
      <c r="G46" s="89">
        <v>2022</v>
      </c>
      <c r="H46" s="88"/>
      <c r="I46" s="88" t="s">
        <v>830</v>
      </c>
      <c r="J46" s="90">
        <v>12.383549199999999</v>
      </c>
      <c r="K46" s="90">
        <v>12.383549199999999</v>
      </c>
      <c r="L46" s="91" t="s">
        <v>831</v>
      </c>
      <c r="M46" s="90">
        <v>1.6357524400000001</v>
      </c>
      <c r="N46" s="90">
        <v>1.6357524400000001</v>
      </c>
      <c r="O46" s="91" t="s">
        <v>832</v>
      </c>
      <c r="P46" s="90">
        <v>253.501487</v>
      </c>
      <c r="Q46" s="90">
        <v>253.501487</v>
      </c>
      <c r="R46" s="91" t="s">
        <v>833</v>
      </c>
      <c r="S46" s="90">
        <v>1.4417900000000001E-3</v>
      </c>
      <c r="T46" s="90">
        <v>1.4417900000000001E-3</v>
      </c>
      <c r="U46" s="91" t="s">
        <v>833</v>
      </c>
      <c r="V46" s="90">
        <v>1.0035290000000001E-2</v>
      </c>
      <c r="W46" s="90">
        <v>1.0035290000000001E-2</v>
      </c>
      <c r="X46" s="91" t="s">
        <v>834</v>
      </c>
      <c r="Y46" s="90">
        <v>9.0317620000000001E-2</v>
      </c>
      <c r="Z46" s="90">
        <v>9.0317620000000001E-2</v>
      </c>
      <c r="AA46" s="91" t="s">
        <v>834</v>
      </c>
      <c r="AB46" s="90">
        <v>0.10035291</v>
      </c>
      <c r="AC46" s="90">
        <v>0.10035291</v>
      </c>
      <c r="AD46" s="91" t="s">
        <v>834</v>
      </c>
      <c r="AE46" s="90">
        <v>0.35123518999999997</v>
      </c>
      <c r="AF46" s="90">
        <v>0.35123518999999997</v>
      </c>
      <c r="AG46" s="91" t="s">
        <v>834</v>
      </c>
      <c r="AH46" s="86">
        <v>2.1480000000000001</v>
      </c>
      <c r="AI46" s="86">
        <v>2.1480000000000001</v>
      </c>
      <c r="AJ46" s="91" t="s">
        <v>831</v>
      </c>
      <c r="AK46" s="90">
        <v>63.362827699999997</v>
      </c>
      <c r="AL46" s="90">
        <v>63.362827699999997</v>
      </c>
      <c r="AM46" s="91" t="s">
        <v>834</v>
      </c>
      <c r="AN46" s="90">
        <v>17.2807712</v>
      </c>
      <c r="AO46" s="90">
        <v>17.2807712</v>
      </c>
      <c r="AP46" s="91" t="s">
        <v>834</v>
      </c>
      <c r="AQ46" s="90">
        <v>4.24492812</v>
      </c>
      <c r="AR46" s="90">
        <v>4.24492812</v>
      </c>
      <c r="AS46" s="91" t="s">
        <v>835</v>
      </c>
      <c r="AT46" s="3">
        <v>1.4952583669748671</v>
      </c>
      <c r="AU46" s="3">
        <v>0.98345852324521477</v>
      </c>
      <c r="AV46" s="3">
        <v>4.0141164214090398E-2</v>
      </c>
      <c r="AW46" s="3">
        <v>3.8635870556062004</v>
      </c>
      <c r="AX46" s="3">
        <v>0.60211746321135595</v>
      </c>
      <c r="AY46" s="3">
        <v>7.0247037374658192E-2</v>
      </c>
      <c r="AZ46" s="3">
        <v>6.0211746321135594E-2</v>
      </c>
    </row>
    <row r="47" spans="1:52" ht="16">
      <c r="A47" s="82" t="s">
        <v>761</v>
      </c>
      <c r="B47" s="82" t="s">
        <v>241</v>
      </c>
      <c r="C47" s="88" t="s">
        <v>836</v>
      </c>
      <c r="D47" s="93" t="s">
        <v>854</v>
      </c>
      <c r="E47">
        <v>8.43</v>
      </c>
      <c r="F47" s="88" t="s">
        <v>829</v>
      </c>
      <c r="G47" s="89">
        <v>2022</v>
      </c>
      <c r="H47" s="88"/>
      <c r="I47" s="88" t="s">
        <v>830</v>
      </c>
      <c r="J47" s="90">
        <v>11.717998</v>
      </c>
      <c r="K47" s="90">
        <v>11.717998</v>
      </c>
      <c r="L47" s="91" t="s">
        <v>831</v>
      </c>
      <c r="M47" s="90">
        <v>1.77179351</v>
      </c>
      <c r="N47" s="90">
        <v>1.77179351</v>
      </c>
      <c r="O47" s="91" t="s">
        <v>832</v>
      </c>
      <c r="P47" s="90">
        <v>228.17881600000001</v>
      </c>
      <c r="Q47" s="90">
        <v>228.17881600000001</v>
      </c>
      <c r="R47" s="91" t="s">
        <v>833</v>
      </c>
      <c r="S47" s="90">
        <v>1.4417900000000001E-3</v>
      </c>
      <c r="T47" s="90">
        <v>1.4417900000000001E-3</v>
      </c>
      <c r="U47" s="91" t="s">
        <v>833</v>
      </c>
      <c r="V47" s="90">
        <v>1.006701E-2</v>
      </c>
      <c r="W47" s="90">
        <v>1.006701E-2</v>
      </c>
      <c r="X47" s="91" t="s">
        <v>834</v>
      </c>
      <c r="Y47" s="90">
        <v>0.1208041</v>
      </c>
      <c r="Z47" s="90">
        <v>0.1208041</v>
      </c>
      <c r="AA47" s="91" t="s">
        <v>834</v>
      </c>
      <c r="AB47" s="90">
        <v>0.20134017000000001</v>
      </c>
      <c r="AC47" s="90">
        <v>0.20134017000000001</v>
      </c>
      <c r="AD47" s="91" t="s">
        <v>834</v>
      </c>
      <c r="AE47" s="90">
        <v>0.71475761000000004</v>
      </c>
      <c r="AF47" s="90">
        <v>0.71475761000000004</v>
      </c>
      <c r="AG47" s="91" t="s">
        <v>834</v>
      </c>
      <c r="AH47" s="86">
        <v>3.18</v>
      </c>
      <c r="AI47" s="86">
        <v>3.18</v>
      </c>
      <c r="AJ47" s="91" t="s">
        <v>831</v>
      </c>
      <c r="AK47" s="90">
        <v>52.167238400000002</v>
      </c>
      <c r="AL47" s="90">
        <v>52.167238400000002</v>
      </c>
      <c r="AM47" s="91" t="s">
        <v>834</v>
      </c>
      <c r="AN47" s="90">
        <v>55.579954299999997</v>
      </c>
      <c r="AO47" s="90">
        <v>55.579954299999997</v>
      </c>
      <c r="AP47" s="91" t="s">
        <v>834</v>
      </c>
      <c r="AQ47" s="90">
        <v>8.6878284000000008</v>
      </c>
      <c r="AR47" s="90">
        <v>8.6878284000000008</v>
      </c>
      <c r="AS47" s="91" t="s">
        <v>835</v>
      </c>
      <c r="AT47" s="3">
        <v>0.81542769417639527</v>
      </c>
      <c r="AU47" s="3">
        <v>0.3624123085228424</v>
      </c>
      <c r="AV47" s="3">
        <v>8.0536068560631641E-2</v>
      </c>
      <c r="AW47" s="3">
        <v>4.6308239422363195</v>
      </c>
      <c r="AX47" s="3">
        <v>0.59395350563465832</v>
      </c>
      <c r="AY47" s="3">
        <v>1.1375719684189218</v>
      </c>
      <c r="AZ47" s="3">
        <v>5.0335042850394772E-2</v>
      </c>
    </row>
    <row r="48" spans="1:52" ht="16">
      <c r="A48" s="82" t="s">
        <v>760</v>
      </c>
      <c r="B48" s="82" t="s">
        <v>237</v>
      </c>
      <c r="C48" s="88" t="s">
        <v>836</v>
      </c>
      <c r="D48" s="93" t="s">
        <v>854</v>
      </c>
      <c r="E48">
        <v>8.4559999999999995</v>
      </c>
      <c r="F48" s="88" t="s">
        <v>829</v>
      </c>
      <c r="G48" s="89">
        <v>2022</v>
      </c>
      <c r="H48" s="88"/>
      <c r="I48" s="88" t="s">
        <v>830</v>
      </c>
      <c r="J48" s="90">
        <v>13.417769699999999</v>
      </c>
      <c r="K48" s="90">
        <v>13.417769699999999</v>
      </c>
      <c r="L48" s="91" t="s">
        <v>831</v>
      </c>
      <c r="M48" s="90">
        <v>1.6635245299999999</v>
      </c>
      <c r="N48" s="90">
        <v>1.6635245299999999</v>
      </c>
      <c r="O48" s="91" t="s">
        <v>832</v>
      </c>
      <c r="P48" s="90">
        <v>258.68304599999999</v>
      </c>
      <c r="Q48" s="90">
        <v>258.68304599999999</v>
      </c>
      <c r="R48" s="91" t="s">
        <v>833</v>
      </c>
      <c r="S48" s="90">
        <v>1.4417900000000001E-3</v>
      </c>
      <c r="T48" s="90">
        <v>1.4417900000000001E-3</v>
      </c>
      <c r="U48" s="91" t="s">
        <v>833</v>
      </c>
      <c r="V48" s="90">
        <v>1.4877499999999999E-3</v>
      </c>
      <c r="W48" s="90">
        <v>1.4877499999999999E-3</v>
      </c>
      <c r="X48" s="91" t="s">
        <v>834</v>
      </c>
      <c r="Y48" s="90">
        <v>0.10957347000000001</v>
      </c>
      <c r="Z48" s="90">
        <v>0.10957347000000001</v>
      </c>
      <c r="AA48" s="91" t="s">
        <v>834</v>
      </c>
      <c r="AB48" s="90">
        <v>0.10957347000000001</v>
      </c>
      <c r="AC48" s="90">
        <v>0.10957347000000001</v>
      </c>
      <c r="AD48" s="91" t="s">
        <v>834</v>
      </c>
      <c r="AE48" s="90">
        <v>0.20918571999999999</v>
      </c>
      <c r="AF48" s="90">
        <v>0.20918571999999999</v>
      </c>
      <c r="AG48" s="91" t="s">
        <v>834</v>
      </c>
      <c r="AH48" s="86">
        <v>0.03</v>
      </c>
      <c r="AI48" s="86">
        <v>0.03</v>
      </c>
      <c r="AJ48" s="91" t="s">
        <v>831</v>
      </c>
      <c r="AK48" s="90">
        <v>14.9717208</v>
      </c>
      <c r="AL48" s="90">
        <v>14.9717208</v>
      </c>
      <c r="AM48" s="91" t="s">
        <v>834</v>
      </c>
      <c r="AN48" s="90">
        <v>3.1676694699999999</v>
      </c>
      <c r="AO48" s="90">
        <v>3.1676694699999999</v>
      </c>
      <c r="AP48" s="91" t="s">
        <v>834</v>
      </c>
      <c r="AQ48" s="90">
        <v>6.9927797800000002</v>
      </c>
      <c r="AR48" s="90">
        <v>6.9927797800000002</v>
      </c>
      <c r="AS48" s="91" t="s">
        <v>835</v>
      </c>
      <c r="AT48" s="3">
        <v>1.8328653547384779</v>
      </c>
      <c r="AU48" s="3">
        <v>0.29883674262040399</v>
      </c>
      <c r="AV48" s="3">
        <v>3.984489901605387E-2</v>
      </c>
      <c r="AW48" s="3">
        <v>4.0841021491455214</v>
      </c>
      <c r="AX48" s="3">
        <v>0.64747960901087531</v>
      </c>
      <c r="AY48" s="3">
        <v>5.9767348524080798E-2</v>
      </c>
      <c r="AZ48" s="3">
        <v>4.980612377006733E-2</v>
      </c>
    </row>
    <row r="49" spans="1:52" ht="16">
      <c r="A49" s="82" t="s">
        <v>762</v>
      </c>
      <c r="B49" s="82" t="s">
        <v>838</v>
      </c>
      <c r="C49" s="88" t="s">
        <v>836</v>
      </c>
      <c r="D49" s="94" t="s">
        <v>854</v>
      </c>
      <c r="E49">
        <v>8.4559999999999995</v>
      </c>
      <c r="F49" s="88" t="s">
        <v>829</v>
      </c>
      <c r="G49" s="89">
        <v>2022</v>
      </c>
      <c r="H49" s="88"/>
      <c r="I49" s="88" t="s">
        <v>830</v>
      </c>
      <c r="J49" s="90">
        <v>12.4195308</v>
      </c>
      <c r="K49" s="90">
        <v>12.4195308</v>
      </c>
      <c r="L49" s="91" t="s">
        <v>831</v>
      </c>
      <c r="M49" s="90">
        <v>1.40220509</v>
      </c>
      <c r="N49" s="90">
        <v>1.40220509</v>
      </c>
      <c r="O49" s="91" t="s">
        <v>832</v>
      </c>
      <c r="P49" s="90">
        <v>232.565731</v>
      </c>
      <c r="Q49" s="90">
        <v>232.565731</v>
      </c>
      <c r="R49" s="91" t="s">
        <v>833</v>
      </c>
      <c r="S49" s="90">
        <v>1.0260119999999999E-2</v>
      </c>
      <c r="T49" s="90">
        <v>1.0260119999999999E-2</v>
      </c>
      <c r="U49" s="91" t="s">
        <v>833</v>
      </c>
      <c r="V49" s="90">
        <v>5.8032300000000004E-3</v>
      </c>
      <c r="W49" s="90">
        <v>5.8032300000000004E-3</v>
      </c>
      <c r="X49" s="91" t="s">
        <v>834</v>
      </c>
      <c r="Y49" s="90">
        <v>0.10015751000000001</v>
      </c>
      <c r="Z49" s="90">
        <v>0.10015751000000001</v>
      </c>
      <c r="AA49" s="91" t="s">
        <v>834</v>
      </c>
      <c r="AB49" s="90">
        <v>0.20031500999999999</v>
      </c>
      <c r="AC49" s="90">
        <v>0.20031500999999999</v>
      </c>
      <c r="AD49" s="91" t="s">
        <v>834</v>
      </c>
      <c r="AE49" s="90">
        <v>0.10015751000000001</v>
      </c>
      <c r="AF49" s="90">
        <v>0.10015751000000001</v>
      </c>
      <c r="AG49" s="91" t="s">
        <v>834</v>
      </c>
      <c r="AH49" s="92">
        <v>0.2</v>
      </c>
      <c r="AI49" s="92">
        <v>0.2</v>
      </c>
      <c r="AJ49" s="91" t="s">
        <v>831</v>
      </c>
      <c r="AK49" s="90">
        <v>32.751504699999998</v>
      </c>
      <c r="AL49" s="90">
        <v>32.751504699999998</v>
      </c>
      <c r="AM49" s="91" t="s">
        <v>834</v>
      </c>
      <c r="AN49" s="90">
        <v>1.90299263</v>
      </c>
      <c r="AO49" s="90">
        <v>1.90299263</v>
      </c>
      <c r="AP49" s="91" t="s">
        <v>834</v>
      </c>
      <c r="AQ49" s="90">
        <v>3.50551273</v>
      </c>
      <c r="AR49" s="90">
        <v>3.50551273</v>
      </c>
      <c r="AS49" s="91" t="s">
        <v>835</v>
      </c>
      <c r="AT49" s="3">
        <v>0.90141756032171583</v>
      </c>
      <c r="AU49" s="3">
        <v>0.50078753351206429</v>
      </c>
      <c r="AV49" s="3">
        <v>0</v>
      </c>
      <c r="AW49" s="3">
        <v>4.3067727882037534</v>
      </c>
      <c r="AX49" s="3">
        <v>0.5007875335120644</v>
      </c>
      <c r="AY49" s="3">
        <v>0</v>
      </c>
      <c r="AZ49" s="3">
        <v>0</v>
      </c>
    </row>
    <row r="50" spans="1:52" ht="16">
      <c r="A50" s="82" t="s">
        <v>770</v>
      </c>
      <c r="B50" s="82" t="s">
        <v>257</v>
      </c>
      <c r="C50" s="88" t="s">
        <v>836</v>
      </c>
      <c r="D50" s="93" t="s">
        <v>854</v>
      </c>
      <c r="E50">
        <v>8.4770000000000003</v>
      </c>
      <c r="F50" s="88" t="s">
        <v>829</v>
      </c>
      <c r="G50" s="89">
        <v>2022</v>
      </c>
      <c r="H50" s="88"/>
      <c r="I50" s="88" t="s">
        <v>830</v>
      </c>
      <c r="J50" s="90">
        <v>12.4467415</v>
      </c>
      <c r="K50" s="90">
        <v>12.4467415</v>
      </c>
      <c r="L50" s="91" t="s">
        <v>831</v>
      </c>
      <c r="M50" s="90">
        <v>1.36057498</v>
      </c>
      <c r="N50" s="90">
        <v>1.36057498</v>
      </c>
      <c r="O50" s="91" t="s">
        <v>832</v>
      </c>
      <c r="P50" s="90">
        <v>135.32177999999999</v>
      </c>
      <c r="Q50" s="90">
        <v>135.32177999999999</v>
      </c>
      <c r="R50" s="91" t="s">
        <v>833</v>
      </c>
      <c r="S50" s="90">
        <v>1.007833E-2</v>
      </c>
      <c r="T50" s="90">
        <v>1.007833E-2</v>
      </c>
      <c r="U50" s="91" t="s">
        <v>833</v>
      </c>
      <c r="V50" s="90">
        <v>1.4877499999999999E-3</v>
      </c>
      <c r="W50" s="90">
        <v>1.4877499999999999E-3</v>
      </c>
      <c r="X50" s="91" t="s">
        <v>834</v>
      </c>
      <c r="Y50" s="90">
        <v>0.24188000000000001</v>
      </c>
      <c r="Z50" s="90">
        <v>0.24188000000000001</v>
      </c>
      <c r="AA50" s="91" t="s">
        <v>834</v>
      </c>
      <c r="AB50" s="90">
        <v>8.0626669999999998E-2</v>
      </c>
      <c r="AC50" s="90">
        <v>8.0626669999999998E-2</v>
      </c>
      <c r="AD50" s="91" t="s">
        <v>834</v>
      </c>
      <c r="AE50" s="90">
        <v>5.039167E-2</v>
      </c>
      <c r="AF50" s="90">
        <v>5.039167E-2</v>
      </c>
      <c r="AG50" s="91" t="s">
        <v>834</v>
      </c>
      <c r="AH50" s="86">
        <v>0.08</v>
      </c>
      <c r="AI50" s="86">
        <v>0.08</v>
      </c>
      <c r="AJ50" s="91" t="s">
        <v>831</v>
      </c>
      <c r="AK50" s="90">
        <v>22.797189700000001</v>
      </c>
      <c r="AL50" s="90">
        <v>22.797189700000001</v>
      </c>
      <c r="AM50" s="91" t="s">
        <v>834</v>
      </c>
      <c r="AN50" s="90">
        <v>5.3818299400000003</v>
      </c>
      <c r="AO50" s="90">
        <v>5.3818299400000003</v>
      </c>
      <c r="AP50" s="91" t="s">
        <v>834</v>
      </c>
      <c r="AQ50" s="90">
        <v>1.6730033099999999</v>
      </c>
      <c r="AR50" s="90">
        <v>1.6730033099999999</v>
      </c>
      <c r="AS50" s="91" t="s">
        <v>835</v>
      </c>
      <c r="AT50" s="3">
        <v>1.2194783196915377</v>
      </c>
      <c r="AU50" s="3">
        <v>0.362819995941284</v>
      </c>
      <c r="AV50" s="3">
        <v>4.0313332882364883E-2</v>
      </c>
      <c r="AW50" s="3">
        <v>4.9484616113102895</v>
      </c>
      <c r="AX50" s="3">
        <v>0.65509165933842939</v>
      </c>
      <c r="AY50" s="3">
        <v>0.54422999391192595</v>
      </c>
      <c r="AZ50" s="3">
        <v>5.0391666102956104E-2</v>
      </c>
    </row>
    <row r="51" spans="1:52" ht="16">
      <c r="A51" s="32" t="s">
        <v>744</v>
      </c>
      <c r="B51" s="32" t="s">
        <v>213</v>
      </c>
      <c r="C51" s="85" t="s">
        <v>828</v>
      </c>
      <c r="D51" s="93" t="s">
        <v>697</v>
      </c>
      <c r="E51">
        <v>8.5370000000000008</v>
      </c>
      <c r="F51" s="85" t="s">
        <v>829</v>
      </c>
      <c r="G51" s="85">
        <v>2022</v>
      </c>
      <c r="H51" s="32"/>
      <c r="I51" s="85" t="s">
        <v>830</v>
      </c>
      <c r="J51" s="86">
        <v>17.272290000000002</v>
      </c>
      <c r="K51" s="86">
        <v>17.272290000000002</v>
      </c>
      <c r="L51" s="87" t="s">
        <v>831</v>
      </c>
      <c r="M51" s="86">
        <v>0.45</v>
      </c>
      <c r="N51" s="86">
        <v>0.45</v>
      </c>
      <c r="O51" s="87" t="s">
        <v>832</v>
      </c>
      <c r="P51" s="86">
        <v>139.66229999999999</v>
      </c>
      <c r="Q51" s="86">
        <v>139.66229999999999</v>
      </c>
      <c r="R51" s="87" t="s">
        <v>833</v>
      </c>
      <c r="S51" s="86">
        <v>2.019E-2</v>
      </c>
      <c r="T51" s="86">
        <v>2.019E-2</v>
      </c>
      <c r="U51" s="87" t="s">
        <v>833</v>
      </c>
      <c r="V51" s="86">
        <v>1.0095E-2</v>
      </c>
      <c r="W51" s="86">
        <v>1.0095E-2</v>
      </c>
      <c r="X51" s="87" t="s">
        <v>834</v>
      </c>
      <c r="Y51" s="86">
        <v>0.13123299999999999</v>
      </c>
      <c r="Z51" s="86">
        <v>0.13123299999999999</v>
      </c>
      <c r="AA51" s="87" t="s">
        <v>834</v>
      </c>
      <c r="AB51" s="86">
        <v>3.3313009999999998</v>
      </c>
      <c r="AC51" s="86">
        <v>3.3313009999999998</v>
      </c>
      <c r="AD51" s="87" t="s">
        <v>834</v>
      </c>
      <c r="AE51" s="86">
        <v>0.64</v>
      </c>
      <c r="AF51" s="86">
        <v>0.64</v>
      </c>
      <c r="AG51" s="87" t="s">
        <v>834</v>
      </c>
      <c r="AH51" s="86">
        <v>8.0758999999999997E-2</v>
      </c>
      <c r="AI51" s="86">
        <v>8.0758999999999997E-2</v>
      </c>
      <c r="AJ51" s="87" t="s">
        <v>831</v>
      </c>
      <c r="AK51" s="86">
        <v>139.86420000000001</v>
      </c>
      <c r="AL51" s="86">
        <v>139.86420000000001</v>
      </c>
      <c r="AM51" s="87" t="s">
        <v>834</v>
      </c>
      <c r="AN51" s="86">
        <v>4.1893640000000003</v>
      </c>
      <c r="AO51" s="86">
        <v>4.1893640000000003</v>
      </c>
      <c r="AP51" s="87" t="s">
        <v>834</v>
      </c>
      <c r="AQ51" s="86">
        <v>19.04899</v>
      </c>
      <c r="AR51" s="86">
        <v>19.04899</v>
      </c>
      <c r="AS51" s="87" t="s">
        <v>835</v>
      </c>
      <c r="AT51" s="73">
        <v>2.04</v>
      </c>
      <c r="AU51" s="3">
        <v>0.32303525871655675</v>
      </c>
      <c r="AV51" s="3">
        <v>4.0379407339569594E-2</v>
      </c>
      <c r="AW51" s="3">
        <v>0.53502714724929712</v>
      </c>
      <c r="AX51" s="3">
        <v>1.6252711454176763</v>
      </c>
      <c r="AY51" s="3">
        <v>6.0569111009354394E-2</v>
      </c>
      <c r="AZ51" s="3">
        <v>0.14132792568849359</v>
      </c>
    </row>
    <row r="52" spans="1:52" ht="16">
      <c r="A52" s="32" t="s">
        <v>738</v>
      </c>
      <c r="B52" s="32" t="s">
        <v>189</v>
      </c>
      <c r="C52" s="85" t="s">
        <v>828</v>
      </c>
      <c r="D52" s="93" t="s">
        <v>697</v>
      </c>
      <c r="E52">
        <v>8.5719999999999992</v>
      </c>
      <c r="F52" s="85" t="s">
        <v>829</v>
      </c>
      <c r="G52" s="85">
        <v>2022</v>
      </c>
      <c r="H52" s="32"/>
      <c r="I52" s="85" t="s">
        <v>830</v>
      </c>
      <c r="J52" s="86">
        <v>22.44631</v>
      </c>
      <c r="K52" s="86">
        <v>22.44631</v>
      </c>
      <c r="L52" s="87" t="s">
        <v>831</v>
      </c>
      <c r="M52" s="86">
        <v>4.03</v>
      </c>
      <c r="N52" s="86">
        <v>4.03</v>
      </c>
      <c r="O52" s="87" t="s">
        <v>832</v>
      </c>
      <c r="P52" s="86">
        <v>29.378990000000002</v>
      </c>
      <c r="Q52" s="86">
        <v>29.378990000000002</v>
      </c>
      <c r="R52" s="87" t="s">
        <v>833</v>
      </c>
      <c r="S52" s="86">
        <v>1.4419999999999999E-3</v>
      </c>
      <c r="T52" s="86">
        <v>1.4419999999999999E-3</v>
      </c>
      <c r="U52" s="87" t="s">
        <v>833</v>
      </c>
      <c r="V52" s="86">
        <v>9.9889999999999996E-3</v>
      </c>
      <c r="W52" s="86">
        <v>9.9889999999999996E-3</v>
      </c>
      <c r="X52" s="87" t="s">
        <v>834</v>
      </c>
      <c r="Y52" s="86">
        <v>1.2786500000000001</v>
      </c>
      <c r="Z52" s="86">
        <v>1.2786500000000001</v>
      </c>
      <c r="AA52" s="87" t="s">
        <v>834</v>
      </c>
      <c r="AB52" s="86">
        <v>1.2287030000000001</v>
      </c>
      <c r="AC52" s="86">
        <v>1.2287030000000001</v>
      </c>
      <c r="AD52" s="87" t="s">
        <v>834</v>
      </c>
      <c r="AE52" s="86">
        <v>0.22</v>
      </c>
      <c r="AF52" s="86">
        <v>0.22</v>
      </c>
      <c r="AG52" s="87" t="s">
        <v>834</v>
      </c>
      <c r="AH52" s="86">
        <v>8.9904999999999999E-2</v>
      </c>
      <c r="AI52" s="86">
        <v>8.9904999999999999E-2</v>
      </c>
      <c r="AJ52" s="87" t="s">
        <v>831</v>
      </c>
      <c r="AK52" s="86">
        <v>14.075139999999999</v>
      </c>
      <c r="AL52" s="86">
        <v>14.075139999999999</v>
      </c>
      <c r="AM52" s="87" t="s">
        <v>834</v>
      </c>
      <c r="AN52" s="86">
        <v>2.5672899999999998</v>
      </c>
      <c r="AO52" s="86">
        <v>2.5672899999999998</v>
      </c>
      <c r="AP52" s="87" t="s">
        <v>834</v>
      </c>
      <c r="AQ52" s="86">
        <v>14.67451</v>
      </c>
      <c r="AR52" s="86">
        <v>14.67451</v>
      </c>
      <c r="AS52" s="87" t="s">
        <v>835</v>
      </c>
      <c r="AT52" s="73">
        <v>2.12</v>
      </c>
      <c r="AU52" s="3">
        <v>1.4784394190596188</v>
      </c>
      <c r="AV52" s="3">
        <v>3.9957822136746458E-2</v>
      </c>
      <c r="AW52" s="3">
        <v>7.0925134292724961</v>
      </c>
      <c r="AX52" s="3">
        <v>2.5972584388885198</v>
      </c>
      <c r="AY52" s="3">
        <v>8.9905099807679537E-2</v>
      </c>
      <c r="AZ52" s="3">
        <v>5.9936733205119691E-2</v>
      </c>
    </row>
    <row r="53" spans="1:52" ht="16">
      <c r="A53" s="82" t="s">
        <v>779</v>
      </c>
      <c r="B53" s="82" t="s">
        <v>850</v>
      </c>
      <c r="C53" s="88" t="s">
        <v>836</v>
      </c>
      <c r="D53" s="93" t="s">
        <v>854</v>
      </c>
      <c r="E53">
        <v>8.6430000000000007</v>
      </c>
      <c r="F53" s="88" t="s">
        <v>829</v>
      </c>
      <c r="G53" s="89">
        <v>2022</v>
      </c>
      <c r="H53" s="88"/>
      <c r="I53" s="88" t="s">
        <v>830</v>
      </c>
      <c r="J53" s="90">
        <v>16.755189600000001</v>
      </c>
      <c r="K53" s="90">
        <v>16.755189600000001</v>
      </c>
      <c r="L53" s="91" t="s">
        <v>831</v>
      </c>
      <c r="M53" s="90">
        <v>1.3962657999999999</v>
      </c>
      <c r="N53" s="90">
        <v>1.3962657999999999</v>
      </c>
      <c r="O53" s="91" t="s">
        <v>832</v>
      </c>
      <c r="P53" s="90">
        <v>184.00788600000001</v>
      </c>
      <c r="Q53" s="90">
        <v>184.00788600000001</v>
      </c>
      <c r="R53" s="91" t="s">
        <v>833</v>
      </c>
      <c r="S53" s="90">
        <v>1.0260099999999999E-3</v>
      </c>
      <c r="T53" s="90">
        <v>1.0260099999999999E-3</v>
      </c>
      <c r="U53" s="91" t="s">
        <v>833</v>
      </c>
      <c r="V53" s="90">
        <v>5.8031999999999995E-4</v>
      </c>
      <c r="W53" s="90">
        <v>5.8031999999999995E-4</v>
      </c>
      <c r="X53" s="91" t="s">
        <v>834</v>
      </c>
      <c r="Y53" s="90">
        <v>0.39893308999999999</v>
      </c>
      <c r="Z53" s="90">
        <v>0.39893308999999999</v>
      </c>
      <c r="AA53" s="91" t="s">
        <v>834</v>
      </c>
      <c r="AB53" s="90">
        <v>0.69813289999999995</v>
      </c>
      <c r="AC53" s="90">
        <v>0.69813289999999995</v>
      </c>
      <c r="AD53" s="91" t="s">
        <v>834</v>
      </c>
      <c r="AE53" s="90">
        <v>0.19946654</v>
      </c>
      <c r="AF53" s="90">
        <v>0.19946654</v>
      </c>
      <c r="AG53" s="91" t="s">
        <v>834</v>
      </c>
      <c r="AH53" s="86">
        <v>0.1</v>
      </c>
      <c r="AI53" s="86">
        <v>0.1</v>
      </c>
      <c r="AJ53" s="91" t="s">
        <v>831</v>
      </c>
      <c r="AK53" s="90">
        <v>25.033051199999999</v>
      </c>
      <c r="AL53" s="90">
        <v>25.033051199999999</v>
      </c>
      <c r="AM53" s="91" t="s">
        <v>834</v>
      </c>
      <c r="AN53" s="90">
        <v>2.9919981500000001</v>
      </c>
      <c r="AO53" s="90">
        <v>2.9919981500000001</v>
      </c>
      <c r="AP53" s="91" t="s">
        <v>834</v>
      </c>
      <c r="AQ53" s="90">
        <v>3.8895975900000002</v>
      </c>
      <c r="AR53" s="90">
        <v>3.8895975900000002</v>
      </c>
      <c r="AS53" s="91" t="s">
        <v>835</v>
      </c>
      <c r="AT53" s="3">
        <v>1.2965325302799664</v>
      </c>
      <c r="AU53" s="3">
        <v>0.49866635779998703</v>
      </c>
      <c r="AV53" s="3">
        <v>0.19946654311999484</v>
      </c>
      <c r="AW53" s="3">
        <v>4.886930306439873</v>
      </c>
      <c r="AX53" s="3">
        <v>0.79786617247997926</v>
      </c>
      <c r="AY53" s="3">
        <v>9.9733271559997352E-2</v>
      </c>
      <c r="AZ53" s="3">
        <v>0</v>
      </c>
    </row>
    <row r="54" spans="1:52" ht="16">
      <c r="A54" s="32" t="s">
        <v>735</v>
      </c>
      <c r="B54" s="32" t="s">
        <v>177</v>
      </c>
      <c r="C54" s="85" t="s">
        <v>828</v>
      </c>
      <c r="D54" s="93" t="s">
        <v>854</v>
      </c>
      <c r="E54">
        <v>8.6530000000000005</v>
      </c>
      <c r="F54" s="85" t="s">
        <v>829</v>
      </c>
      <c r="G54" s="85">
        <v>2022</v>
      </c>
      <c r="H54" s="32"/>
      <c r="I54" s="85" t="s">
        <v>830</v>
      </c>
      <c r="J54" s="86">
        <v>14.91442</v>
      </c>
      <c r="K54" s="86">
        <v>14.91442</v>
      </c>
      <c r="L54" s="87" t="s">
        <v>831</v>
      </c>
      <c r="M54" s="86">
        <v>3.62</v>
      </c>
      <c r="N54" s="86">
        <v>3.62</v>
      </c>
      <c r="O54" s="87" t="s">
        <v>832</v>
      </c>
      <c r="P54" s="86">
        <v>17.539919999999999</v>
      </c>
      <c r="Q54" s="86">
        <v>17.539919999999999</v>
      </c>
      <c r="R54" s="87" t="s">
        <v>833</v>
      </c>
      <c r="S54" s="86">
        <v>1.4419999999999999E-3</v>
      </c>
      <c r="T54" s="86">
        <v>1.4419999999999999E-3</v>
      </c>
      <c r="U54" s="87" t="s">
        <v>833</v>
      </c>
      <c r="V54" s="86">
        <v>1.488E-3</v>
      </c>
      <c r="W54" s="86">
        <v>1.488E-3</v>
      </c>
      <c r="X54" s="87" t="s">
        <v>834</v>
      </c>
      <c r="Y54" s="86">
        <v>0.409298</v>
      </c>
      <c r="Z54" s="86">
        <v>0.409298</v>
      </c>
      <c r="AA54" s="87" t="s">
        <v>834</v>
      </c>
      <c r="AB54" s="86">
        <v>0.10981200000000001</v>
      </c>
      <c r="AC54" s="86">
        <v>0.10981200000000001</v>
      </c>
      <c r="AD54" s="87" t="s">
        <v>834</v>
      </c>
      <c r="AE54" s="86">
        <v>0.36</v>
      </c>
      <c r="AF54" s="86">
        <v>0.36</v>
      </c>
      <c r="AG54" s="87" t="s">
        <v>834</v>
      </c>
      <c r="AH54" s="86">
        <v>5.9896999999999999E-2</v>
      </c>
      <c r="AI54" s="86">
        <v>5.9896999999999999E-2</v>
      </c>
      <c r="AJ54" s="87" t="s">
        <v>831</v>
      </c>
      <c r="AK54" s="86">
        <v>7.9962869999999997</v>
      </c>
      <c r="AL54" s="86">
        <v>7.9962869999999997</v>
      </c>
      <c r="AM54" s="87" t="s">
        <v>834</v>
      </c>
      <c r="AN54" s="86">
        <v>0.92840800000000001</v>
      </c>
      <c r="AO54" s="86">
        <v>0.92840800000000001</v>
      </c>
      <c r="AP54" s="87" t="s">
        <v>834</v>
      </c>
      <c r="AQ54" s="86">
        <v>5.470618</v>
      </c>
      <c r="AR54" s="86">
        <v>5.470618</v>
      </c>
      <c r="AS54" s="87" t="s">
        <v>835</v>
      </c>
      <c r="AT54" s="73">
        <v>1.97</v>
      </c>
      <c r="AU54" s="3">
        <v>0.56902415394824135</v>
      </c>
      <c r="AV54" s="3">
        <v>3.9931519575315176E-2</v>
      </c>
      <c r="AW54" s="3">
        <v>4.1628609157266068</v>
      </c>
      <c r="AX54" s="3">
        <v>0.45921247511612456</v>
      </c>
      <c r="AY54" s="3">
        <v>0.31945215660252141</v>
      </c>
      <c r="AZ54" s="3">
        <v>7.9863039150630352E-2</v>
      </c>
    </row>
    <row r="55" spans="1:52" ht="16">
      <c r="A55" s="32" t="s">
        <v>743</v>
      </c>
      <c r="B55" s="32" t="s">
        <v>209</v>
      </c>
      <c r="C55" s="85" t="s">
        <v>828</v>
      </c>
      <c r="D55" s="93" t="s">
        <v>854</v>
      </c>
      <c r="E55">
        <v>8.6910000000000007</v>
      </c>
      <c r="F55" s="85" t="s">
        <v>829</v>
      </c>
      <c r="G55" s="85">
        <v>2022</v>
      </c>
      <c r="H55" s="32"/>
      <c r="I55" s="85" t="s">
        <v>830</v>
      </c>
      <c r="J55" s="86">
        <v>13.082319999999999</v>
      </c>
      <c r="K55" s="86">
        <v>13.082319999999999</v>
      </c>
      <c r="L55" s="87" t="s">
        <v>831</v>
      </c>
      <c r="M55" s="86">
        <v>3.74</v>
      </c>
      <c r="N55" s="86">
        <v>3.74</v>
      </c>
      <c r="O55" s="87" t="s">
        <v>832</v>
      </c>
      <c r="P55" s="86">
        <v>17.562840000000001</v>
      </c>
      <c r="Q55" s="86">
        <v>17.562840000000001</v>
      </c>
      <c r="R55" s="87" t="s">
        <v>833</v>
      </c>
      <c r="S55" s="86">
        <v>1.4419999999999999E-3</v>
      </c>
      <c r="T55" s="86">
        <v>1.4419999999999999E-3</v>
      </c>
      <c r="U55" s="87" t="s">
        <v>833</v>
      </c>
      <c r="V55" s="86">
        <v>1.488E-3</v>
      </c>
      <c r="W55" s="86">
        <v>1.488E-3</v>
      </c>
      <c r="X55" s="87" t="s">
        <v>834</v>
      </c>
      <c r="Y55" s="86">
        <v>0.42909199999999997</v>
      </c>
      <c r="Z55" s="86">
        <v>0.42909199999999997</v>
      </c>
      <c r="AA55" s="87" t="s">
        <v>834</v>
      </c>
      <c r="AB55" s="86">
        <v>0.159662</v>
      </c>
      <c r="AC55" s="86">
        <v>0.159662</v>
      </c>
      <c r="AD55" s="87" t="s">
        <v>834</v>
      </c>
      <c r="AE55" s="86">
        <v>0.37</v>
      </c>
      <c r="AF55" s="86">
        <v>0.37</v>
      </c>
      <c r="AG55" s="87" t="s">
        <v>834</v>
      </c>
      <c r="AH55" s="86">
        <v>7.9830999999999999E-2</v>
      </c>
      <c r="AI55" s="86">
        <v>7.9830999999999999E-2</v>
      </c>
      <c r="AJ55" s="87" t="s">
        <v>831</v>
      </c>
      <c r="AK55" s="86">
        <v>12.174239999999999</v>
      </c>
      <c r="AL55" s="86">
        <v>12.174239999999999</v>
      </c>
      <c r="AM55" s="87" t="s">
        <v>834</v>
      </c>
      <c r="AN55" s="86">
        <v>1.1276139999999999</v>
      </c>
      <c r="AO55" s="86">
        <v>1.1276139999999999</v>
      </c>
      <c r="AP55" s="87" t="s">
        <v>834</v>
      </c>
      <c r="AQ55" s="86">
        <v>6.9053899999999997</v>
      </c>
      <c r="AR55" s="86">
        <v>6.9053899999999997</v>
      </c>
      <c r="AS55" s="87" t="s">
        <v>835</v>
      </c>
      <c r="AT55" s="73">
        <v>1.6</v>
      </c>
      <c r="AU55" s="3">
        <v>0.2295144011468786</v>
      </c>
      <c r="AV55" s="3">
        <v>3.9915548025544104E-2</v>
      </c>
      <c r="AW55" s="3">
        <v>4.2410269777140615</v>
      </c>
      <c r="AX55" s="3">
        <v>0.4290921412745991</v>
      </c>
      <c r="AY55" s="3">
        <v>4.9894435031930133E-2</v>
      </c>
      <c r="AZ55" s="3">
        <v>7.9831096051088207E-2</v>
      </c>
    </row>
    <row r="56" spans="1:52" ht="16">
      <c r="A56" s="32" t="s">
        <v>742</v>
      </c>
      <c r="B56" s="32" t="s">
        <v>205</v>
      </c>
      <c r="C56" s="85" t="s">
        <v>828</v>
      </c>
      <c r="D56" s="93" t="s">
        <v>697</v>
      </c>
      <c r="E56">
        <v>8.718</v>
      </c>
      <c r="F56" s="85" t="s">
        <v>829</v>
      </c>
      <c r="G56" s="85">
        <v>2022</v>
      </c>
      <c r="H56" s="32"/>
      <c r="I56" s="85" t="s">
        <v>830</v>
      </c>
      <c r="J56" s="86">
        <v>46.933140000000002</v>
      </c>
      <c r="K56" s="86">
        <v>46.933140000000002</v>
      </c>
      <c r="L56" s="87" t="s">
        <v>831</v>
      </c>
      <c r="M56" s="86">
        <v>0.44</v>
      </c>
      <c r="N56" s="86">
        <v>0.44</v>
      </c>
      <c r="O56" s="87" t="s">
        <v>832</v>
      </c>
      <c r="P56" s="86">
        <v>134.69159999999999</v>
      </c>
      <c r="Q56" s="86">
        <v>134.69159999999999</v>
      </c>
      <c r="R56" s="87" t="s">
        <v>833</v>
      </c>
      <c r="S56" s="86">
        <v>9.9959999999999997E-3</v>
      </c>
      <c r="T56" s="86">
        <v>9.9959999999999997E-3</v>
      </c>
      <c r="U56" s="87" t="s">
        <v>833</v>
      </c>
      <c r="V56" s="86">
        <v>2.9988999999999998E-2</v>
      </c>
      <c r="W56" s="86">
        <v>2.9988999999999998E-2</v>
      </c>
      <c r="X56" s="87" t="s">
        <v>834</v>
      </c>
      <c r="Y56" s="86">
        <v>0.12995300000000001</v>
      </c>
      <c r="Z56" s="86">
        <v>0.12995300000000001</v>
      </c>
      <c r="AA56" s="87" t="s">
        <v>834</v>
      </c>
      <c r="AB56" s="86">
        <v>6.6975939999999996</v>
      </c>
      <c r="AC56" s="86">
        <v>6.6975939999999996</v>
      </c>
      <c r="AD56" s="87" t="s">
        <v>834</v>
      </c>
      <c r="AE56" s="86">
        <v>0.79</v>
      </c>
      <c r="AF56" s="86">
        <v>0.79</v>
      </c>
      <c r="AG56" s="87" t="s">
        <v>834</v>
      </c>
      <c r="AH56" s="86">
        <v>0.159943</v>
      </c>
      <c r="AI56" s="86">
        <v>0.159943</v>
      </c>
      <c r="AJ56" s="87" t="s">
        <v>831</v>
      </c>
      <c r="AK56" s="86">
        <v>92.236859999999993</v>
      </c>
      <c r="AL56" s="86">
        <v>92.236859999999993</v>
      </c>
      <c r="AM56" s="87" t="s">
        <v>834</v>
      </c>
      <c r="AN56" s="86">
        <v>2.8089909999999998</v>
      </c>
      <c r="AO56" s="86">
        <v>2.8089909999999998</v>
      </c>
      <c r="AP56" s="87" t="s">
        <v>834</v>
      </c>
      <c r="AQ56" s="86">
        <v>49.862079999999999</v>
      </c>
      <c r="AR56" s="86">
        <v>49.862079999999999</v>
      </c>
      <c r="AS56" s="87" t="s">
        <v>835</v>
      </c>
      <c r="AT56" s="73">
        <v>1.01</v>
      </c>
      <c r="AU56" s="3">
        <v>6.9974857963821621E-2</v>
      </c>
      <c r="AV56" s="3">
        <v>2.9989224841637838E-2</v>
      </c>
      <c r="AW56" s="3">
        <v>0.55979886371057297</v>
      </c>
      <c r="AX56" s="3">
        <v>1.6694001828511731</v>
      </c>
      <c r="AY56" s="3">
        <v>1.0796120942989622</v>
      </c>
      <c r="AZ56" s="3">
        <v>0.17993534904982705</v>
      </c>
    </row>
    <row r="57" spans="1:52" ht="16">
      <c r="A57" s="32" t="s">
        <v>739</v>
      </c>
      <c r="B57" s="32" t="s">
        <v>193</v>
      </c>
      <c r="C57" s="85" t="s">
        <v>828</v>
      </c>
      <c r="D57" s="93" t="s">
        <v>854</v>
      </c>
      <c r="E57">
        <v>8.7799999999999994</v>
      </c>
      <c r="F57" s="85" t="s">
        <v>829</v>
      </c>
      <c r="G57" s="85">
        <v>2022</v>
      </c>
      <c r="H57" s="32"/>
      <c r="I57" s="85" t="s">
        <v>830</v>
      </c>
      <c r="J57" s="86">
        <v>11.943440000000001</v>
      </c>
      <c r="K57" s="86">
        <v>11.943440000000001</v>
      </c>
      <c r="L57" s="87" t="s">
        <v>831</v>
      </c>
      <c r="M57" s="86">
        <v>2.85</v>
      </c>
      <c r="N57" s="86">
        <v>2.85</v>
      </c>
      <c r="O57" s="87" t="s">
        <v>832</v>
      </c>
      <c r="P57" s="86">
        <v>38.522100000000002</v>
      </c>
      <c r="Q57" s="86">
        <v>38.522100000000002</v>
      </c>
      <c r="R57" s="87" t="s">
        <v>833</v>
      </c>
      <c r="S57" s="86">
        <v>1.4419999999999999E-3</v>
      </c>
      <c r="T57" s="86">
        <v>1.4419999999999999E-3</v>
      </c>
      <c r="U57" s="87" t="s">
        <v>833</v>
      </c>
      <c r="V57" s="86">
        <v>1.488E-3</v>
      </c>
      <c r="W57" s="86">
        <v>1.488E-3</v>
      </c>
      <c r="X57" s="87" t="s">
        <v>834</v>
      </c>
      <c r="Y57" s="86">
        <v>2.0836229999999998</v>
      </c>
      <c r="Z57" s="86">
        <v>2.0836229999999998</v>
      </c>
      <c r="AA57" s="87" t="s">
        <v>834</v>
      </c>
      <c r="AB57" s="86">
        <v>0.358902</v>
      </c>
      <c r="AC57" s="86">
        <v>0.358902</v>
      </c>
      <c r="AD57" s="87" t="s">
        <v>834</v>
      </c>
      <c r="AE57" s="86">
        <v>0.34</v>
      </c>
      <c r="AF57" s="86">
        <v>0.34</v>
      </c>
      <c r="AG57" s="87" t="s">
        <v>834</v>
      </c>
      <c r="AH57" s="86">
        <v>6.9786000000000001E-2</v>
      </c>
      <c r="AI57" s="86">
        <v>6.9786000000000001E-2</v>
      </c>
      <c r="AJ57" s="87" t="s">
        <v>831</v>
      </c>
      <c r="AK57" s="86">
        <v>8.7233009999999993</v>
      </c>
      <c r="AL57" s="86">
        <v>8.7233009999999993</v>
      </c>
      <c r="AM57" s="87" t="s">
        <v>834</v>
      </c>
      <c r="AN57" s="86">
        <v>0.73774200000000001</v>
      </c>
      <c r="AO57" s="86">
        <v>0.73774200000000001</v>
      </c>
      <c r="AP57" s="87" t="s">
        <v>834</v>
      </c>
      <c r="AQ57" s="86">
        <v>27.416090000000001</v>
      </c>
      <c r="AR57" s="86">
        <v>27.416090000000001</v>
      </c>
      <c r="AS57" s="87" t="s">
        <v>835</v>
      </c>
      <c r="AT57" s="73">
        <v>1.52</v>
      </c>
      <c r="AU57" s="3">
        <v>0.49847431824199112</v>
      </c>
      <c r="AV57" s="3">
        <v>4.9847431824199109E-2</v>
      </c>
      <c r="AW57" s="3">
        <v>6.9088540508339964</v>
      </c>
      <c r="AX57" s="3">
        <v>0.9271622319301035</v>
      </c>
      <c r="AY57" s="3">
        <v>6.9786404553878759E-2</v>
      </c>
      <c r="AZ57" s="3">
        <v>5.9816918189038934E-2</v>
      </c>
    </row>
    <row r="58" spans="1:52" ht="16">
      <c r="A58" s="32" t="s">
        <v>736</v>
      </c>
      <c r="B58" s="32" t="s">
        <v>181</v>
      </c>
      <c r="C58" s="85" t="s">
        <v>828</v>
      </c>
      <c r="D58" s="93" t="s">
        <v>854</v>
      </c>
      <c r="E58">
        <v>8.7940000000000005</v>
      </c>
      <c r="F58" s="85" t="s">
        <v>829</v>
      </c>
      <c r="G58" s="85">
        <v>2022</v>
      </c>
      <c r="H58" s="32"/>
      <c r="I58" s="85" t="s">
        <v>830</v>
      </c>
      <c r="J58" s="86">
        <v>72.957220000000007</v>
      </c>
      <c r="K58" s="86">
        <v>72.957220000000007</v>
      </c>
      <c r="L58" s="87" t="s">
        <v>831</v>
      </c>
      <c r="M58" s="86">
        <v>3.46</v>
      </c>
      <c r="N58" s="86">
        <v>3.46</v>
      </c>
      <c r="O58" s="87" t="s">
        <v>832</v>
      </c>
      <c r="P58" s="86">
        <v>27.28604</v>
      </c>
      <c r="Q58" s="86">
        <v>27.28604</v>
      </c>
      <c r="R58" s="87" t="s">
        <v>833</v>
      </c>
      <c r="S58" s="86">
        <v>1.4419999999999999E-3</v>
      </c>
      <c r="T58" s="86">
        <v>1.4419999999999999E-3</v>
      </c>
      <c r="U58" s="87" t="s">
        <v>833</v>
      </c>
      <c r="V58" s="86">
        <v>1.0057999999999999E-2</v>
      </c>
      <c r="W58" s="86">
        <v>1.0057999999999999E-2</v>
      </c>
      <c r="X58" s="87" t="s">
        <v>834</v>
      </c>
      <c r="Y58" s="86">
        <v>1.196844</v>
      </c>
      <c r="Z58" s="86">
        <v>1.196844</v>
      </c>
      <c r="AA58" s="87" t="s">
        <v>834</v>
      </c>
      <c r="AB58" s="86">
        <v>4.435365</v>
      </c>
      <c r="AC58" s="86">
        <v>4.435365</v>
      </c>
      <c r="AD58" s="87" t="s">
        <v>834</v>
      </c>
      <c r="AE58" s="86">
        <v>0.16</v>
      </c>
      <c r="AF58" s="86">
        <v>0.16</v>
      </c>
      <c r="AG58" s="87" t="s">
        <v>834</v>
      </c>
      <c r="AH58" s="86">
        <v>0.44253100000000001</v>
      </c>
      <c r="AI58" s="86">
        <v>0.44253100000000001</v>
      </c>
      <c r="AJ58" s="87" t="s">
        <v>831</v>
      </c>
      <c r="AK58" s="86">
        <v>10.05752</v>
      </c>
      <c r="AL58" s="86">
        <v>10.05752</v>
      </c>
      <c r="AM58" s="87" t="s">
        <v>834</v>
      </c>
      <c r="AN58" s="86">
        <v>8.5690039999999996</v>
      </c>
      <c r="AO58" s="86">
        <v>8.5690039999999996</v>
      </c>
      <c r="AP58" s="87" t="s">
        <v>834</v>
      </c>
      <c r="AQ58" s="86">
        <v>47.541879999999999</v>
      </c>
      <c r="AR58" s="86">
        <v>47.541879999999999</v>
      </c>
      <c r="AS58" s="87" t="s">
        <v>835</v>
      </c>
      <c r="AT58" s="73">
        <v>1.46</v>
      </c>
      <c r="AU58" s="3">
        <v>1.4080523120037365</v>
      </c>
      <c r="AV58" s="3">
        <v>4.023006605724961E-2</v>
      </c>
      <c r="AW58" s="3">
        <v>6.5172707012744366</v>
      </c>
      <c r="AX58" s="3">
        <v>2.3434013478347899</v>
      </c>
      <c r="AY58" s="3">
        <v>7.0402615600186819E-2</v>
      </c>
      <c r="AZ58" s="3">
        <v>7.0402615600186819E-2</v>
      </c>
    </row>
    <row r="59" spans="1:52" ht="16">
      <c r="A59" s="32" t="s">
        <v>741</v>
      </c>
      <c r="B59" s="32" t="s">
        <v>201</v>
      </c>
      <c r="C59" s="85" t="s">
        <v>828</v>
      </c>
      <c r="D59" s="93" t="s">
        <v>697</v>
      </c>
      <c r="E59">
        <v>8.8699999999999992</v>
      </c>
      <c r="F59" s="85" t="s">
        <v>829</v>
      </c>
      <c r="G59" s="85">
        <v>2022</v>
      </c>
      <c r="H59" s="32"/>
      <c r="I59" s="85" t="s">
        <v>830</v>
      </c>
      <c r="J59" s="86">
        <v>13.11449</v>
      </c>
      <c r="K59" s="86">
        <v>13.11449</v>
      </c>
      <c r="L59" s="87" t="s">
        <v>831</v>
      </c>
      <c r="M59" s="86">
        <v>0.53</v>
      </c>
      <c r="N59" s="86">
        <v>0.53</v>
      </c>
      <c r="O59" s="87" t="s">
        <v>832</v>
      </c>
      <c r="P59" s="86">
        <v>137.5574</v>
      </c>
      <c r="Q59" s="86">
        <v>137.5574</v>
      </c>
      <c r="R59" s="87" t="s">
        <v>833</v>
      </c>
      <c r="S59" s="86">
        <v>9.9880000000000004E-3</v>
      </c>
      <c r="T59" s="86">
        <v>9.9880000000000004E-3</v>
      </c>
      <c r="U59" s="87" t="s">
        <v>833</v>
      </c>
      <c r="V59" s="86">
        <v>1.488E-3</v>
      </c>
      <c r="W59" s="86">
        <v>1.488E-3</v>
      </c>
      <c r="X59" s="87" t="s">
        <v>834</v>
      </c>
      <c r="Y59" s="86">
        <v>0.12984599999999999</v>
      </c>
      <c r="Z59" s="86">
        <v>0.12984599999999999</v>
      </c>
      <c r="AA59" s="87" t="s">
        <v>834</v>
      </c>
      <c r="AB59" s="86">
        <v>1.6280749999999999</v>
      </c>
      <c r="AC59" s="86">
        <v>1.6280749999999999</v>
      </c>
      <c r="AD59" s="87" t="s">
        <v>834</v>
      </c>
      <c r="AE59" s="86">
        <v>0.36</v>
      </c>
      <c r="AF59" s="86">
        <v>0.36</v>
      </c>
      <c r="AG59" s="87" t="s">
        <v>834</v>
      </c>
      <c r="AH59" s="86">
        <v>0.38953900000000002</v>
      </c>
      <c r="AI59" s="86">
        <v>0.38953900000000002</v>
      </c>
      <c r="AJ59" s="87" t="s">
        <v>831</v>
      </c>
      <c r="AK59" s="86">
        <v>33.670189999999998</v>
      </c>
      <c r="AL59" s="86">
        <v>33.670189999999998</v>
      </c>
      <c r="AM59" s="87" t="s">
        <v>834</v>
      </c>
      <c r="AN59" s="86">
        <v>3.4359380000000002</v>
      </c>
      <c r="AO59" s="86">
        <v>3.4359380000000002</v>
      </c>
      <c r="AP59" s="87" t="s">
        <v>834</v>
      </c>
      <c r="AQ59" s="86">
        <v>10.637420000000001</v>
      </c>
      <c r="AR59" s="86">
        <v>10.637420000000001</v>
      </c>
      <c r="AS59" s="87" t="s">
        <v>835</v>
      </c>
      <c r="AT59" s="73">
        <v>1.18</v>
      </c>
      <c r="AU59" s="3">
        <v>2.9964571578533026E-2</v>
      </c>
      <c r="AV59" s="3">
        <v>2.9964571578532998E-2</v>
      </c>
      <c r="AW59" s="3">
        <v>0.54935047893977162</v>
      </c>
      <c r="AX59" s="3">
        <v>1.6480514368193151</v>
      </c>
      <c r="AY59" s="3">
        <v>0.12984647684030967</v>
      </c>
      <c r="AZ59" s="3">
        <v>0.12984647684030967</v>
      </c>
    </row>
    <row r="60" spans="1:52" ht="16">
      <c r="A60" s="32" t="s">
        <v>737</v>
      </c>
      <c r="B60" s="32" t="s">
        <v>185</v>
      </c>
      <c r="C60" s="85" t="s">
        <v>828</v>
      </c>
      <c r="D60" s="93" t="s">
        <v>697</v>
      </c>
      <c r="E60">
        <v>8.9629999999999992</v>
      </c>
      <c r="F60" s="85" t="s">
        <v>829</v>
      </c>
      <c r="G60" s="85">
        <v>2022</v>
      </c>
      <c r="H60" s="32"/>
      <c r="I60" s="85" t="s">
        <v>830</v>
      </c>
      <c r="J60" s="86">
        <v>34.960189999999997</v>
      </c>
      <c r="K60" s="86">
        <v>34.960189999999997</v>
      </c>
      <c r="L60" s="87" t="s">
        <v>831</v>
      </c>
      <c r="M60" s="86">
        <v>3.64</v>
      </c>
      <c r="N60" s="86">
        <v>3.64</v>
      </c>
      <c r="O60" s="87" t="s">
        <v>832</v>
      </c>
      <c r="P60" s="86">
        <v>28.3035</v>
      </c>
      <c r="Q60" s="86">
        <v>28.3035</v>
      </c>
      <c r="R60" s="87" t="s">
        <v>833</v>
      </c>
      <c r="S60" s="86">
        <v>1.004E-2</v>
      </c>
      <c r="T60" s="86">
        <v>1.004E-2</v>
      </c>
      <c r="U60" s="87" t="s">
        <v>833</v>
      </c>
      <c r="V60" s="86">
        <v>1.488E-3</v>
      </c>
      <c r="W60" s="86">
        <v>1.488E-3</v>
      </c>
      <c r="X60" s="87" t="s">
        <v>834</v>
      </c>
      <c r="Y60" s="86">
        <v>1.2449920000000001</v>
      </c>
      <c r="Z60" s="86">
        <v>1.2449920000000001</v>
      </c>
      <c r="AA60" s="87" t="s">
        <v>834</v>
      </c>
      <c r="AB60" s="86">
        <v>1.2550330000000001</v>
      </c>
      <c r="AC60" s="86">
        <v>1.2550330000000001</v>
      </c>
      <c r="AD60" s="87" t="s">
        <v>834</v>
      </c>
      <c r="AE60" s="86">
        <v>0.14000000000000001</v>
      </c>
      <c r="AF60" s="86">
        <v>0.14000000000000001</v>
      </c>
      <c r="AG60" s="87" t="s">
        <v>834</v>
      </c>
      <c r="AH60" s="86">
        <v>0.10040300000000001</v>
      </c>
      <c r="AI60" s="86">
        <v>0.10040300000000001</v>
      </c>
      <c r="AJ60" s="87" t="s">
        <v>831</v>
      </c>
      <c r="AK60" s="86">
        <v>10.321389999999999</v>
      </c>
      <c r="AL60" s="86">
        <v>10.321389999999999</v>
      </c>
      <c r="AM60" s="87" t="s">
        <v>834</v>
      </c>
      <c r="AN60" s="86">
        <v>1.616482</v>
      </c>
      <c r="AO60" s="86">
        <v>1.616482</v>
      </c>
      <c r="AP60" s="87" t="s">
        <v>834</v>
      </c>
      <c r="AQ60" s="86">
        <v>22.460059999999999</v>
      </c>
      <c r="AR60" s="86">
        <v>22.460059999999999</v>
      </c>
      <c r="AS60" s="87" t="s">
        <v>835</v>
      </c>
      <c r="AT60" s="73">
        <v>2.57</v>
      </c>
      <c r="AU60" s="3">
        <v>1.5060391295667788</v>
      </c>
      <c r="AV60" s="3">
        <v>3.012078259133558E-2</v>
      </c>
      <c r="AW60" s="3">
        <v>7.0984644306914175</v>
      </c>
      <c r="AX60" s="3">
        <v>2.5803470419910814</v>
      </c>
      <c r="AY60" s="3">
        <v>0.10040260863778526</v>
      </c>
      <c r="AZ60" s="3">
        <v>6.024156518267116E-2</v>
      </c>
    </row>
    <row r="61" spans="1:52" ht="16">
      <c r="A61" s="82" t="s">
        <v>773</v>
      </c>
      <c r="B61" s="82" t="s">
        <v>844</v>
      </c>
      <c r="C61" s="88" t="s">
        <v>836</v>
      </c>
      <c r="D61" s="93" t="s">
        <v>854</v>
      </c>
      <c r="F61" s="88" t="s">
        <v>829</v>
      </c>
      <c r="G61" s="89">
        <v>2022</v>
      </c>
      <c r="H61" s="88"/>
      <c r="I61" s="88" t="s">
        <v>830</v>
      </c>
      <c r="J61" s="90">
        <v>15.4280571</v>
      </c>
      <c r="K61" s="90">
        <v>15.4280571</v>
      </c>
      <c r="L61" s="91" t="s">
        <v>831</v>
      </c>
      <c r="M61" s="90">
        <v>1.4117176499999999</v>
      </c>
      <c r="N61" s="90">
        <v>1.4117176499999999</v>
      </c>
      <c r="O61" s="91" t="s">
        <v>832</v>
      </c>
      <c r="P61" s="90">
        <v>227.286541</v>
      </c>
      <c r="Q61" s="90">
        <v>227.286541</v>
      </c>
      <c r="R61" s="91" t="s">
        <v>833</v>
      </c>
      <c r="S61" s="90">
        <v>1.0260119999999999E-2</v>
      </c>
      <c r="T61" s="90">
        <v>1.0260119999999999E-2</v>
      </c>
      <c r="U61" s="91" t="s">
        <v>833</v>
      </c>
      <c r="V61" s="90">
        <v>5.8032300000000004E-3</v>
      </c>
      <c r="W61" s="90">
        <v>5.8032300000000004E-3</v>
      </c>
      <c r="X61" s="91" t="s">
        <v>834</v>
      </c>
      <c r="Y61" s="90">
        <v>0.10083697</v>
      </c>
      <c r="Z61" s="90">
        <v>0.10083697</v>
      </c>
      <c r="AA61" s="91" t="s">
        <v>834</v>
      </c>
      <c r="AB61" s="90">
        <v>0.20167394999999999</v>
      </c>
      <c r="AC61" s="90">
        <v>0.20167394999999999</v>
      </c>
      <c r="AD61" s="91" t="s">
        <v>834</v>
      </c>
      <c r="AE61" s="90">
        <v>0.10083697</v>
      </c>
      <c r="AF61" s="90">
        <v>0.10083697</v>
      </c>
      <c r="AG61" s="91" t="s">
        <v>834</v>
      </c>
      <c r="AH61" s="86">
        <v>0.3</v>
      </c>
      <c r="AI61" s="86">
        <v>0.3</v>
      </c>
      <c r="AJ61" s="91" t="s">
        <v>831</v>
      </c>
      <c r="AK61" s="90">
        <v>12.705458800000001</v>
      </c>
      <c r="AL61" s="90">
        <v>12.705458800000001</v>
      </c>
      <c r="AM61" s="91" t="s">
        <v>834</v>
      </c>
      <c r="AN61" s="90">
        <v>15.327220199999999</v>
      </c>
      <c r="AO61" s="90">
        <v>15.327220199999999</v>
      </c>
      <c r="AP61" s="91" t="s">
        <v>834</v>
      </c>
      <c r="AQ61" s="90">
        <v>6.3527294100000002</v>
      </c>
      <c r="AR61" s="90">
        <v>6.3527294100000002</v>
      </c>
      <c r="AS61" s="91" t="s">
        <v>835</v>
      </c>
      <c r="AT61" s="3">
        <v>1.00836974789916</v>
      </c>
      <c r="AU61" s="3">
        <v>0.80669579831932792</v>
      </c>
      <c r="AV61" s="3">
        <v>0</v>
      </c>
      <c r="AW61" s="3">
        <v>4.3359899159663877</v>
      </c>
      <c r="AX61" s="3">
        <v>0.40334789915966407</v>
      </c>
      <c r="AY61" s="3">
        <v>0</v>
      </c>
      <c r="AZ61" s="3">
        <v>0</v>
      </c>
    </row>
  </sheetData>
  <sortState xmlns:xlrd2="http://schemas.microsoft.com/office/spreadsheetml/2017/richdata2" ref="A2:AZ61">
    <sortCondition ref="E2:E61"/>
  </sortState>
  <conditionalFormatting sqref="AT36:AT50 AT60:AT61">
    <cfRule type="cellIs" dxfId="51" priority="13" operator="lessThan">
      <formula>#REF!</formula>
    </cfRule>
  </conditionalFormatting>
  <conditionalFormatting sqref="AU2:AU11">
    <cfRule type="cellIs" dxfId="50" priority="12" operator="lessThan">
      <formula>#REF!</formula>
    </cfRule>
  </conditionalFormatting>
  <conditionalFormatting sqref="AU36:AU50 AU60:AU61">
    <cfRule type="cellIs" dxfId="49" priority="11" operator="lessThan">
      <formula>#REF!</formula>
    </cfRule>
  </conditionalFormatting>
  <conditionalFormatting sqref="AV2:AZ11">
    <cfRule type="cellIs" dxfId="48" priority="2" operator="lessThan">
      <formula>#REF!</formula>
    </cfRule>
  </conditionalFormatting>
  <conditionalFormatting sqref="AV36:AZ50 AV60:AZ61">
    <cfRule type="cellIs" dxfId="47" priority="1" operator="lessThan">
      <formula>#REF!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D5785-1F54-C74A-A541-1BF51B074833}">
  <dimension ref="A1:AD38"/>
  <sheetViews>
    <sheetView workbookViewId="0">
      <selection activeCell="AF4" sqref="AF4"/>
    </sheetView>
  </sheetViews>
  <sheetFormatPr baseColWidth="10" defaultRowHeight="15"/>
  <sheetData>
    <row r="1" spans="1:30" ht="16">
      <c r="A1" s="79" t="s">
        <v>1</v>
      </c>
      <c r="B1" s="74" t="s">
        <v>478</v>
      </c>
      <c r="C1" s="79" t="s">
        <v>568</v>
      </c>
      <c r="D1" s="79" t="s">
        <v>569</v>
      </c>
      <c r="E1" s="79" t="s">
        <v>570</v>
      </c>
      <c r="F1" s="79" t="s">
        <v>571</v>
      </c>
      <c r="G1" s="79" t="s">
        <v>572</v>
      </c>
      <c r="H1" s="79" t="s">
        <v>573</v>
      </c>
      <c r="I1" s="79" t="s">
        <v>574</v>
      </c>
      <c r="J1" s="79" t="s">
        <v>575</v>
      </c>
      <c r="K1" s="79" t="s">
        <v>576</v>
      </c>
      <c r="L1" s="79" t="s">
        <v>577</v>
      </c>
      <c r="M1" s="79" t="s">
        <v>578</v>
      </c>
      <c r="N1" s="79" t="s">
        <v>579</v>
      </c>
      <c r="O1" s="79" t="s">
        <v>490</v>
      </c>
      <c r="P1" s="79" t="s">
        <v>580</v>
      </c>
      <c r="Q1" s="79" t="s">
        <v>491</v>
      </c>
      <c r="R1" s="79" t="s">
        <v>492</v>
      </c>
      <c r="S1" s="79" t="s">
        <v>493</v>
      </c>
      <c r="T1" s="79" t="s">
        <v>494</v>
      </c>
      <c r="U1" s="79" t="s">
        <v>495</v>
      </c>
      <c r="V1" s="79" t="s">
        <v>496</v>
      </c>
      <c r="W1" s="79" t="s">
        <v>581</v>
      </c>
      <c r="X1" s="79" t="s">
        <v>582</v>
      </c>
      <c r="Y1" s="79" t="s">
        <v>583</v>
      </c>
      <c r="Z1" s="79" t="s">
        <v>584</v>
      </c>
      <c r="AA1" s="79" t="s">
        <v>585</v>
      </c>
      <c r="AB1" s="79" t="s">
        <v>586</v>
      </c>
      <c r="AC1" s="79" t="s">
        <v>587</v>
      </c>
      <c r="AD1" s="79" t="s">
        <v>588</v>
      </c>
    </row>
    <row r="2" spans="1:30" ht="64">
      <c r="A2" s="80" t="s">
        <v>589</v>
      </c>
      <c r="B2" s="74" t="s">
        <v>521</v>
      </c>
      <c r="C2" s="80" t="s">
        <v>523</v>
      </c>
      <c r="D2">
        <v>6</v>
      </c>
      <c r="E2" s="80" t="s">
        <v>590</v>
      </c>
      <c r="F2" s="80" t="s">
        <v>523</v>
      </c>
      <c r="G2" s="80" t="s">
        <v>591</v>
      </c>
      <c r="H2" s="80" t="s">
        <v>523</v>
      </c>
      <c r="I2" s="80" t="s">
        <v>592</v>
      </c>
      <c r="J2" s="80" t="s">
        <v>593</v>
      </c>
      <c r="K2" s="80" t="s">
        <v>594</v>
      </c>
      <c r="L2" s="80" t="s">
        <v>595</v>
      </c>
      <c r="M2" s="80" t="s">
        <v>530</v>
      </c>
      <c r="N2" s="80" t="s">
        <v>596</v>
      </c>
      <c r="O2" s="80" t="s">
        <v>523</v>
      </c>
      <c r="P2" s="80" t="s">
        <v>597</v>
      </c>
      <c r="Q2" s="80" t="s">
        <v>523</v>
      </c>
      <c r="R2" s="80" t="s">
        <v>598</v>
      </c>
      <c r="S2" s="80" t="s">
        <v>523</v>
      </c>
      <c r="T2" s="80" t="s">
        <v>589</v>
      </c>
      <c r="U2" s="80" t="s">
        <v>530</v>
      </c>
      <c r="V2" s="80" t="s">
        <v>523</v>
      </c>
      <c r="W2" s="80" t="s">
        <v>599</v>
      </c>
      <c r="X2" s="80" t="s">
        <v>600</v>
      </c>
      <c r="Y2" s="80" t="s">
        <v>601</v>
      </c>
      <c r="Z2" s="80" t="s">
        <v>530</v>
      </c>
      <c r="AA2" s="80" t="s">
        <v>602</v>
      </c>
      <c r="AB2" s="80" t="s">
        <v>603</v>
      </c>
      <c r="AC2" s="80" t="s">
        <v>530</v>
      </c>
      <c r="AD2" s="80" t="s">
        <v>523</v>
      </c>
    </row>
    <row r="3" spans="1:30" ht="64">
      <c r="A3" s="80" t="s">
        <v>85</v>
      </c>
      <c r="B3" s="74" t="s">
        <v>521</v>
      </c>
      <c r="C3" s="80" t="s">
        <v>523</v>
      </c>
      <c r="D3">
        <v>7</v>
      </c>
      <c r="E3" s="80" t="s">
        <v>604</v>
      </c>
      <c r="F3" s="80" t="s">
        <v>523</v>
      </c>
      <c r="G3" s="80" t="s">
        <v>605</v>
      </c>
      <c r="H3" s="80" t="s">
        <v>523</v>
      </c>
      <c r="I3" s="80" t="s">
        <v>606</v>
      </c>
      <c r="J3" s="80" t="s">
        <v>589</v>
      </c>
      <c r="K3" s="80" t="s">
        <v>594</v>
      </c>
      <c r="L3" s="80" t="s">
        <v>595</v>
      </c>
      <c r="M3" s="80" t="s">
        <v>530</v>
      </c>
      <c r="N3" s="80" t="s">
        <v>596</v>
      </c>
      <c r="O3" s="80" t="s">
        <v>523</v>
      </c>
      <c r="P3" s="80" t="s">
        <v>597</v>
      </c>
      <c r="Q3" s="80" t="s">
        <v>530</v>
      </c>
      <c r="R3" s="80" t="s">
        <v>589</v>
      </c>
      <c r="S3" s="80" t="s">
        <v>523</v>
      </c>
      <c r="T3" s="80" t="s">
        <v>589</v>
      </c>
      <c r="U3" s="80" t="s">
        <v>530</v>
      </c>
      <c r="V3" s="80" t="s">
        <v>523</v>
      </c>
      <c r="W3" s="80" t="s">
        <v>599</v>
      </c>
      <c r="X3" s="80" t="s">
        <v>600</v>
      </c>
      <c r="Y3" s="80" t="s">
        <v>601</v>
      </c>
      <c r="Z3" s="80" t="s">
        <v>530</v>
      </c>
      <c r="AA3" s="80" t="s">
        <v>607</v>
      </c>
      <c r="AB3" s="80" t="s">
        <v>603</v>
      </c>
      <c r="AC3" s="80" t="s">
        <v>523</v>
      </c>
      <c r="AD3" s="80" t="s">
        <v>523</v>
      </c>
    </row>
    <row r="4" spans="1:30" ht="64">
      <c r="A4" s="80" t="s">
        <v>83</v>
      </c>
      <c r="B4" s="74" t="s">
        <v>521</v>
      </c>
      <c r="C4" s="80" t="s">
        <v>523</v>
      </c>
      <c r="D4">
        <v>8</v>
      </c>
      <c r="E4" s="80" t="s">
        <v>608</v>
      </c>
      <c r="F4" s="80" t="s">
        <v>523</v>
      </c>
      <c r="G4" s="80" t="s">
        <v>605</v>
      </c>
      <c r="H4" s="80" t="s">
        <v>523</v>
      </c>
      <c r="I4" s="80" t="s">
        <v>609</v>
      </c>
      <c r="J4" s="80" t="s">
        <v>589</v>
      </c>
      <c r="K4" s="80" t="s">
        <v>594</v>
      </c>
      <c r="L4" s="80" t="s">
        <v>595</v>
      </c>
      <c r="M4" s="80" t="s">
        <v>530</v>
      </c>
      <c r="N4" s="80" t="s">
        <v>596</v>
      </c>
      <c r="O4" s="80" t="s">
        <v>523</v>
      </c>
      <c r="P4" s="80" t="s">
        <v>597</v>
      </c>
      <c r="Q4" s="80" t="s">
        <v>530</v>
      </c>
      <c r="R4" s="80" t="s">
        <v>589</v>
      </c>
      <c r="S4" s="80" t="s">
        <v>523</v>
      </c>
      <c r="T4" s="80" t="s">
        <v>589</v>
      </c>
      <c r="U4" s="80" t="s">
        <v>530</v>
      </c>
      <c r="V4" s="80" t="s">
        <v>523</v>
      </c>
      <c r="W4" s="80" t="s">
        <v>599</v>
      </c>
      <c r="X4" s="80" t="s">
        <v>600</v>
      </c>
      <c r="Y4" s="80" t="s">
        <v>601</v>
      </c>
      <c r="Z4" s="80" t="s">
        <v>523</v>
      </c>
      <c r="AA4" s="80" t="s">
        <v>589</v>
      </c>
      <c r="AB4" s="80" t="s">
        <v>589</v>
      </c>
      <c r="AC4" s="80" t="s">
        <v>589</v>
      </c>
      <c r="AD4" s="80" t="s">
        <v>523</v>
      </c>
    </row>
    <row r="5" spans="1:30" ht="64">
      <c r="A5" s="80" t="s">
        <v>87</v>
      </c>
      <c r="B5" s="74" t="s">
        <v>521</v>
      </c>
      <c r="C5" s="80" t="s">
        <v>523</v>
      </c>
      <c r="D5">
        <v>7</v>
      </c>
      <c r="E5" s="80" t="s">
        <v>610</v>
      </c>
      <c r="F5" s="80" t="s">
        <v>523</v>
      </c>
      <c r="G5" s="80" t="s">
        <v>605</v>
      </c>
      <c r="H5" s="80" t="s">
        <v>523</v>
      </c>
      <c r="I5" s="80" t="s">
        <v>609</v>
      </c>
      <c r="J5" s="80" t="s">
        <v>611</v>
      </c>
      <c r="K5" s="80" t="s">
        <v>594</v>
      </c>
      <c r="L5" s="80" t="s">
        <v>595</v>
      </c>
      <c r="M5" s="80" t="s">
        <v>530</v>
      </c>
      <c r="N5" s="80" t="s">
        <v>596</v>
      </c>
      <c r="O5" s="80" t="s">
        <v>523</v>
      </c>
      <c r="P5" s="80" t="s">
        <v>597</v>
      </c>
      <c r="Q5" s="80" t="s">
        <v>523</v>
      </c>
      <c r="R5" s="80" t="s">
        <v>598</v>
      </c>
      <c r="S5" s="80" t="s">
        <v>523</v>
      </c>
      <c r="T5" s="80" t="s">
        <v>589</v>
      </c>
      <c r="U5" s="80" t="s">
        <v>530</v>
      </c>
      <c r="V5" s="80" t="s">
        <v>523</v>
      </c>
      <c r="W5" s="80" t="s">
        <v>599</v>
      </c>
      <c r="X5" s="80" t="s">
        <v>600</v>
      </c>
      <c r="Y5" s="80" t="s">
        <v>601</v>
      </c>
      <c r="Z5" s="80" t="s">
        <v>523</v>
      </c>
      <c r="AA5" s="80" t="s">
        <v>589</v>
      </c>
      <c r="AB5" s="80" t="s">
        <v>589</v>
      </c>
      <c r="AC5" s="80" t="s">
        <v>589</v>
      </c>
      <c r="AD5" s="80" t="s">
        <v>523</v>
      </c>
    </row>
    <row r="6" spans="1:30" ht="144">
      <c r="A6" s="80" t="s">
        <v>89</v>
      </c>
      <c r="B6" s="74" t="s">
        <v>521</v>
      </c>
      <c r="C6" s="80" t="s">
        <v>523</v>
      </c>
      <c r="D6">
        <v>8</v>
      </c>
      <c r="E6" s="80" t="s">
        <v>612</v>
      </c>
      <c r="F6" s="80" t="s">
        <v>523</v>
      </c>
      <c r="G6" s="80" t="s">
        <v>605</v>
      </c>
      <c r="H6" s="80" t="s">
        <v>523</v>
      </c>
      <c r="I6" s="80" t="s">
        <v>606</v>
      </c>
      <c r="J6" s="80" t="s">
        <v>589</v>
      </c>
      <c r="K6" s="80" t="s">
        <v>613</v>
      </c>
      <c r="L6" s="80" t="s">
        <v>595</v>
      </c>
      <c r="M6" s="80" t="s">
        <v>530</v>
      </c>
      <c r="N6" s="80" t="s">
        <v>596</v>
      </c>
      <c r="O6" s="80" t="s">
        <v>523</v>
      </c>
      <c r="P6" s="80" t="s">
        <v>597</v>
      </c>
      <c r="Q6" s="80" t="s">
        <v>523</v>
      </c>
      <c r="R6" s="80" t="s">
        <v>598</v>
      </c>
      <c r="S6" s="80" t="s">
        <v>523</v>
      </c>
      <c r="T6" s="80" t="s">
        <v>589</v>
      </c>
      <c r="U6" s="80" t="s">
        <v>530</v>
      </c>
      <c r="V6" s="80" t="s">
        <v>523</v>
      </c>
      <c r="W6" s="80" t="s">
        <v>599</v>
      </c>
      <c r="X6" s="80" t="s">
        <v>600</v>
      </c>
      <c r="Y6" s="80" t="s">
        <v>601</v>
      </c>
      <c r="Z6" s="80" t="s">
        <v>530</v>
      </c>
      <c r="AA6" s="80" t="s">
        <v>607</v>
      </c>
      <c r="AB6" s="80" t="s">
        <v>603</v>
      </c>
      <c r="AC6" s="80" t="s">
        <v>523</v>
      </c>
      <c r="AD6" s="80" t="s">
        <v>523</v>
      </c>
    </row>
    <row r="7" spans="1:30" ht="64">
      <c r="A7" s="80" t="s">
        <v>93</v>
      </c>
      <c r="B7" s="74" t="s">
        <v>521</v>
      </c>
      <c r="C7" s="80" t="s">
        <v>523</v>
      </c>
      <c r="D7">
        <v>7</v>
      </c>
      <c r="E7" s="80" t="s">
        <v>614</v>
      </c>
      <c r="F7" s="80" t="s">
        <v>523</v>
      </c>
      <c r="G7" s="80" t="s">
        <v>605</v>
      </c>
      <c r="H7" s="80" t="s">
        <v>523</v>
      </c>
      <c r="I7" s="80" t="s">
        <v>615</v>
      </c>
      <c r="J7" s="80" t="s">
        <v>589</v>
      </c>
      <c r="K7" s="80" t="s">
        <v>616</v>
      </c>
      <c r="L7" s="80" t="s">
        <v>595</v>
      </c>
      <c r="M7" s="80" t="s">
        <v>530</v>
      </c>
      <c r="N7" s="80" t="s">
        <v>596</v>
      </c>
      <c r="O7" s="80" t="s">
        <v>523</v>
      </c>
      <c r="P7" s="80" t="s">
        <v>597</v>
      </c>
      <c r="Q7" s="80" t="s">
        <v>530</v>
      </c>
      <c r="R7" s="80" t="s">
        <v>589</v>
      </c>
      <c r="S7" s="80" t="s">
        <v>617</v>
      </c>
      <c r="T7" s="80" t="s">
        <v>589</v>
      </c>
      <c r="U7" s="80" t="s">
        <v>618</v>
      </c>
      <c r="V7" s="80" t="s">
        <v>618</v>
      </c>
      <c r="W7" s="80" t="s">
        <v>599</v>
      </c>
      <c r="X7" s="80" t="s">
        <v>600</v>
      </c>
      <c r="Y7" s="80" t="s">
        <v>601</v>
      </c>
      <c r="Z7" s="80" t="s">
        <v>523</v>
      </c>
      <c r="AA7" s="80" t="s">
        <v>589</v>
      </c>
      <c r="AB7" s="80" t="s">
        <v>589</v>
      </c>
      <c r="AC7" s="80" t="s">
        <v>589</v>
      </c>
      <c r="AD7" s="80" t="s">
        <v>523</v>
      </c>
    </row>
    <row r="8" spans="1:30" ht="64">
      <c r="A8" s="80" t="s">
        <v>91</v>
      </c>
      <c r="B8" s="74" t="s">
        <v>521</v>
      </c>
      <c r="C8" s="80" t="s">
        <v>523</v>
      </c>
      <c r="D8">
        <v>8</v>
      </c>
      <c r="E8" s="80" t="s">
        <v>619</v>
      </c>
      <c r="F8" s="80" t="s">
        <v>523</v>
      </c>
      <c r="G8" s="80" t="s">
        <v>605</v>
      </c>
      <c r="H8" s="80" t="s">
        <v>523</v>
      </c>
      <c r="I8" s="80" t="s">
        <v>609</v>
      </c>
      <c r="J8" s="80" t="s">
        <v>589</v>
      </c>
      <c r="K8" s="80" t="s">
        <v>620</v>
      </c>
      <c r="L8" s="80" t="s">
        <v>595</v>
      </c>
      <c r="M8" s="80" t="s">
        <v>530</v>
      </c>
      <c r="N8" s="80" t="s">
        <v>596</v>
      </c>
      <c r="O8" s="80" t="s">
        <v>523</v>
      </c>
      <c r="P8" s="80" t="s">
        <v>597</v>
      </c>
      <c r="Q8" s="80" t="s">
        <v>523</v>
      </c>
      <c r="R8" s="80" t="s">
        <v>621</v>
      </c>
      <c r="S8" s="80" t="s">
        <v>617</v>
      </c>
      <c r="T8" s="80" t="s">
        <v>589</v>
      </c>
      <c r="U8" s="80" t="s">
        <v>618</v>
      </c>
      <c r="V8" s="80" t="s">
        <v>618</v>
      </c>
      <c r="W8" s="80" t="s">
        <v>599</v>
      </c>
      <c r="X8" s="80" t="s">
        <v>600</v>
      </c>
      <c r="Y8" s="80" t="s">
        <v>601</v>
      </c>
      <c r="Z8" s="80" t="s">
        <v>530</v>
      </c>
      <c r="AA8" s="80" t="s">
        <v>622</v>
      </c>
      <c r="AB8" s="80" t="s">
        <v>603</v>
      </c>
      <c r="AC8" s="80" t="s">
        <v>530</v>
      </c>
      <c r="AD8" s="80" t="s">
        <v>523</v>
      </c>
    </row>
    <row r="9" spans="1:30" ht="96">
      <c r="A9" s="80" t="s">
        <v>95</v>
      </c>
      <c r="B9" s="74" t="s">
        <v>521</v>
      </c>
      <c r="C9" s="80" t="s">
        <v>523</v>
      </c>
      <c r="D9">
        <v>7</v>
      </c>
      <c r="E9" s="80" t="s">
        <v>623</v>
      </c>
      <c r="F9" s="80" t="s">
        <v>523</v>
      </c>
      <c r="G9" s="80" t="s">
        <v>605</v>
      </c>
      <c r="H9" s="80" t="s">
        <v>523</v>
      </c>
      <c r="I9" s="80" t="s">
        <v>624</v>
      </c>
      <c r="J9" s="80" t="s">
        <v>593</v>
      </c>
      <c r="K9" s="80" t="s">
        <v>625</v>
      </c>
      <c r="L9" s="80" t="s">
        <v>626</v>
      </c>
      <c r="M9" s="80" t="s">
        <v>530</v>
      </c>
      <c r="N9" s="80" t="s">
        <v>596</v>
      </c>
      <c r="O9" s="80" t="s">
        <v>523</v>
      </c>
      <c r="P9" s="80" t="s">
        <v>597</v>
      </c>
      <c r="Q9" s="80" t="s">
        <v>530</v>
      </c>
      <c r="R9" s="80" t="s">
        <v>589</v>
      </c>
      <c r="S9" s="80" t="s">
        <v>617</v>
      </c>
      <c r="T9" s="80" t="s">
        <v>589</v>
      </c>
      <c r="U9" s="80" t="s">
        <v>618</v>
      </c>
      <c r="V9" s="80" t="s">
        <v>618</v>
      </c>
      <c r="W9" s="80" t="s">
        <v>599</v>
      </c>
      <c r="X9" s="80" t="s">
        <v>600</v>
      </c>
      <c r="Y9" s="80" t="s">
        <v>601</v>
      </c>
      <c r="Z9" s="80" t="s">
        <v>523</v>
      </c>
      <c r="AA9" s="80" t="s">
        <v>589</v>
      </c>
      <c r="AB9" s="80" t="s">
        <v>589</v>
      </c>
      <c r="AC9" s="80" t="s">
        <v>589</v>
      </c>
      <c r="AD9" s="80" t="s">
        <v>523</v>
      </c>
    </row>
    <row r="10" spans="1:30" ht="224">
      <c r="A10" s="80" t="s">
        <v>97</v>
      </c>
      <c r="B10" s="74" t="s">
        <v>521</v>
      </c>
      <c r="C10" s="80" t="s">
        <v>523</v>
      </c>
      <c r="D10">
        <v>7</v>
      </c>
      <c r="E10" s="80" t="s">
        <v>627</v>
      </c>
      <c r="F10" s="80" t="s">
        <v>523</v>
      </c>
      <c r="G10" s="80" t="s">
        <v>605</v>
      </c>
      <c r="H10" s="80" t="s">
        <v>523</v>
      </c>
      <c r="I10" s="80" t="s">
        <v>615</v>
      </c>
      <c r="J10" s="80" t="s">
        <v>628</v>
      </c>
      <c r="K10" s="80" t="s">
        <v>629</v>
      </c>
      <c r="L10" s="80" t="s">
        <v>595</v>
      </c>
      <c r="M10" s="80" t="s">
        <v>530</v>
      </c>
      <c r="N10" s="80" t="s">
        <v>596</v>
      </c>
      <c r="O10" s="80" t="s">
        <v>523</v>
      </c>
      <c r="P10" s="80" t="s">
        <v>597</v>
      </c>
      <c r="Q10" s="80" t="s">
        <v>530</v>
      </c>
      <c r="R10" s="80" t="s">
        <v>589</v>
      </c>
      <c r="S10" s="80" t="s">
        <v>523</v>
      </c>
      <c r="T10" s="80" t="s">
        <v>589</v>
      </c>
      <c r="U10" s="80" t="s">
        <v>530</v>
      </c>
      <c r="V10" s="80" t="s">
        <v>523</v>
      </c>
      <c r="W10" s="80" t="s">
        <v>599</v>
      </c>
      <c r="X10" s="80" t="s">
        <v>600</v>
      </c>
      <c r="Y10" s="80" t="s">
        <v>601</v>
      </c>
      <c r="Z10" s="80" t="s">
        <v>618</v>
      </c>
      <c r="AA10" s="80" t="s">
        <v>589</v>
      </c>
      <c r="AB10" s="80" t="s">
        <v>603</v>
      </c>
      <c r="AC10" s="80" t="s">
        <v>523</v>
      </c>
      <c r="AD10" s="80" t="s">
        <v>523</v>
      </c>
    </row>
    <row r="11" spans="1:30" ht="224">
      <c r="A11" s="80" t="s">
        <v>99</v>
      </c>
      <c r="B11" s="74" t="s">
        <v>521</v>
      </c>
      <c r="C11" s="80" t="s">
        <v>530</v>
      </c>
      <c r="D11">
        <v>7</v>
      </c>
      <c r="E11" s="80" t="s">
        <v>630</v>
      </c>
      <c r="F11" s="80" t="s">
        <v>523</v>
      </c>
      <c r="G11" s="80" t="s">
        <v>605</v>
      </c>
      <c r="H11" s="80" t="s">
        <v>523</v>
      </c>
      <c r="I11" s="80" t="s">
        <v>615</v>
      </c>
      <c r="J11" s="80" t="s">
        <v>589</v>
      </c>
      <c r="K11" s="80" t="s">
        <v>629</v>
      </c>
      <c r="L11" s="80" t="s">
        <v>595</v>
      </c>
      <c r="M11" s="80" t="s">
        <v>530</v>
      </c>
      <c r="N11" s="80" t="s">
        <v>596</v>
      </c>
      <c r="O11" s="80" t="s">
        <v>523</v>
      </c>
      <c r="P11" s="80" t="s">
        <v>631</v>
      </c>
      <c r="Q11" s="80" t="s">
        <v>530</v>
      </c>
      <c r="R11" s="80" t="s">
        <v>589</v>
      </c>
      <c r="S11" s="80" t="s">
        <v>523</v>
      </c>
      <c r="T11" s="80" t="s">
        <v>589</v>
      </c>
      <c r="U11" s="80" t="s">
        <v>530</v>
      </c>
      <c r="V11" s="80" t="s">
        <v>618</v>
      </c>
      <c r="W11" s="80" t="s">
        <v>599</v>
      </c>
      <c r="X11" s="80" t="s">
        <v>600</v>
      </c>
      <c r="Y11" s="80" t="s">
        <v>601</v>
      </c>
      <c r="Z11" s="80" t="s">
        <v>618</v>
      </c>
      <c r="AA11" s="80" t="s">
        <v>589</v>
      </c>
      <c r="AB11" s="80" t="s">
        <v>603</v>
      </c>
      <c r="AC11" s="80" t="s">
        <v>523</v>
      </c>
      <c r="AD11" s="80" t="s">
        <v>523</v>
      </c>
    </row>
    <row r="12" spans="1:30" ht="192">
      <c r="A12" s="80" t="s">
        <v>101</v>
      </c>
      <c r="B12" s="74" t="s">
        <v>521</v>
      </c>
      <c r="C12" s="80" t="s">
        <v>530</v>
      </c>
      <c r="D12">
        <v>8</v>
      </c>
      <c r="E12" s="80" t="s">
        <v>632</v>
      </c>
      <c r="F12" s="80" t="s">
        <v>523</v>
      </c>
      <c r="G12" s="80" t="s">
        <v>605</v>
      </c>
      <c r="H12" s="80" t="s">
        <v>523</v>
      </c>
      <c r="I12" s="80" t="s">
        <v>633</v>
      </c>
      <c r="J12" s="80" t="s">
        <v>589</v>
      </c>
      <c r="K12" s="80" t="s">
        <v>634</v>
      </c>
      <c r="L12" s="80" t="s">
        <v>595</v>
      </c>
      <c r="M12" s="80" t="s">
        <v>530</v>
      </c>
      <c r="N12" s="80" t="s">
        <v>596</v>
      </c>
      <c r="O12" s="80" t="s">
        <v>523</v>
      </c>
      <c r="P12" s="80" t="s">
        <v>631</v>
      </c>
      <c r="Q12" s="80" t="s">
        <v>530</v>
      </c>
      <c r="R12" s="80" t="s">
        <v>589</v>
      </c>
      <c r="S12" s="80" t="s">
        <v>617</v>
      </c>
      <c r="T12" s="80" t="s">
        <v>589</v>
      </c>
      <c r="U12" s="80" t="s">
        <v>618</v>
      </c>
      <c r="V12" s="80" t="s">
        <v>618</v>
      </c>
      <c r="W12" s="80" t="s">
        <v>599</v>
      </c>
      <c r="X12" s="80" t="s">
        <v>600</v>
      </c>
      <c r="Y12" s="80" t="s">
        <v>601</v>
      </c>
      <c r="Z12" s="80" t="s">
        <v>523</v>
      </c>
      <c r="AA12" s="80" t="s">
        <v>589</v>
      </c>
      <c r="AB12" s="80" t="s">
        <v>589</v>
      </c>
      <c r="AC12" s="80" t="s">
        <v>589</v>
      </c>
      <c r="AD12" s="80" t="s">
        <v>523</v>
      </c>
    </row>
    <row r="13" spans="1:30" ht="80">
      <c r="A13" s="80" t="s">
        <v>205</v>
      </c>
      <c r="B13" s="74" t="s">
        <v>521</v>
      </c>
      <c r="C13" s="80" t="s">
        <v>523</v>
      </c>
      <c r="D13">
        <v>7</v>
      </c>
      <c r="E13" s="80" t="s">
        <v>635</v>
      </c>
      <c r="F13" s="80" t="s">
        <v>530</v>
      </c>
      <c r="G13" s="80" t="s">
        <v>605</v>
      </c>
      <c r="H13" s="80" t="s">
        <v>523</v>
      </c>
      <c r="I13" s="80" t="s">
        <v>624</v>
      </c>
      <c r="J13" s="80" t="s">
        <v>636</v>
      </c>
      <c r="K13" s="80" t="s">
        <v>637</v>
      </c>
      <c r="L13" s="80" t="s">
        <v>638</v>
      </c>
      <c r="M13" s="80" t="s">
        <v>523</v>
      </c>
      <c r="N13" s="80" t="s">
        <v>596</v>
      </c>
      <c r="O13" s="80" t="s">
        <v>523</v>
      </c>
      <c r="P13" s="80" t="s">
        <v>597</v>
      </c>
      <c r="Q13" s="80" t="s">
        <v>530</v>
      </c>
      <c r="R13" s="80" t="s">
        <v>589</v>
      </c>
      <c r="S13" s="80" t="s">
        <v>523</v>
      </c>
      <c r="T13" s="80" t="s">
        <v>589</v>
      </c>
      <c r="U13" s="80" t="s">
        <v>523</v>
      </c>
      <c r="V13" s="80" t="s">
        <v>523</v>
      </c>
      <c r="W13" s="80" t="s">
        <v>599</v>
      </c>
      <c r="X13" s="80" t="s">
        <v>600</v>
      </c>
      <c r="Y13" s="80" t="s">
        <v>601</v>
      </c>
      <c r="Z13" s="80" t="s">
        <v>523</v>
      </c>
      <c r="AA13" s="80" t="s">
        <v>589</v>
      </c>
      <c r="AB13" s="80" t="s">
        <v>589</v>
      </c>
      <c r="AC13" s="80" t="s">
        <v>589</v>
      </c>
      <c r="AD13" s="80" t="s">
        <v>523</v>
      </c>
    </row>
    <row r="14" spans="1:30" ht="64">
      <c r="A14" s="80" t="s">
        <v>213</v>
      </c>
      <c r="B14" s="74" t="s">
        <v>521</v>
      </c>
      <c r="C14" s="80" t="s">
        <v>523</v>
      </c>
      <c r="D14">
        <v>6</v>
      </c>
      <c r="E14" s="80" t="s">
        <v>639</v>
      </c>
      <c r="F14" s="80" t="s">
        <v>523</v>
      </c>
      <c r="G14" s="80" t="s">
        <v>605</v>
      </c>
      <c r="H14" s="80" t="s">
        <v>523</v>
      </c>
      <c r="I14" s="80" t="s">
        <v>606</v>
      </c>
      <c r="J14" s="80" t="s">
        <v>592</v>
      </c>
      <c r="K14" s="80" t="s">
        <v>637</v>
      </c>
      <c r="L14" s="80" t="s">
        <v>595</v>
      </c>
      <c r="M14" s="80" t="s">
        <v>523</v>
      </c>
      <c r="N14" s="80" t="s">
        <v>596</v>
      </c>
      <c r="O14" s="80" t="s">
        <v>523</v>
      </c>
      <c r="P14" s="80" t="s">
        <v>597</v>
      </c>
      <c r="Q14" s="80" t="s">
        <v>523</v>
      </c>
      <c r="R14" s="80" t="s">
        <v>598</v>
      </c>
      <c r="S14" s="80" t="s">
        <v>523</v>
      </c>
      <c r="T14" s="80" t="s">
        <v>589</v>
      </c>
      <c r="U14" s="80" t="s">
        <v>523</v>
      </c>
      <c r="V14" s="80" t="s">
        <v>523</v>
      </c>
      <c r="W14" s="80" t="s">
        <v>599</v>
      </c>
      <c r="X14" s="80" t="s">
        <v>600</v>
      </c>
      <c r="Y14" s="80" t="s">
        <v>601</v>
      </c>
      <c r="Z14" s="80" t="s">
        <v>523</v>
      </c>
      <c r="AA14" s="80" t="s">
        <v>589</v>
      </c>
      <c r="AB14" s="80" t="s">
        <v>589</v>
      </c>
      <c r="AC14" s="80" t="s">
        <v>589</v>
      </c>
      <c r="AD14" s="80" t="s">
        <v>523</v>
      </c>
    </row>
    <row r="15" spans="1:30" ht="96">
      <c r="A15" s="80" t="s">
        <v>193</v>
      </c>
      <c r="B15" s="74" t="s">
        <v>521</v>
      </c>
      <c r="C15" s="80" t="s">
        <v>523</v>
      </c>
      <c r="D15">
        <v>8</v>
      </c>
      <c r="E15" s="80" t="s">
        <v>640</v>
      </c>
      <c r="F15" s="80" t="s">
        <v>523</v>
      </c>
      <c r="G15" s="80" t="s">
        <v>605</v>
      </c>
      <c r="H15" s="80" t="s">
        <v>523</v>
      </c>
      <c r="I15" s="80" t="s">
        <v>624</v>
      </c>
      <c r="J15" s="80" t="s">
        <v>636</v>
      </c>
      <c r="K15" s="80" t="s">
        <v>641</v>
      </c>
      <c r="L15" s="80" t="s">
        <v>595</v>
      </c>
      <c r="M15" s="80" t="s">
        <v>530</v>
      </c>
      <c r="N15" s="80" t="s">
        <v>596</v>
      </c>
      <c r="O15" s="80" t="s">
        <v>530</v>
      </c>
      <c r="P15" s="80" t="s">
        <v>597</v>
      </c>
      <c r="Q15" s="80" t="s">
        <v>530</v>
      </c>
      <c r="R15" s="80" t="s">
        <v>589</v>
      </c>
      <c r="S15" s="80" t="s">
        <v>530</v>
      </c>
      <c r="T15" s="80" t="s">
        <v>618</v>
      </c>
      <c r="U15" s="80" t="s">
        <v>523</v>
      </c>
      <c r="V15" s="80" t="s">
        <v>523</v>
      </c>
      <c r="W15" s="80" t="s">
        <v>599</v>
      </c>
      <c r="X15" s="80" t="s">
        <v>600</v>
      </c>
      <c r="Y15" s="80" t="s">
        <v>601</v>
      </c>
      <c r="Z15" s="80" t="s">
        <v>523</v>
      </c>
      <c r="AA15" s="80" t="s">
        <v>589</v>
      </c>
      <c r="AB15" s="80" t="s">
        <v>589</v>
      </c>
      <c r="AC15" s="80" t="s">
        <v>589</v>
      </c>
      <c r="AD15" s="80" t="s">
        <v>523</v>
      </c>
    </row>
    <row r="16" spans="1:30" ht="96">
      <c r="A16" s="80" t="s">
        <v>181</v>
      </c>
      <c r="B16" s="74" t="s">
        <v>521</v>
      </c>
      <c r="C16" s="80" t="s">
        <v>523</v>
      </c>
      <c r="D16">
        <v>8</v>
      </c>
      <c r="E16" s="80" t="s">
        <v>642</v>
      </c>
      <c r="F16" s="80" t="s">
        <v>523</v>
      </c>
      <c r="G16" s="80" t="s">
        <v>605</v>
      </c>
      <c r="H16" s="80" t="s">
        <v>523</v>
      </c>
      <c r="I16" s="80" t="s">
        <v>624</v>
      </c>
      <c r="J16" s="80" t="s">
        <v>643</v>
      </c>
      <c r="K16" s="80" t="s">
        <v>594</v>
      </c>
      <c r="L16" s="80" t="s">
        <v>644</v>
      </c>
      <c r="M16" s="80" t="s">
        <v>530</v>
      </c>
      <c r="N16" s="80" t="s">
        <v>596</v>
      </c>
      <c r="O16" s="80" t="s">
        <v>523</v>
      </c>
      <c r="P16" s="80" t="s">
        <v>597</v>
      </c>
      <c r="Q16" s="80" t="s">
        <v>523</v>
      </c>
      <c r="R16" s="80" t="s">
        <v>645</v>
      </c>
      <c r="S16" s="80" t="s">
        <v>530</v>
      </c>
      <c r="T16" s="80" t="s">
        <v>523</v>
      </c>
      <c r="U16" s="80" t="s">
        <v>523</v>
      </c>
      <c r="V16" s="80" t="s">
        <v>523</v>
      </c>
      <c r="W16" s="80" t="s">
        <v>599</v>
      </c>
      <c r="X16" s="80" t="s">
        <v>600</v>
      </c>
      <c r="Y16" s="80" t="s">
        <v>601</v>
      </c>
      <c r="Z16" s="80" t="s">
        <v>523</v>
      </c>
      <c r="AA16" s="80" t="s">
        <v>589</v>
      </c>
      <c r="AB16" s="80" t="s">
        <v>589</v>
      </c>
      <c r="AC16" s="80" t="s">
        <v>589</v>
      </c>
      <c r="AD16" s="80" t="s">
        <v>523</v>
      </c>
    </row>
    <row r="17" spans="1:30" ht="80">
      <c r="A17" s="80" t="s">
        <v>197</v>
      </c>
      <c r="B17" s="74" t="s">
        <v>521</v>
      </c>
      <c r="C17" s="80" t="s">
        <v>523</v>
      </c>
      <c r="D17">
        <v>8</v>
      </c>
      <c r="E17" s="80" t="s">
        <v>646</v>
      </c>
      <c r="F17" s="80" t="s">
        <v>523</v>
      </c>
      <c r="G17" s="80" t="s">
        <v>605</v>
      </c>
      <c r="H17" s="80" t="s">
        <v>523</v>
      </c>
      <c r="I17" s="80" t="s">
        <v>624</v>
      </c>
      <c r="J17" s="80" t="s">
        <v>636</v>
      </c>
      <c r="K17" s="80" t="s">
        <v>637</v>
      </c>
      <c r="L17" s="80" t="s">
        <v>638</v>
      </c>
      <c r="M17" s="80" t="s">
        <v>530</v>
      </c>
      <c r="N17" s="80" t="s">
        <v>596</v>
      </c>
      <c r="O17" s="80" t="s">
        <v>523</v>
      </c>
      <c r="P17" s="80" t="s">
        <v>597</v>
      </c>
      <c r="Q17" s="80" t="s">
        <v>530</v>
      </c>
      <c r="R17" s="80" t="s">
        <v>589</v>
      </c>
      <c r="S17" s="80" t="s">
        <v>530</v>
      </c>
      <c r="T17" s="80" t="s">
        <v>618</v>
      </c>
      <c r="U17" s="80" t="s">
        <v>523</v>
      </c>
      <c r="V17" s="80" t="s">
        <v>523</v>
      </c>
      <c r="W17" s="80" t="s">
        <v>599</v>
      </c>
      <c r="X17" s="80" t="s">
        <v>600</v>
      </c>
      <c r="Y17" s="80" t="s">
        <v>601</v>
      </c>
      <c r="Z17" s="80" t="s">
        <v>523</v>
      </c>
      <c r="AA17" s="80" t="s">
        <v>589</v>
      </c>
      <c r="AB17" s="80" t="s">
        <v>589</v>
      </c>
      <c r="AC17" s="80" t="s">
        <v>589</v>
      </c>
      <c r="AD17" s="80" t="s">
        <v>523</v>
      </c>
    </row>
    <row r="18" spans="1:30" ht="80">
      <c r="A18" s="80" t="s">
        <v>209</v>
      </c>
      <c r="B18" s="74" t="s">
        <v>521</v>
      </c>
      <c r="C18" s="80" t="s">
        <v>523</v>
      </c>
      <c r="D18">
        <v>9</v>
      </c>
      <c r="E18" s="80" t="s">
        <v>647</v>
      </c>
      <c r="F18" s="80" t="s">
        <v>523</v>
      </c>
      <c r="G18" s="80" t="s">
        <v>605</v>
      </c>
      <c r="H18" s="80" t="s">
        <v>523</v>
      </c>
      <c r="I18" s="80" t="s">
        <v>624</v>
      </c>
      <c r="J18" s="80" t="s">
        <v>636</v>
      </c>
      <c r="K18" s="80" t="s">
        <v>594</v>
      </c>
      <c r="L18" s="80" t="s">
        <v>595</v>
      </c>
      <c r="M18" s="80" t="s">
        <v>530</v>
      </c>
      <c r="N18" s="80" t="s">
        <v>596</v>
      </c>
      <c r="O18" s="80" t="s">
        <v>523</v>
      </c>
      <c r="P18" s="80" t="s">
        <v>597</v>
      </c>
      <c r="Q18" s="80" t="s">
        <v>530</v>
      </c>
      <c r="R18" s="80" t="s">
        <v>589</v>
      </c>
      <c r="S18" s="80" t="s">
        <v>523</v>
      </c>
      <c r="T18" s="80" t="s">
        <v>589</v>
      </c>
      <c r="U18" s="80" t="s">
        <v>523</v>
      </c>
      <c r="V18" s="80" t="s">
        <v>523</v>
      </c>
      <c r="W18" s="80" t="s">
        <v>599</v>
      </c>
      <c r="X18" s="80" t="s">
        <v>600</v>
      </c>
      <c r="Y18" s="80" t="s">
        <v>601</v>
      </c>
      <c r="Z18" s="80" t="s">
        <v>523</v>
      </c>
      <c r="AA18" s="80" t="s">
        <v>589</v>
      </c>
      <c r="AB18" s="80" t="s">
        <v>589</v>
      </c>
      <c r="AC18" s="80" t="s">
        <v>589</v>
      </c>
      <c r="AD18" s="80" t="s">
        <v>523</v>
      </c>
    </row>
    <row r="19" spans="1:30" ht="64">
      <c r="A19" s="80" t="s">
        <v>201</v>
      </c>
      <c r="B19" s="74" t="s">
        <v>521</v>
      </c>
      <c r="C19" s="80" t="s">
        <v>523</v>
      </c>
      <c r="D19">
        <v>8</v>
      </c>
      <c r="E19" s="80" t="s">
        <v>648</v>
      </c>
      <c r="F19" s="80" t="s">
        <v>523</v>
      </c>
      <c r="G19" s="80" t="s">
        <v>605</v>
      </c>
      <c r="H19" s="80" t="s">
        <v>523</v>
      </c>
      <c r="I19" s="80" t="s">
        <v>624</v>
      </c>
      <c r="J19" s="80" t="s">
        <v>593</v>
      </c>
      <c r="K19" s="80" t="s">
        <v>637</v>
      </c>
      <c r="L19" s="80" t="s">
        <v>638</v>
      </c>
      <c r="M19" s="80" t="s">
        <v>523</v>
      </c>
      <c r="N19" s="80" t="s">
        <v>596</v>
      </c>
      <c r="O19" s="80" t="s">
        <v>523</v>
      </c>
      <c r="P19" s="80" t="s">
        <v>597</v>
      </c>
      <c r="Q19" s="80" t="s">
        <v>530</v>
      </c>
      <c r="R19" s="80" t="s">
        <v>589</v>
      </c>
      <c r="S19" s="80" t="s">
        <v>523</v>
      </c>
      <c r="T19" s="80" t="s">
        <v>589</v>
      </c>
      <c r="U19" s="80" t="s">
        <v>523</v>
      </c>
      <c r="V19" s="80" t="s">
        <v>523</v>
      </c>
      <c r="W19" s="80" t="s">
        <v>599</v>
      </c>
      <c r="X19" s="80" t="s">
        <v>600</v>
      </c>
      <c r="Y19" s="80" t="s">
        <v>601</v>
      </c>
      <c r="Z19" s="80" t="s">
        <v>523</v>
      </c>
      <c r="AA19" s="80" t="s">
        <v>589</v>
      </c>
      <c r="AB19" s="80" t="s">
        <v>589</v>
      </c>
      <c r="AC19" s="80" t="s">
        <v>589</v>
      </c>
      <c r="AD19" s="80" t="s">
        <v>523</v>
      </c>
    </row>
    <row r="20" spans="1:30" ht="64">
      <c r="A20" s="80" t="s">
        <v>177</v>
      </c>
      <c r="B20" s="74" t="s">
        <v>521</v>
      </c>
      <c r="C20" s="80" t="s">
        <v>523</v>
      </c>
      <c r="D20">
        <v>7</v>
      </c>
      <c r="E20" s="80" t="s">
        <v>649</v>
      </c>
      <c r="F20" s="80" t="s">
        <v>523</v>
      </c>
      <c r="G20" s="80" t="s">
        <v>605</v>
      </c>
      <c r="H20" s="80" t="s">
        <v>523</v>
      </c>
      <c r="I20" s="80" t="s">
        <v>606</v>
      </c>
      <c r="J20" s="80" t="s">
        <v>650</v>
      </c>
      <c r="K20" s="80" t="s">
        <v>594</v>
      </c>
      <c r="L20" s="80" t="s">
        <v>595</v>
      </c>
      <c r="M20" s="80" t="s">
        <v>530</v>
      </c>
      <c r="N20" s="80" t="s">
        <v>596</v>
      </c>
      <c r="O20" s="80" t="s">
        <v>523</v>
      </c>
      <c r="P20" s="80" t="s">
        <v>597</v>
      </c>
      <c r="Q20" s="80" t="s">
        <v>523</v>
      </c>
      <c r="R20" s="80" t="s">
        <v>598</v>
      </c>
      <c r="S20" s="80" t="s">
        <v>617</v>
      </c>
      <c r="T20" s="80" t="s">
        <v>589</v>
      </c>
      <c r="U20" s="80" t="s">
        <v>618</v>
      </c>
      <c r="V20" s="80" t="s">
        <v>618</v>
      </c>
      <c r="W20" s="80" t="s">
        <v>599</v>
      </c>
      <c r="X20" s="80" t="s">
        <v>600</v>
      </c>
      <c r="Y20" s="80" t="s">
        <v>601</v>
      </c>
      <c r="Z20" s="80" t="s">
        <v>523</v>
      </c>
      <c r="AA20" s="80" t="s">
        <v>589</v>
      </c>
      <c r="AB20" s="80" t="s">
        <v>589</v>
      </c>
      <c r="AC20" s="80" t="s">
        <v>589</v>
      </c>
      <c r="AD20" s="80" t="s">
        <v>523</v>
      </c>
    </row>
    <row r="21" spans="1:30" ht="64">
      <c r="A21" s="80" t="s">
        <v>589</v>
      </c>
      <c r="B21" s="74" t="s">
        <v>521</v>
      </c>
      <c r="C21" s="80" t="s">
        <v>523</v>
      </c>
      <c r="D21">
        <v>8</v>
      </c>
      <c r="E21" s="80" t="s">
        <v>651</v>
      </c>
      <c r="F21" s="80" t="s">
        <v>523</v>
      </c>
      <c r="G21" s="80" t="s">
        <v>605</v>
      </c>
      <c r="H21" s="80" t="s">
        <v>523</v>
      </c>
      <c r="I21" s="80" t="s">
        <v>592</v>
      </c>
      <c r="J21" s="80" t="s">
        <v>643</v>
      </c>
      <c r="K21" s="80" t="s">
        <v>594</v>
      </c>
      <c r="L21" s="80" t="s">
        <v>595</v>
      </c>
      <c r="M21" s="80" t="s">
        <v>530</v>
      </c>
      <c r="N21" s="80" t="s">
        <v>596</v>
      </c>
      <c r="O21" s="80" t="s">
        <v>523</v>
      </c>
      <c r="P21" s="80" t="s">
        <v>597</v>
      </c>
      <c r="Q21" s="80" t="s">
        <v>530</v>
      </c>
      <c r="R21" s="80" t="s">
        <v>589</v>
      </c>
      <c r="S21" s="80" t="s">
        <v>523</v>
      </c>
      <c r="T21" s="80" t="s">
        <v>589</v>
      </c>
      <c r="U21" s="80" t="s">
        <v>618</v>
      </c>
      <c r="V21" s="80" t="s">
        <v>618</v>
      </c>
      <c r="W21" s="80" t="s">
        <v>599</v>
      </c>
      <c r="X21" s="80" t="s">
        <v>600</v>
      </c>
      <c r="Y21" s="80" t="s">
        <v>601</v>
      </c>
      <c r="Z21" s="80" t="s">
        <v>523</v>
      </c>
      <c r="AA21" s="80" t="s">
        <v>589</v>
      </c>
      <c r="AB21" s="80" t="s">
        <v>589</v>
      </c>
      <c r="AC21" s="80" t="s">
        <v>589</v>
      </c>
      <c r="AD21" s="80" t="s">
        <v>523</v>
      </c>
    </row>
    <row r="22" spans="1:30" ht="96">
      <c r="A22" s="80" t="s">
        <v>652</v>
      </c>
      <c r="B22" s="74" t="s">
        <v>521</v>
      </c>
      <c r="C22" s="80" t="s">
        <v>523</v>
      </c>
      <c r="D22">
        <v>4</v>
      </c>
      <c r="E22" s="80" t="s">
        <v>653</v>
      </c>
      <c r="F22" s="80" t="s">
        <v>523</v>
      </c>
      <c r="G22" s="80" t="s">
        <v>605</v>
      </c>
      <c r="H22" s="80" t="s">
        <v>523</v>
      </c>
      <c r="I22" s="80" t="s">
        <v>654</v>
      </c>
      <c r="J22" s="80" t="s">
        <v>593</v>
      </c>
      <c r="K22" s="80" t="s">
        <v>641</v>
      </c>
      <c r="L22" s="80" t="s">
        <v>638</v>
      </c>
      <c r="M22" s="80" t="s">
        <v>530</v>
      </c>
      <c r="N22" s="80" t="s">
        <v>596</v>
      </c>
      <c r="O22" s="80" t="s">
        <v>618</v>
      </c>
      <c r="P22" s="80" t="s">
        <v>597</v>
      </c>
      <c r="Q22" s="80" t="s">
        <v>530</v>
      </c>
      <c r="R22" s="80" t="s">
        <v>589</v>
      </c>
      <c r="S22" s="80" t="s">
        <v>530</v>
      </c>
      <c r="T22" s="80" t="s">
        <v>523</v>
      </c>
      <c r="U22" s="80" t="s">
        <v>523</v>
      </c>
      <c r="V22" s="80" t="s">
        <v>523</v>
      </c>
      <c r="W22" s="80" t="s">
        <v>599</v>
      </c>
      <c r="X22" s="80" t="s">
        <v>600</v>
      </c>
      <c r="Y22" s="80" t="s">
        <v>601</v>
      </c>
      <c r="Z22" s="80" t="s">
        <v>523</v>
      </c>
      <c r="AA22" s="80" t="s">
        <v>589</v>
      </c>
      <c r="AB22" s="80" t="s">
        <v>589</v>
      </c>
      <c r="AC22" s="80" t="s">
        <v>589</v>
      </c>
      <c r="AD22" s="80" t="s">
        <v>523</v>
      </c>
    </row>
    <row r="23" spans="1:30" ht="80">
      <c r="A23" s="80" t="s">
        <v>185</v>
      </c>
      <c r="B23" s="74" t="s">
        <v>521</v>
      </c>
      <c r="C23" s="80" t="s">
        <v>523</v>
      </c>
      <c r="D23">
        <v>7</v>
      </c>
      <c r="E23" s="80" t="s">
        <v>655</v>
      </c>
      <c r="F23" s="80" t="s">
        <v>523</v>
      </c>
      <c r="G23" s="80" t="s">
        <v>605</v>
      </c>
      <c r="H23" s="80" t="s">
        <v>523</v>
      </c>
      <c r="I23" s="80" t="s">
        <v>606</v>
      </c>
      <c r="J23" s="80" t="s">
        <v>636</v>
      </c>
      <c r="K23" s="80" t="s">
        <v>620</v>
      </c>
      <c r="L23" s="80" t="s">
        <v>638</v>
      </c>
      <c r="M23" s="80" t="s">
        <v>530</v>
      </c>
      <c r="N23" s="80" t="s">
        <v>596</v>
      </c>
      <c r="O23" s="80" t="s">
        <v>523</v>
      </c>
      <c r="P23" s="80" t="s">
        <v>656</v>
      </c>
      <c r="Q23" s="80" t="s">
        <v>523</v>
      </c>
      <c r="R23" s="80" t="s">
        <v>598</v>
      </c>
      <c r="S23" s="80" t="s">
        <v>617</v>
      </c>
      <c r="T23" s="80" t="s">
        <v>589</v>
      </c>
      <c r="U23" s="80" t="s">
        <v>523</v>
      </c>
      <c r="V23" s="80" t="s">
        <v>523</v>
      </c>
      <c r="W23" s="80" t="s">
        <v>599</v>
      </c>
      <c r="X23" s="80" t="s">
        <v>600</v>
      </c>
      <c r="Y23" s="80" t="s">
        <v>601</v>
      </c>
      <c r="Z23" s="80" t="s">
        <v>523</v>
      </c>
      <c r="AA23" s="80" t="s">
        <v>589</v>
      </c>
      <c r="AB23" s="80" t="s">
        <v>589</v>
      </c>
      <c r="AC23" s="80" t="s">
        <v>589</v>
      </c>
      <c r="AD23" s="80" t="s">
        <v>523</v>
      </c>
    </row>
    <row r="24" spans="1:30" ht="96">
      <c r="A24" s="80" t="s">
        <v>554</v>
      </c>
      <c r="B24" s="74" t="s">
        <v>521</v>
      </c>
      <c r="C24" s="80" t="s">
        <v>530</v>
      </c>
      <c r="D24">
        <v>7</v>
      </c>
      <c r="E24" s="80" t="s">
        <v>657</v>
      </c>
      <c r="F24" s="80" t="s">
        <v>523</v>
      </c>
      <c r="G24" s="80" t="s">
        <v>605</v>
      </c>
      <c r="H24" s="80" t="s">
        <v>523</v>
      </c>
      <c r="I24" s="80" t="s">
        <v>658</v>
      </c>
      <c r="J24" s="80" t="s">
        <v>593</v>
      </c>
      <c r="K24" s="80" t="s">
        <v>616</v>
      </c>
      <c r="L24" s="80" t="s">
        <v>595</v>
      </c>
      <c r="M24" s="80" t="s">
        <v>530</v>
      </c>
      <c r="N24" s="80" t="s">
        <v>596</v>
      </c>
      <c r="O24" s="80" t="s">
        <v>523</v>
      </c>
      <c r="P24" s="80" t="s">
        <v>597</v>
      </c>
      <c r="Q24" s="80" t="s">
        <v>530</v>
      </c>
      <c r="R24" s="80" t="s">
        <v>589</v>
      </c>
      <c r="S24" s="80" t="s">
        <v>523</v>
      </c>
      <c r="T24" s="80" t="s">
        <v>589</v>
      </c>
      <c r="U24" s="80" t="s">
        <v>530</v>
      </c>
      <c r="V24" s="80" t="s">
        <v>523</v>
      </c>
      <c r="W24" s="80" t="s">
        <v>599</v>
      </c>
      <c r="X24" s="80" t="s">
        <v>600</v>
      </c>
      <c r="Y24" s="80" t="s">
        <v>601</v>
      </c>
      <c r="Z24" s="80" t="s">
        <v>523</v>
      </c>
      <c r="AA24" s="80" t="s">
        <v>589</v>
      </c>
      <c r="AB24" s="80" t="s">
        <v>589</v>
      </c>
      <c r="AC24" s="80" t="s">
        <v>589</v>
      </c>
      <c r="AD24" s="80" t="s">
        <v>523</v>
      </c>
    </row>
    <row r="25" spans="1:30" ht="64">
      <c r="A25" s="80" t="s">
        <v>556</v>
      </c>
      <c r="B25" s="74" t="s">
        <v>521</v>
      </c>
      <c r="C25" s="80" t="s">
        <v>523</v>
      </c>
      <c r="D25">
        <v>8</v>
      </c>
      <c r="E25" s="80" t="s">
        <v>659</v>
      </c>
      <c r="F25" s="80" t="s">
        <v>523</v>
      </c>
      <c r="G25" s="80" t="s">
        <v>605</v>
      </c>
      <c r="H25" s="80" t="s">
        <v>523</v>
      </c>
      <c r="I25" s="80" t="s">
        <v>615</v>
      </c>
      <c r="J25" s="80" t="s">
        <v>593</v>
      </c>
      <c r="K25" s="80" t="s">
        <v>660</v>
      </c>
      <c r="L25" s="80" t="s">
        <v>595</v>
      </c>
      <c r="M25" s="80" t="s">
        <v>530</v>
      </c>
      <c r="N25" s="80" t="s">
        <v>596</v>
      </c>
      <c r="O25" s="80" t="s">
        <v>523</v>
      </c>
      <c r="P25" s="80" t="s">
        <v>597</v>
      </c>
      <c r="Q25" s="80" t="s">
        <v>523</v>
      </c>
      <c r="R25" s="80" t="s">
        <v>598</v>
      </c>
      <c r="S25" s="80" t="s">
        <v>523</v>
      </c>
      <c r="T25" s="80" t="s">
        <v>589</v>
      </c>
      <c r="U25" s="80" t="s">
        <v>530</v>
      </c>
      <c r="V25" s="80" t="s">
        <v>523</v>
      </c>
      <c r="W25" s="80" t="s">
        <v>599</v>
      </c>
      <c r="X25" s="80" t="s">
        <v>600</v>
      </c>
      <c r="Y25" s="80" t="s">
        <v>601</v>
      </c>
      <c r="Z25" s="80" t="s">
        <v>523</v>
      </c>
      <c r="AA25" s="80" t="s">
        <v>589</v>
      </c>
      <c r="AB25" s="80" t="s">
        <v>589</v>
      </c>
      <c r="AC25" s="80" t="s">
        <v>589</v>
      </c>
      <c r="AD25" s="80" t="s">
        <v>523</v>
      </c>
    </row>
    <row r="26" spans="1:30" ht="64">
      <c r="A26" s="80" t="s">
        <v>555</v>
      </c>
      <c r="B26" s="74" t="s">
        <v>521</v>
      </c>
      <c r="C26" s="80" t="s">
        <v>523</v>
      </c>
      <c r="D26">
        <v>7</v>
      </c>
      <c r="E26" s="80" t="s">
        <v>661</v>
      </c>
      <c r="F26" s="80" t="s">
        <v>523</v>
      </c>
      <c r="G26" s="80" t="s">
        <v>605</v>
      </c>
      <c r="H26" s="80" t="s">
        <v>523</v>
      </c>
      <c r="I26" s="80" t="s">
        <v>615</v>
      </c>
      <c r="J26" s="80" t="s">
        <v>593</v>
      </c>
      <c r="K26" s="80" t="s">
        <v>660</v>
      </c>
      <c r="L26" s="80" t="s">
        <v>595</v>
      </c>
      <c r="M26" s="80" t="s">
        <v>530</v>
      </c>
      <c r="N26" s="80" t="s">
        <v>596</v>
      </c>
      <c r="O26" s="80" t="s">
        <v>523</v>
      </c>
      <c r="P26" s="80" t="s">
        <v>597</v>
      </c>
      <c r="Q26" s="80" t="s">
        <v>523</v>
      </c>
      <c r="R26" s="80" t="s">
        <v>598</v>
      </c>
      <c r="S26" s="80" t="s">
        <v>523</v>
      </c>
      <c r="T26" s="80" t="s">
        <v>589</v>
      </c>
      <c r="U26" s="80" t="s">
        <v>530</v>
      </c>
      <c r="V26" s="80" t="s">
        <v>523</v>
      </c>
      <c r="W26" s="80" t="s">
        <v>599</v>
      </c>
      <c r="X26" s="80" t="s">
        <v>600</v>
      </c>
      <c r="Y26" s="80" t="s">
        <v>601</v>
      </c>
      <c r="Z26" s="80" t="s">
        <v>523</v>
      </c>
      <c r="AA26" s="80" t="s">
        <v>589</v>
      </c>
      <c r="AB26" s="80" t="s">
        <v>589</v>
      </c>
      <c r="AC26" s="80" t="s">
        <v>589</v>
      </c>
      <c r="AD26" s="80" t="s">
        <v>523</v>
      </c>
    </row>
    <row r="27" spans="1:30" ht="128">
      <c r="A27" s="80" t="s">
        <v>557</v>
      </c>
      <c r="B27" s="74" t="s">
        <v>521</v>
      </c>
      <c r="C27" s="80" t="s">
        <v>523</v>
      </c>
      <c r="D27">
        <v>9</v>
      </c>
      <c r="E27" s="80" t="s">
        <v>662</v>
      </c>
      <c r="F27" s="80" t="s">
        <v>523</v>
      </c>
      <c r="G27" s="80" t="s">
        <v>605</v>
      </c>
      <c r="H27" s="80" t="s">
        <v>523</v>
      </c>
      <c r="I27" s="80" t="s">
        <v>658</v>
      </c>
      <c r="J27" s="80" t="s">
        <v>589</v>
      </c>
      <c r="K27" s="80" t="s">
        <v>594</v>
      </c>
      <c r="L27" s="80" t="s">
        <v>595</v>
      </c>
      <c r="M27" s="80" t="s">
        <v>530</v>
      </c>
      <c r="N27" s="80" t="s">
        <v>596</v>
      </c>
      <c r="O27" s="80" t="s">
        <v>523</v>
      </c>
      <c r="P27" s="80" t="s">
        <v>597</v>
      </c>
      <c r="Q27" s="80" t="s">
        <v>530</v>
      </c>
      <c r="R27" s="80" t="s">
        <v>589</v>
      </c>
      <c r="S27" s="80" t="s">
        <v>523</v>
      </c>
      <c r="T27" s="80" t="s">
        <v>589</v>
      </c>
      <c r="U27" s="80" t="s">
        <v>530</v>
      </c>
      <c r="V27" s="80" t="s">
        <v>523</v>
      </c>
      <c r="W27" s="80" t="s">
        <v>599</v>
      </c>
      <c r="X27" s="80" t="s">
        <v>600</v>
      </c>
      <c r="Y27" s="80" t="s">
        <v>601</v>
      </c>
      <c r="Z27" s="80" t="s">
        <v>523</v>
      </c>
      <c r="AA27" s="80" t="s">
        <v>589</v>
      </c>
      <c r="AB27" s="80" t="s">
        <v>589</v>
      </c>
      <c r="AC27" s="80" t="s">
        <v>589</v>
      </c>
      <c r="AD27" s="80" t="s">
        <v>523</v>
      </c>
    </row>
    <row r="28" spans="1:30" ht="96">
      <c r="A28" s="80" t="s">
        <v>560</v>
      </c>
      <c r="B28" s="74" t="s">
        <v>521</v>
      </c>
      <c r="C28" s="80" t="s">
        <v>523</v>
      </c>
      <c r="D28">
        <v>8</v>
      </c>
      <c r="E28" s="80" t="s">
        <v>663</v>
      </c>
      <c r="F28" s="80" t="s">
        <v>523</v>
      </c>
      <c r="G28" s="80" t="s">
        <v>605</v>
      </c>
      <c r="H28" s="80" t="s">
        <v>523</v>
      </c>
      <c r="I28" s="80" t="s">
        <v>606</v>
      </c>
      <c r="J28" s="80" t="s">
        <v>664</v>
      </c>
      <c r="K28" s="80" t="s">
        <v>660</v>
      </c>
      <c r="L28" s="80" t="s">
        <v>595</v>
      </c>
      <c r="M28" s="80" t="s">
        <v>530</v>
      </c>
      <c r="N28" s="80" t="s">
        <v>596</v>
      </c>
      <c r="O28" s="80" t="s">
        <v>523</v>
      </c>
      <c r="P28" s="80" t="s">
        <v>597</v>
      </c>
      <c r="Q28" s="80" t="s">
        <v>530</v>
      </c>
      <c r="R28" s="80" t="s">
        <v>589</v>
      </c>
      <c r="S28" s="80" t="s">
        <v>523</v>
      </c>
      <c r="T28" s="80" t="s">
        <v>589</v>
      </c>
      <c r="U28" s="80" t="s">
        <v>530</v>
      </c>
      <c r="V28" s="80" t="s">
        <v>523</v>
      </c>
      <c r="W28" s="80" t="s">
        <v>599</v>
      </c>
      <c r="X28" s="80" t="s">
        <v>600</v>
      </c>
      <c r="Y28" s="80" t="s">
        <v>601</v>
      </c>
      <c r="Z28" s="80" t="s">
        <v>523</v>
      </c>
      <c r="AA28" s="80" t="s">
        <v>589</v>
      </c>
      <c r="AB28" s="80" t="s">
        <v>589</v>
      </c>
      <c r="AC28" s="80" t="s">
        <v>589</v>
      </c>
      <c r="AD28" s="80" t="s">
        <v>523</v>
      </c>
    </row>
    <row r="29" spans="1:30" ht="128">
      <c r="A29" s="80" t="s">
        <v>665</v>
      </c>
      <c r="B29" s="74" t="s">
        <v>521</v>
      </c>
      <c r="C29" s="80" t="s">
        <v>530</v>
      </c>
      <c r="D29">
        <v>7</v>
      </c>
      <c r="E29" s="80" t="s">
        <v>666</v>
      </c>
      <c r="F29" s="80" t="s">
        <v>523</v>
      </c>
      <c r="G29" s="80" t="s">
        <v>605</v>
      </c>
      <c r="H29" s="80" t="s">
        <v>523</v>
      </c>
      <c r="I29" s="80" t="s">
        <v>667</v>
      </c>
      <c r="J29" s="80" t="s">
        <v>668</v>
      </c>
      <c r="K29" s="80" t="s">
        <v>669</v>
      </c>
      <c r="L29" s="80" t="s">
        <v>595</v>
      </c>
      <c r="M29" s="80" t="s">
        <v>530</v>
      </c>
      <c r="N29" s="80" t="s">
        <v>596</v>
      </c>
      <c r="O29" s="80" t="s">
        <v>523</v>
      </c>
      <c r="P29" s="80" t="s">
        <v>631</v>
      </c>
      <c r="Q29" s="80" t="s">
        <v>530</v>
      </c>
      <c r="R29" s="80" t="s">
        <v>589</v>
      </c>
      <c r="S29" s="80" t="s">
        <v>523</v>
      </c>
      <c r="T29" s="80" t="s">
        <v>589</v>
      </c>
      <c r="U29" s="80" t="s">
        <v>530</v>
      </c>
      <c r="V29" s="80" t="s">
        <v>618</v>
      </c>
      <c r="W29" s="80" t="s">
        <v>599</v>
      </c>
      <c r="X29" s="80" t="s">
        <v>600</v>
      </c>
      <c r="Y29" s="80" t="s">
        <v>601</v>
      </c>
      <c r="Z29" s="80" t="s">
        <v>523</v>
      </c>
      <c r="AA29" s="80" t="s">
        <v>589</v>
      </c>
      <c r="AB29" s="80" t="s">
        <v>589</v>
      </c>
      <c r="AC29" s="80" t="s">
        <v>589</v>
      </c>
      <c r="AD29" s="80" t="s">
        <v>523</v>
      </c>
    </row>
    <row r="30" spans="1:30" ht="64">
      <c r="A30" s="80" t="s">
        <v>561</v>
      </c>
      <c r="B30" s="74" t="s">
        <v>521</v>
      </c>
      <c r="C30" s="80" t="s">
        <v>530</v>
      </c>
      <c r="D30">
        <v>8</v>
      </c>
      <c r="E30" s="80" t="s">
        <v>639</v>
      </c>
      <c r="F30" s="80" t="s">
        <v>523</v>
      </c>
      <c r="G30" s="80" t="s">
        <v>605</v>
      </c>
      <c r="H30" s="80" t="s">
        <v>523</v>
      </c>
      <c r="I30" s="80" t="s">
        <v>606</v>
      </c>
      <c r="J30" s="80" t="s">
        <v>593</v>
      </c>
      <c r="K30" s="80" t="s">
        <v>670</v>
      </c>
      <c r="L30" s="80" t="s">
        <v>638</v>
      </c>
      <c r="M30" s="80" t="s">
        <v>530</v>
      </c>
      <c r="N30" s="80" t="s">
        <v>596</v>
      </c>
      <c r="O30" s="80" t="s">
        <v>523</v>
      </c>
      <c r="P30" s="80" t="s">
        <v>597</v>
      </c>
      <c r="Q30" s="80" t="s">
        <v>523</v>
      </c>
      <c r="R30" s="80" t="s">
        <v>598</v>
      </c>
      <c r="S30" s="80" t="s">
        <v>523</v>
      </c>
      <c r="T30" s="80" t="s">
        <v>589</v>
      </c>
      <c r="U30" s="80" t="s">
        <v>618</v>
      </c>
      <c r="V30" s="80" t="s">
        <v>618</v>
      </c>
      <c r="W30" s="80" t="s">
        <v>599</v>
      </c>
      <c r="X30" s="80" t="s">
        <v>600</v>
      </c>
      <c r="Y30" s="80" t="s">
        <v>601</v>
      </c>
      <c r="Z30" s="80" t="s">
        <v>523</v>
      </c>
      <c r="AA30" s="80" t="s">
        <v>589</v>
      </c>
      <c r="AB30" s="80" t="s">
        <v>589</v>
      </c>
      <c r="AC30" s="80" t="s">
        <v>589</v>
      </c>
      <c r="AD30" s="80" t="s">
        <v>523</v>
      </c>
    </row>
    <row r="31" spans="1:30" ht="16">
      <c r="B31" s="74" t="s">
        <v>521</v>
      </c>
    </row>
    <row r="32" spans="1:30" ht="16">
      <c r="B32" s="74" t="s">
        <v>521</v>
      </c>
    </row>
    <row r="34" spans="4:6">
      <c r="D34" s="65">
        <v>4</v>
      </c>
      <c r="E34">
        <v>1</v>
      </c>
      <c r="F34" s="27">
        <f>E34/(E34+E35+E36++E37+E38)*100</f>
        <v>3.4482758620689653</v>
      </c>
    </row>
    <row r="35" spans="4:6">
      <c r="D35" s="65">
        <v>6</v>
      </c>
      <c r="E35">
        <v>2</v>
      </c>
      <c r="F35" s="27">
        <f>E35/(E34+E35+E36++E37+E38)*100</f>
        <v>6.8965517241379306</v>
      </c>
    </row>
    <row r="36" spans="4:6">
      <c r="D36" s="65">
        <v>7</v>
      </c>
      <c r="E36">
        <v>12</v>
      </c>
      <c r="F36" s="27">
        <f>E36/(E34+E35+E36++E37+E38)*100</f>
        <v>41.379310344827587</v>
      </c>
    </row>
    <row r="37" spans="4:6">
      <c r="D37" s="65">
        <v>8</v>
      </c>
      <c r="E37">
        <v>12</v>
      </c>
      <c r="F37" s="27">
        <f>E37/(E34+E35+E36++E37+E38)*100</f>
        <v>41.379310344827587</v>
      </c>
    </row>
    <row r="38" spans="4:6">
      <c r="D38" s="65">
        <v>9</v>
      </c>
      <c r="E38">
        <v>2</v>
      </c>
      <c r="F38" s="27">
        <f>E38/(E34+E35+E36++E37+E38)*100</f>
        <v>6.8965517241379306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30431-EC6C-2D49-9191-5CF8472B0FB3}">
  <dimension ref="A1:AD79"/>
  <sheetViews>
    <sheetView workbookViewId="0">
      <selection activeCell="Z25" sqref="Z25"/>
    </sheetView>
  </sheetViews>
  <sheetFormatPr baseColWidth="10" defaultRowHeight="15"/>
  <cols>
    <col min="2" max="2" width="22.5" bestFit="1" customWidth="1"/>
    <col min="3" max="5" width="10.83203125" hidden="1" customWidth="1"/>
    <col min="6" max="6" width="19.5" hidden="1" customWidth="1"/>
    <col min="7" max="19" width="10.83203125" hidden="1" customWidth="1"/>
    <col min="20" max="25" width="10.83203125" customWidth="1"/>
    <col min="26" max="26" width="26.33203125" customWidth="1"/>
    <col min="27" max="27" width="20.5" style="27" customWidth="1"/>
    <col min="28" max="28" width="10.83203125" style="27"/>
  </cols>
  <sheetData>
    <row r="1" spans="1:30">
      <c r="A1" s="16" t="s">
        <v>0</v>
      </c>
      <c r="B1" s="16" t="s">
        <v>1</v>
      </c>
      <c r="C1" s="30" t="s">
        <v>478</v>
      </c>
      <c r="D1" s="30"/>
      <c r="E1" s="30" t="s">
        <v>671</v>
      </c>
      <c r="F1" s="30" t="s">
        <v>672</v>
      </c>
      <c r="G1" s="30" t="s">
        <v>673</v>
      </c>
      <c r="H1" s="30" t="s">
        <v>674</v>
      </c>
      <c r="I1" s="31" t="s">
        <v>675</v>
      </c>
      <c r="J1" s="31" t="s">
        <v>676</v>
      </c>
      <c r="K1" s="30" t="s">
        <v>677</v>
      </c>
      <c r="L1" s="30" t="s">
        <v>678</v>
      </c>
      <c r="M1" s="31" t="s">
        <v>679</v>
      </c>
      <c r="N1" s="30" t="s">
        <v>680</v>
      </c>
      <c r="O1" s="30" t="s">
        <v>681</v>
      </c>
      <c r="P1" s="30" t="s">
        <v>682</v>
      </c>
      <c r="Q1" s="30" t="s">
        <v>683</v>
      </c>
      <c r="R1" s="31" t="s">
        <v>684</v>
      </c>
      <c r="S1" s="30" t="s">
        <v>685</v>
      </c>
      <c r="T1" s="30" t="s">
        <v>686</v>
      </c>
      <c r="U1" s="30" t="s">
        <v>687</v>
      </c>
      <c r="V1" s="30" t="s">
        <v>688</v>
      </c>
      <c r="W1" s="30" t="s">
        <v>689</v>
      </c>
      <c r="X1" s="30" t="s">
        <v>690</v>
      </c>
      <c r="Y1" s="30" t="s">
        <v>691</v>
      </c>
      <c r="Z1" s="27" t="s">
        <v>692</v>
      </c>
      <c r="AA1" s="27" t="s">
        <v>693</v>
      </c>
      <c r="AB1" s="27" t="s">
        <v>694</v>
      </c>
      <c r="AC1" s="27" t="s">
        <v>337</v>
      </c>
      <c r="AD1" s="27" t="s">
        <v>338</v>
      </c>
    </row>
    <row r="2" spans="1:30">
      <c r="A2" t="s">
        <v>31</v>
      </c>
      <c r="B2" t="s">
        <v>83</v>
      </c>
      <c r="C2" s="3" t="s">
        <v>521</v>
      </c>
      <c r="D2" s="3"/>
      <c r="E2" s="3" t="s">
        <v>475</v>
      </c>
      <c r="F2" s="3" t="s">
        <v>695</v>
      </c>
      <c r="G2" s="3">
        <v>0</v>
      </c>
      <c r="H2" s="3">
        <v>19.432634017207146</v>
      </c>
      <c r="I2" s="3">
        <v>3.5875632031767037</v>
      </c>
      <c r="J2" s="3">
        <v>0.4982726671078756</v>
      </c>
      <c r="K2" s="3">
        <v>0.29896360026472535</v>
      </c>
      <c r="L2" s="3">
        <v>12.157853077432163</v>
      </c>
      <c r="M2" s="3">
        <v>0</v>
      </c>
      <c r="N2" s="3">
        <v>0.29896360026472535</v>
      </c>
      <c r="O2" s="3">
        <v>10.762689609530113</v>
      </c>
      <c r="P2" s="3">
        <v>6.6768537392455318</v>
      </c>
      <c r="Q2" s="3">
        <v>2.6906724023825284</v>
      </c>
      <c r="R2" s="3">
        <v>0.49827266710787554</v>
      </c>
      <c r="S2" s="3">
        <v>0.39861813368630056</v>
      </c>
      <c r="T2" s="3">
        <v>0</v>
      </c>
      <c r="U2" s="3">
        <v>0</v>
      </c>
      <c r="V2" s="3">
        <v>0</v>
      </c>
      <c r="W2" s="3">
        <v>0.89689080079417594</v>
      </c>
      <c r="X2" s="3">
        <v>13.154398411647916</v>
      </c>
      <c r="Y2" s="3">
        <v>0.29896360026472535</v>
      </c>
      <c r="Z2" s="27">
        <v>0.13</v>
      </c>
      <c r="AA2" s="3">
        <v>0</v>
      </c>
      <c r="AB2" s="3">
        <v>0</v>
      </c>
      <c r="AC2" s="27">
        <v>8.18</v>
      </c>
      <c r="AD2" s="27">
        <v>236</v>
      </c>
    </row>
    <row r="3" spans="1:30">
      <c r="A3" t="s">
        <v>32</v>
      </c>
      <c r="B3" t="s">
        <v>84</v>
      </c>
      <c r="C3" s="3" t="s">
        <v>521</v>
      </c>
      <c r="D3" s="3"/>
      <c r="E3" s="3" t="s">
        <v>476</v>
      </c>
      <c r="F3" s="3" t="s">
        <v>695</v>
      </c>
      <c r="G3" s="3">
        <v>0</v>
      </c>
      <c r="H3" s="3">
        <v>15.590338576379624</v>
      </c>
      <c r="I3" s="3">
        <v>0</v>
      </c>
      <c r="J3" s="3">
        <v>9.9301519594774665E-2</v>
      </c>
      <c r="K3" s="3">
        <v>9.9301519594774665E-2</v>
      </c>
      <c r="L3" s="3">
        <v>5.0643774993335082</v>
      </c>
      <c r="M3" s="3">
        <v>0.19860303918954933</v>
      </c>
      <c r="N3" s="3">
        <v>9.9301519594774665E-2</v>
      </c>
      <c r="O3" s="3">
        <v>0.59580911756864796</v>
      </c>
      <c r="P3" s="3">
        <v>403.46207411356943</v>
      </c>
      <c r="Q3" s="3">
        <v>0</v>
      </c>
      <c r="R3" s="3">
        <v>0.1986030391895493</v>
      </c>
      <c r="S3" s="3">
        <v>0</v>
      </c>
      <c r="T3" s="3">
        <v>0</v>
      </c>
      <c r="U3" s="3">
        <v>0</v>
      </c>
      <c r="V3" s="3">
        <v>0</v>
      </c>
      <c r="W3" s="3">
        <v>0.89371367635297194</v>
      </c>
      <c r="X3" s="3">
        <v>0.19860303918954933</v>
      </c>
      <c r="Y3" s="3">
        <v>9.9301519594774665E-2</v>
      </c>
      <c r="Z3" s="27"/>
      <c r="AA3" s="3">
        <v>0</v>
      </c>
      <c r="AB3" s="3">
        <v>0</v>
      </c>
      <c r="AC3" s="27">
        <v>7.09</v>
      </c>
      <c r="AD3" s="27">
        <v>239</v>
      </c>
    </row>
    <row r="4" spans="1:30">
      <c r="A4" t="s">
        <v>33</v>
      </c>
      <c r="B4" t="s">
        <v>85</v>
      </c>
      <c r="C4" s="3" t="s">
        <v>521</v>
      </c>
      <c r="D4" s="3"/>
      <c r="E4" s="3" t="s">
        <v>475</v>
      </c>
      <c r="F4" s="3" t="s">
        <v>695</v>
      </c>
      <c r="G4" s="3">
        <v>0</v>
      </c>
      <c r="H4" s="3">
        <v>21.521715709379848</v>
      </c>
      <c r="I4" s="3">
        <v>4.1041411352770876</v>
      </c>
      <c r="J4" s="3">
        <v>0.60060601979664696</v>
      </c>
      <c r="K4" s="3">
        <v>0.30030300989832348</v>
      </c>
      <c r="L4" s="3">
        <v>5.7057571880681452</v>
      </c>
      <c r="M4" s="3">
        <v>0</v>
      </c>
      <c r="N4" s="3">
        <v>0.30030300989832348</v>
      </c>
      <c r="O4" s="3">
        <v>7.2072722375597635</v>
      </c>
      <c r="P4" s="3">
        <v>5.005050164972058</v>
      </c>
      <c r="Q4" s="3">
        <v>3.103131102282676</v>
      </c>
      <c r="R4" s="3">
        <v>0.5005050164972058</v>
      </c>
      <c r="S4" s="3">
        <v>0.5005050164972058</v>
      </c>
      <c r="T4" s="3">
        <v>0</v>
      </c>
      <c r="U4" s="3">
        <v>0</v>
      </c>
      <c r="V4" s="3">
        <v>0</v>
      </c>
      <c r="W4" s="3">
        <v>1.6016160527910586</v>
      </c>
      <c r="X4" s="3">
        <v>14.814948488317292</v>
      </c>
      <c r="Y4" s="3">
        <v>0.30030300989832348</v>
      </c>
      <c r="Z4" s="27">
        <v>0.13</v>
      </c>
      <c r="AA4" s="3">
        <v>0</v>
      </c>
      <c r="AB4" s="3">
        <v>0</v>
      </c>
      <c r="AC4" s="27">
        <v>8.0790000000000006</v>
      </c>
      <c r="AD4" s="27">
        <v>245</v>
      </c>
    </row>
    <row r="5" spans="1:30">
      <c r="A5" t="s">
        <v>34</v>
      </c>
      <c r="B5" t="s">
        <v>86</v>
      </c>
      <c r="C5" s="3" t="s">
        <v>521</v>
      </c>
      <c r="D5" s="3"/>
      <c r="E5" s="3" t="s">
        <v>476</v>
      </c>
      <c r="F5" s="3" t="s">
        <v>695</v>
      </c>
      <c r="G5" s="3">
        <v>0</v>
      </c>
      <c r="H5" s="3">
        <v>15.749402738276345</v>
      </c>
      <c r="I5" s="3">
        <v>0</v>
      </c>
      <c r="J5" s="3">
        <v>0</v>
      </c>
      <c r="K5" s="3">
        <v>0.19810569482108609</v>
      </c>
      <c r="L5" s="3">
        <v>9.4100205040015883</v>
      </c>
      <c r="M5" s="3">
        <v>0</v>
      </c>
      <c r="N5" s="3">
        <v>9.9052847410543043E-2</v>
      </c>
      <c r="O5" s="3">
        <v>0.39621138964217217</v>
      </c>
      <c r="P5" s="3">
        <v>4.4573781334744362</v>
      </c>
      <c r="Q5" s="3">
        <v>0</v>
      </c>
      <c r="R5" s="3">
        <v>0.29715854223162913</v>
      </c>
      <c r="S5" s="3">
        <v>9.9052847410543127E-2</v>
      </c>
      <c r="T5" s="3">
        <v>0</v>
      </c>
      <c r="U5" s="3">
        <v>0</v>
      </c>
      <c r="V5" s="3">
        <v>0</v>
      </c>
      <c r="W5" s="3">
        <v>0.79242277928434435</v>
      </c>
      <c r="X5" s="3">
        <v>9.9052847410543043E-2</v>
      </c>
      <c r="Y5" s="3">
        <v>0</v>
      </c>
      <c r="Z5" s="27"/>
      <c r="AA5" s="3">
        <v>0</v>
      </c>
      <c r="AB5" s="3">
        <v>0</v>
      </c>
      <c r="AC5" s="27">
        <v>4.6159999999999997</v>
      </c>
      <c r="AD5" s="27">
        <v>10.119999999999999</v>
      </c>
    </row>
    <row r="6" spans="1:30">
      <c r="A6" t="s">
        <v>35</v>
      </c>
      <c r="B6" t="s">
        <v>87</v>
      </c>
      <c r="C6" s="3" t="s">
        <v>521</v>
      </c>
      <c r="D6" s="3"/>
      <c r="E6" s="3" t="s">
        <v>475</v>
      </c>
      <c r="F6" s="3" t="s">
        <v>695</v>
      </c>
      <c r="G6" s="3">
        <v>0</v>
      </c>
      <c r="H6" s="3">
        <v>17.671605522682448</v>
      </c>
      <c r="I6" s="3">
        <v>4.193262327416174</v>
      </c>
      <c r="J6" s="3">
        <v>0.49919789612097309</v>
      </c>
      <c r="K6" s="3">
        <v>0.29951873767258386</v>
      </c>
      <c r="L6" s="3">
        <v>6.0902143326758713</v>
      </c>
      <c r="M6" s="3">
        <v>0</v>
      </c>
      <c r="N6" s="3">
        <v>0.29951873767258386</v>
      </c>
      <c r="O6" s="3">
        <v>6.2898934911242614</v>
      </c>
      <c r="P6" s="3">
        <v>9.2850808678500982</v>
      </c>
      <c r="Q6" s="3">
        <v>3.2947061143984224</v>
      </c>
      <c r="R6" s="3">
        <v>0.39935831689677842</v>
      </c>
      <c r="S6" s="3">
        <v>0.49919789612097309</v>
      </c>
      <c r="T6" s="3">
        <v>0</v>
      </c>
      <c r="U6" s="3">
        <v>0</v>
      </c>
      <c r="V6" s="3">
        <v>0</v>
      </c>
      <c r="W6" s="3">
        <v>0.89855621301775157</v>
      </c>
      <c r="X6" s="3">
        <v>14.975936883629192</v>
      </c>
      <c r="Y6" s="3">
        <v>0.29951873767258386</v>
      </c>
      <c r="Z6" s="3">
        <v>0.12</v>
      </c>
      <c r="AA6" s="3">
        <v>0</v>
      </c>
      <c r="AB6" s="3">
        <v>0</v>
      </c>
      <c r="AC6" s="27">
        <v>8.1310000000000002</v>
      </c>
      <c r="AD6" s="27">
        <v>217</v>
      </c>
    </row>
    <row r="7" spans="1:30">
      <c r="A7" t="s">
        <v>36</v>
      </c>
      <c r="B7" t="s">
        <v>88</v>
      </c>
      <c r="C7" s="3" t="s">
        <v>521</v>
      </c>
      <c r="D7" s="3"/>
      <c r="E7" s="3" t="s">
        <v>476</v>
      </c>
      <c r="F7" s="3" t="s">
        <v>695</v>
      </c>
      <c r="G7" s="3">
        <v>0</v>
      </c>
      <c r="H7" s="3">
        <v>13.325732173454599</v>
      </c>
      <c r="I7" s="3">
        <v>0</v>
      </c>
      <c r="J7" s="3">
        <v>9.9445762488467149E-2</v>
      </c>
      <c r="K7" s="3">
        <v>9.9445762488467149E-2</v>
      </c>
      <c r="L7" s="3">
        <v>3.1822643996309488</v>
      </c>
      <c r="M7" s="3">
        <v>0</v>
      </c>
      <c r="N7" s="3">
        <v>9.9445762488467149E-2</v>
      </c>
      <c r="O7" s="3">
        <v>0.9944576248846716</v>
      </c>
      <c r="P7" s="3">
        <v>6.9612033741927002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0.79556609990773719</v>
      </c>
      <c r="X7" s="3">
        <v>9.9445762488467149E-2</v>
      </c>
      <c r="Y7" s="3">
        <v>9.9445762488467149E-2</v>
      </c>
      <c r="Z7" s="27"/>
      <c r="AA7" s="3">
        <v>0</v>
      </c>
      <c r="AB7" s="3">
        <v>0</v>
      </c>
      <c r="AC7" s="27">
        <v>7.21</v>
      </c>
      <c r="AD7" s="27">
        <v>18.899999999999999</v>
      </c>
    </row>
    <row r="8" spans="1:30">
      <c r="A8" t="s">
        <v>37</v>
      </c>
      <c r="B8" t="s">
        <v>89</v>
      </c>
      <c r="C8" s="3" t="s">
        <v>521</v>
      </c>
      <c r="D8" s="3"/>
      <c r="E8" s="3" t="s">
        <v>475</v>
      </c>
      <c r="F8" s="3" t="s">
        <v>695</v>
      </c>
      <c r="G8" s="3">
        <v>0</v>
      </c>
      <c r="H8" s="3">
        <v>15.721059479553899</v>
      </c>
      <c r="I8" s="3">
        <v>4.13181691449814</v>
      </c>
      <c r="J8" s="3">
        <v>0.50388011152416345</v>
      </c>
      <c r="K8" s="3">
        <v>0.20155204460966539</v>
      </c>
      <c r="L8" s="3">
        <v>6.1473373605947934</v>
      </c>
      <c r="M8" s="3">
        <v>0</v>
      </c>
      <c r="N8" s="3">
        <v>0.30232806691449804</v>
      </c>
      <c r="O8" s="3">
        <v>6.1473373605947934</v>
      </c>
      <c r="P8" s="3">
        <v>4.3333689591078057</v>
      </c>
      <c r="Q8" s="3">
        <v>3.2248327137546462</v>
      </c>
      <c r="R8" s="3">
        <v>0.30232806691449804</v>
      </c>
      <c r="S8" s="3">
        <v>0.50388011152416345</v>
      </c>
      <c r="T8" s="3">
        <v>0</v>
      </c>
      <c r="U8" s="3">
        <v>0</v>
      </c>
      <c r="V8" s="3">
        <v>0</v>
      </c>
      <c r="W8" s="3">
        <v>1.0077602230483269</v>
      </c>
      <c r="X8" s="3">
        <v>15.01562732342007</v>
      </c>
      <c r="Y8" s="3">
        <v>0.30232806691449804</v>
      </c>
      <c r="Z8" s="27">
        <v>0.12</v>
      </c>
      <c r="AA8" s="3">
        <v>0</v>
      </c>
      <c r="AB8" s="3">
        <v>0</v>
      </c>
      <c r="AC8" s="27">
        <v>8.27</v>
      </c>
      <c r="AD8" s="27">
        <v>231</v>
      </c>
    </row>
    <row r="9" spans="1:30">
      <c r="A9" t="s">
        <v>38</v>
      </c>
      <c r="B9" t="s">
        <v>90</v>
      </c>
      <c r="C9" s="3" t="s">
        <v>521</v>
      </c>
      <c r="D9" s="3"/>
      <c r="E9" s="3" t="s">
        <v>476</v>
      </c>
      <c r="F9" s="3" t="s">
        <v>695</v>
      </c>
      <c r="G9" s="3">
        <v>0</v>
      </c>
      <c r="H9" s="3">
        <v>12.034290260558244</v>
      </c>
      <c r="I9" s="3">
        <v>0</v>
      </c>
      <c r="J9" s="3">
        <v>0</v>
      </c>
      <c r="K9" s="3">
        <v>0.1002857521713187</v>
      </c>
      <c r="L9" s="3">
        <v>3.6102870781674734</v>
      </c>
      <c r="M9" s="3">
        <v>0</v>
      </c>
      <c r="N9" s="3">
        <v>0.1002857521713187</v>
      </c>
      <c r="O9" s="3">
        <v>0.60171451302791212</v>
      </c>
      <c r="P9" s="3">
        <v>8.3237174302194514</v>
      </c>
      <c r="Q9" s="3">
        <v>0</v>
      </c>
      <c r="R9" s="3">
        <v>0.50142876085659349</v>
      </c>
      <c r="S9" s="3">
        <v>0.10028575217131878</v>
      </c>
      <c r="T9" s="3">
        <v>0</v>
      </c>
      <c r="U9" s="3">
        <v>0</v>
      </c>
      <c r="V9" s="3">
        <v>0</v>
      </c>
      <c r="W9" s="3">
        <v>0.70200026519923098</v>
      </c>
      <c r="X9" s="3">
        <v>0.30085725651395606</v>
      </c>
      <c r="Y9" s="3">
        <v>0.1002857521713187</v>
      </c>
      <c r="Z9" s="27"/>
      <c r="AA9" s="3">
        <v>0</v>
      </c>
      <c r="AB9" s="3">
        <v>0</v>
      </c>
      <c r="AC9" s="27">
        <v>8.0009999999999994</v>
      </c>
      <c r="AD9" s="27">
        <v>40.200000000000003</v>
      </c>
    </row>
    <row r="10" spans="1:30">
      <c r="A10" t="s">
        <v>39</v>
      </c>
      <c r="B10" t="s">
        <v>91</v>
      </c>
      <c r="C10" s="3" t="s">
        <v>521</v>
      </c>
      <c r="D10" s="3"/>
      <c r="E10" s="3" t="s">
        <v>475</v>
      </c>
      <c r="F10" s="3" t="s">
        <v>695</v>
      </c>
      <c r="G10" s="3">
        <v>0</v>
      </c>
      <c r="H10" s="3">
        <v>14.696730540504817</v>
      </c>
      <c r="I10" s="3">
        <v>4.4686005021805189</v>
      </c>
      <c r="J10" s="3">
        <v>0.39720893352715719</v>
      </c>
      <c r="K10" s="3">
        <v>0.39720893352715719</v>
      </c>
      <c r="L10" s="3">
        <v>4.4686005021805189</v>
      </c>
      <c r="M10" s="3">
        <v>0</v>
      </c>
      <c r="N10" s="3">
        <v>0.39720893352715719</v>
      </c>
      <c r="O10" s="3">
        <v>1.688137967490418</v>
      </c>
      <c r="P10" s="3">
        <v>45.281818422095917</v>
      </c>
      <c r="Q10" s="3">
        <v>3.2769737015990472</v>
      </c>
      <c r="R10" s="3">
        <v>0.49651116690894648</v>
      </c>
      <c r="S10" s="3">
        <v>0.3972089335271573</v>
      </c>
      <c r="T10" s="3">
        <v>0</v>
      </c>
      <c r="U10" s="3">
        <v>0</v>
      </c>
      <c r="V10" s="3">
        <v>0</v>
      </c>
      <c r="W10" s="3">
        <v>1.1916268005814716</v>
      </c>
      <c r="X10" s="3">
        <v>14.498126073741238</v>
      </c>
      <c r="Y10" s="3">
        <v>0.1986044667635786</v>
      </c>
      <c r="Z10" s="27">
        <v>0.31</v>
      </c>
      <c r="AA10" s="3">
        <v>0</v>
      </c>
      <c r="AB10" s="3">
        <v>0</v>
      </c>
      <c r="AC10" s="27">
        <v>7.9950000000000001</v>
      </c>
      <c r="AD10" s="27">
        <v>180.9</v>
      </c>
    </row>
    <row r="11" spans="1:30">
      <c r="A11" t="s">
        <v>40</v>
      </c>
      <c r="B11" t="s">
        <v>92</v>
      </c>
      <c r="C11" s="3" t="s">
        <v>521</v>
      </c>
      <c r="D11" s="3"/>
      <c r="E11" s="3" t="s">
        <v>476</v>
      </c>
      <c r="F11" s="3" t="s">
        <v>695</v>
      </c>
      <c r="G11" s="3">
        <v>0</v>
      </c>
      <c r="H11" s="3">
        <v>11.517290008550946</v>
      </c>
      <c r="I11" s="3">
        <v>0</v>
      </c>
      <c r="J11" s="3">
        <v>0</v>
      </c>
      <c r="K11" s="3">
        <v>9.9286982832335738E-2</v>
      </c>
      <c r="L11" s="3">
        <v>4.6664881931197799</v>
      </c>
      <c r="M11" s="3">
        <v>0</v>
      </c>
      <c r="N11" s="3">
        <v>9.9286982832335738E-2</v>
      </c>
      <c r="O11" s="3">
        <v>1.6878787081497075</v>
      </c>
      <c r="P11" s="3">
        <v>13.304455699532991</v>
      </c>
      <c r="Q11" s="3">
        <v>0</v>
      </c>
      <c r="R11" s="3">
        <v>0.99286982832335746</v>
      </c>
      <c r="S11" s="3">
        <v>0</v>
      </c>
      <c r="T11" s="3">
        <v>0</v>
      </c>
      <c r="U11" s="3">
        <v>0</v>
      </c>
      <c r="V11" s="3">
        <v>0</v>
      </c>
      <c r="W11" s="3">
        <v>1.0921568111556932</v>
      </c>
      <c r="X11" s="3">
        <v>9.9286982832335738E-2</v>
      </c>
      <c r="Y11" s="3">
        <v>0</v>
      </c>
      <c r="Z11" s="27"/>
      <c r="AA11" s="3">
        <v>0</v>
      </c>
      <c r="AB11" s="3">
        <v>0</v>
      </c>
      <c r="AC11" s="27">
        <v>7.0010000000000003</v>
      </c>
      <c r="AD11" s="27">
        <v>1.4970000000000001</v>
      </c>
    </row>
    <row r="12" spans="1:30">
      <c r="A12" t="s">
        <v>41</v>
      </c>
      <c r="B12" t="s">
        <v>93</v>
      </c>
      <c r="C12" s="3" t="s">
        <v>521</v>
      </c>
      <c r="D12" s="3"/>
      <c r="E12" s="3" t="s">
        <v>475</v>
      </c>
      <c r="F12" s="3" t="s">
        <v>695</v>
      </c>
      <c r="G12" s="3">
        <v>0</v>
      </c>
      <c r="H12" s="3">
        <v>15.657657657657669</v>
      </c>
      <c r="I12" s="3">
        <v>4.1621621621621649</v>
      </c>
      <c r="J12" s="3">
        <v>0.59459459459459496</v>
      </c>
      <c r="K12" s="3">
        <v>0.29729729729729748</v>
      </c>
      <c r="L12" s="3">
        <v>4.7567567567567606</v>
      </c>
      <c r="M12" s="3">
        <v>0</v>
      </c>
      <c r="N12" s="3">
        <v>0.69369369369369427</v>
      </c>
      <c r="O12" s="3">
        <v>5.8468468468468506</v>
      </c>
      <c r="P12" s="3">
        <v>7.2342342342342389</v>
      </c>
      <c r="Q12" s="3">
        <v>3.2702702702702728</v>
      </c>
      <c r="R12" s="3">
        <v>0.39639639639639662</v>
      </c>
      <c r="S12" s="3">
        <v>0.49549549549549587</v>
      </c>
      <c r="T12" s="3">
        <v>0</v>
      </c>
      <c r="U12" s="3">
        <v>0</v>
      </c>
      <c r="V12" s="3">
        <v>0</v>
      </c>
      <c r="W12" s="3">
        <v>0.99099099099099175</v>
      </c>
      <c r="X12" s="3">
        <v>14.963963963963975</v>
      </c>
      <c r="Y12" s="3">
        <v>0.29729729729729748</v>
      </c>
      <c r="Z12" s="27">
        <v>0.21</v>
      </c>
      <c r="AA12" s="3">
        <v>0</v>
      </c>
      <c r="AB12" s="3">
        <v>0</v>
      </c>
      <c r="AC12" s="27">
        <v>8.1969999999999992</v>
      </c>
      <c r="AD12" s="27">
        <v>254</v>
      </c>
    </row>
    <row r="13" spans="1:30">
      <c r="A13" t="s">
        <v>42</v>
      </c>
      <c r="B13" t="s">
        <v>94</v>
      </c>
      <c r="C13" s="3" t="s">
        <v>521</v>
      </c>
      <c r="D13" s="3"/>
      <c r="E13" s="3" t="s">
        <v>476</v>
      </c>
      <c r="F13" s="3" t="s">
        <v>695</v>
      </c>
      <c r="G13" s="3">
        <v>0</v>
      </c>
      <c r="H13" s="3">
        <v>15.524476353576604</v>
      </c>
      <c r="I13" s="3">
        <v>0</v>
      </c>
      <c r="J13" s="3">
        <v>0</v>
      </c>
      <c r="K13" s="3">
        <v>0.19903174812277699</v>
      </c>
      <c r="L13" s="3">
        <v>3.1845079699644319</v>
      </c>
      <c r="M13" s="3">
        <v>0</v>
      </c>
      <c r="N13" s="3">
        <v>0.19903174812277699</v>
      </c>
      <c r="O13" s="3">
        <v>1.4927381109208273</v>
      </c>
      <c r="P13" s="3">
        <v>6.5680476880516396</v>
      </c>
      <c r="Q13" s="3">
        <v>0</v>
      </c>
      <c r="R13" s="3">
        <v>0.29854762218416547</v>
      </c>
      <c r="S13" s="3">
        <v>0</v>
      </c>
      <c r="T13" s="3">
        <v>0</v>
      </c>
      <c r="U13" s="3">
        <v>0</v>
      </c>
      <c r="V13" s="3">
        <v>0</v>
      </c>
      <c r="W13" s="3">
        <v>1.1941904887366619</v>
      </c>
      <c r="X13" s="3">
        <v>0.79612699249110797</v>
      </c>
      <c r="Y13" s="3">
        <v>9.9515874061388496E-2</v>
      </c>
      <c r="Z13" s="27"/>
      <c r="AA13" s="3">
        <v>0</v>
      </c>
      <c r="AB13" s="3">
        <v>0</v>
      </c>
      <c r="AC13" s="27">
        <v>7.0019999999999998</v>
      </c>
      <c r="AD13" s="27">
        <v>2.13</v>
      </c>
    </row>
    <row r="14" spans="1:30">
      <c r="A14" t="s">
        <v>43</v>
      </c>
      <c r="B14" t="s">
        <v>95</v>
      </c>
      <c r="C14" s="3" t="s">
        <v>521</v>
      </c>
      <c r="D14" s="3"/>
      <c r="E14" s="3" t="s">
        <v>475</v>
      </c>
      <c r="F14" s="3" t="s">
        <v>695</v>
      </c>
      <c r="G14" s="3">
        <v>0</v>
      </c>
      <c r="H14" s="3">
        <v>15.195137944822065</v>
      </c>
      <c r="I14" s="3">
        <v>4.2986245501799267</v>
      </c>
      <c r="J14" s="3">
        <v>0.49984006397441005</v>
      </c>
      <c r="K14" s="3">
        <v>0.19993602558976403</v>
      </c>
      <c r="L14" s="3">
        <v>6.0980487804878027</v>
      </c>
      <c r="M14" s="3">
        <v>0</v>
      </c>
      <c r="N14" s="3">
        <v>0.29990403838464602</v>
      </c>
      <c r="O14" s="3">
        <v>7.2976649340263862</v>
      </c>
      <c r="P14" s="3">
        <v>7.8974730107956779</v>
      </c>
      <c r="Q14" s="3">
        <v>3.0990083966413424</v>
      </c>
      <c r="R14" s="3">
        <v>0.39987205117952801</v>
      </c>
      <c r="S14" s="3">
        <v>0.49984006397441005</v>
      </c>
      <c r="T14" s="3">
        <v>0</v>
      </c>
      <c r="U14" s="3">
        <v>0</v>
      </c>
      <c r="V14" s="3">
        <v>0</v>
      </c>
      <c r="W14" s="3">
        <v>1.2995841663334662</v>
      </c>
      <c r="X14" s="3">
        <v>14.795265893642537</v>
      </c>
      <c r="Y14" s="3">
        <v>0.29990403838464602</v>
      </c>
      <c r="Z14" s="27">
        <v>0.08</v>
      </c>
      <c r="AA14" s="3">
        <v>0</v>
      </c>
      <c r="AB14" s="3">
        <v>0</v>
      </c>
      <c r="AC14" s="27">
        <v>4.4870000000000001</v>
      </c>
      <c r="AD14" s="27">
        <v>10.51</v>
      </c>
    </row>
    <row r="15" spans="1:30">
      <c r="A15" t="s">
        <v>44</v>
      </c>
      <c r="B15" t="s">
        <v>96</v>
      </c>
      <c r="C15" s="3" t="s">
        <v>521</v>
      </c>
      <c r="D15" s="3"/>
      <c r="E15" s="3" t="s">
        <v>476</v>
      </c>
      <c r="F15" s="3" t="s">
        <v>695</v>
      </c>
      <c r="G15" s="3">
        <v>0</v>
      </c>
      <c r="H15" s="3">
        <v>16.367822018713916</v>
      </c>
      <c r="I15" s="3">
        <v>0</v>
      </c>
      <c r="J15" s="3">
        <v>0</v>
      </c>
      <c r="K15" s="3">
        <v>0.10041608600437986</v>
      </c>
      <c r="L15" s="3">
        <v>3.1128986661357754</v>
      </c>
      <c r="M15" s="3">
        <v>0</v>
      </c>
      <c r="N15" s="3">
        <v>0.10041608600437986</v>
      </c>
      <c r="O15" s="3">
        <v>1.7070734620744574</v>
      </c>
      <c r="P15" s="3">
        <v>7.4307903643241096</v>
      </c>
      <c r="Q15" s="3">
        <v>0</v>
      </c>
      <c r="R15" s="3">
        <v>0.70291260203065897</v>
      </c>
      <c r="S15" s="3">
        <v>0</v>
      </c>
      <c r="T15" s="3">
        <v>0</v>
      </c>
      <c r="U15" s="3">
        <v>0</v>
      </c>
      <c r="V15" s="3">
        <v>0</v>
      </c>
      <c r="W15" s="3">
        <v>1.2049930320525581</v>
      </c>
      <c r="X15" s="3">
        <v>0.10041608600437986</v>
      </c>
      <c r="Y15" s="3">
        <v>0.20083217200875972</v>
      </c>
      <c r="Z15" s="27"/>
      <c r="AA15" s="3">
        <v>0</v>
      </c>
      <c r="AB15" s="3">
        <v>0</v>
      </c>
      <c r="AC15" s="27">
        <v>8.0779999999999994</v>
      </c>
      <c r="AD15" s="27">
        <v>251</v>
      </c>
    </row>
    <row r="16" spans="1:30">
      <c r="A16" t="s">
        <v>45</v>
      </c>
      <c r="B16" t="s">
        <v>97</v>
      </c>
      <c r="C16" s="3" t="s">
        <v>521</v>
      </c>
      <c r="D16" s="3"/>
      <c r="E16" s="3" t="s">
        <v>475</v>
      </c>
      <c r="F16" s="3" t="s">
        <v>695</v>
      </c>
      <c r="G16" s="3">
        <v>0</v>
      </c>
      <c r="H16" s="3">
        <v>19.892336006309979</v>
      </c>
      <c r="I16" s="3">
        <v>4.0779288812935457</v>
      </c>
      <c r="J16" s="3">
        <v>0.49730840015774946</v>
      </c>
      <c r="K16" s="3">
        <v>0.49730840015774946</v>
      </c>
      <c r="L16" s="3">
        <v>25.362728408045221</v>
      </c>
      <c r="M16" s="3">
        <v>0</v>
      </c>
      <c r="N16" s="3">
        <v>0.29838504009464967</v>
      </c>
      <c r="O16" s="3">
        <v>6.0671624819245435</v>
      </c>
      <c r="P16" s="3">
        <v>14.620866964637834</v>
      </c>
      <c r="Q16" s="3">
        <v>3.1827737610095967</v>
      </c>
      <c r="R16" s="3">
        <v>9.9461680031549843E-2</v>
      </c>
      <c r="S16" s="3">
        <v>0.49730840015774946</v>
      </c>
      <c r="T16" s="3">
        <v>0</v>
      </c>
      <c r="U16" s="3">
        <v>0</v>
      </c>
      <c r="V16" s="3">
        <v>0</v>
      </c>
      <c r="W16" s="3">
        <v>1.0940784803470489</v>
      </c>
      <c r="X16" s="3">
        <v>14.919252004732485</v>
      </c>
      <c r="Y16" s="3">
        <v>0.29838504009464967</v>
      </c>
      <c r="Z16" s="27">
        <v>0.41</v>
      </c>
      <c r="AA16" s="3">
        <v>0</v>
      </c>
      <c r="AB16" s="3">
        <v>0</v>
      </c>
      <c r="AC16" s="27">
        <v>2.871</v>
      </c>
      <c r="AD16" s="27">
        <v>2.84</v>
      </c>
    </row>
    <row r="17" spans="1:30">
      <c r="A17" t="s">
        <v>46</v>
      </c>
      <c r="B17" t="s">
        <v>98</v>
      </c>
      <c r="C17" s="3" t="s">
        <v>521</v>
      </c>
      <c r="D17" s="3"/>
      <c r="E17" s="3" t="s">
        <v>476</v>
      </c>
      <c r="F17" s="3" t="s">
        <v>695</v>
      </c>
      <c r="G17" s="3">
        <v>0</v>
      </c>
      <c r="H17" s="3">
        <v>16.18060029088986</v>
      </c>
      <c r="I17" s="3">
        <v>0</v>
      </c>
      <c r="J17" s="3">
        <v>0</v>
      </c>
      <c r="K17" s="3">
        <v>0.19853497289435409</v>
      </c>
      <c r="L17" s="3">
        <v>4.9633743223588525</v>
      </c>
      <c r="M17" s="3">
        <v>0</v>
      </c>
      <c r="N17" s="3">
        <v>0.19853497289435409</v>
      </c>
      <c r="O17" s="3">
        <v>1.3897448102604786</v>
      </c>
      <c r="P17" s="3">
        <v>6.2538516461721541</v>
      </c>
      <c r="Q17" s="3">
        <v>0</v>
      </c>
      <c r="R17" s="3">
        <v>0.49633743223588522</v>
      </c>
      <c r="S17" s="3">
        <v>0</v>
      </c>
      <c r="T17" s="3">
        <v>0</v>
      </c>
      <c r="U17" s="3">
        <v>0</v>
      </c>
      <c r="V17" s="3">
        <v>0</v>
      </c>
      <c r="W17" s="3">
        <v>0.99267486447177056</v>
      </c>
      <c r="X17" s="3">
        <v>0.99267486447177056</v>
      </c>
      <c r="Y17" s="3">
        <v>9.9267486447177047E-2</v>
      </c>
      <c r="Z17" s="27"/>
      <c r="AA17" s="3">
        <v>0</v>
      </c>
      <c r="AB17" s="3">
        <v>0</v>
      </c>
      <c r="AC17" s="27">
        <v>7.6589999999999998</v>
      </c>
      <c r="AD17" s="27">
        <v>239</v>
      </c>
    </row>
    <row r="18" spans="1:30">
      <c r="A18" t="s">
        <v>47</v>
      </c>
      <c r="B18" t="s">
        <v>99</v>
      </c>
      <c r="C18" s="3" t="s">
        <v>521</v>
      </c>
      <c r="D18" s="3"/>
      <c r="E18" s="3" t="s">
        <v>475</v>
      </c>
      <c r="F18" s="3" t="s">
        <v>695</v>
      </c>
      <c r="G18" s="3">
        <v>0</v>
      </c>
      <c r="H18" s="3">
        <v>16.494623262618859</v>
      </c>
      <c r="I18" s="3">
        <v>4.1986313759393461</v>
      </c>
      <c r="J18" s="3">
        <v>0.4998370685642079</v>
      </c>
      <c r="K18" s="3">
        <v>0.29990224113852471</v>
      </c>
      <c r="L18" s="3">
        <v>24.192114118507661</v>
      </c>
      <c r="M18" s="3">
        <v>0</v>
      </c>
      <c r="N18" s="3">
        <v>0.39986965485136627</v>
      </c>
      <c r="O18" s="3">
        <v>5.9980448227704946</v>
      </c>
      <c r="P18" s="3">
        <v>10.796480680986891</v>
      </c>
      <c r="Q18" s="3">
        <v>3.2989246525237719</v>
      </c>
      <c r="R18" s="3">
        <v>0.39986965485136622</v>
      </c>
      <c r="S18" s="3">
        <v>0.39986965485136639</v>
      </c>
      <c r="T18" s="3">
        <v>0</v>
      </c>
      <c r="U18" s="3">
        <v>0</v>
      </c>
      <c r="V18" s="3">
        <v>0</v>
      </c>
      <c r="W18" s="3">
        <v>1.3995437919797822</v>
      </c>
      <c r="X18" s="3">
        <v>15.195046884351919</v>
      </c>
      <c r="Y18" s="3">
        <v>0.29990224113852471</v>
      </c>
      <c r="Z18" s="27">
        <v>0.09</v>
      </c>
      <c r="AA18" s="3">
        <v>0</v>
      </c>
      <c r="AB18" s="3">
        <v>0</v>
      </c>
      <c r="AC18" s="27">
        <v>5.9660000000000002</v>
      </c>
      <c r="AD18" s="27">
        <v>7.07</v>
      </c>
    </row>
    <row r="19" spans="1:30">
      <c r="A19" t="s">
        <v>48</v>
      </c>
      <c r="B19" t="s">
        <v>100</v>
      </c>
      <c r="C19" s="3" t="s">
        <v>521</v>
      </c>
      <c r="D19" s="3"/>
      <c r="E19" s="3" t="s">
        <v>476</v>
      </c>
      <c r="F19" s="3" t="s">
        <v>695</v>
      </c>
      <c r="G19" s="3">
        <v>0</v>
      </c>
      <c r="H19" s="3">
        <v>13.774760574620917</v>
      </c>
      <c r="I19" s="3">
        <v>9.981710561319504E-2</v>
      </c>
      <c r="J19" s="3">
        <v>0</v>
      </c>
      <c r="K19" s="3">
        <v>0.19963421122639008</v>
      </c>
      <c r="L19" s="3">
        <v>4.8910381750465577</v>
      </c>
      <c r="M19" s="3">
        <v>0</v>
      </c>
      <c r="N19" s="3">
        <v>1.0979881617451455</v>
      </c>
      <c r="O19" s="3">
        <v>17.168542165469546</v>
      </c>
      <c r="P19" s="3">
        <v>12.976223729715356</v>
      </c>
      <c r="Q19" s="3">
        <v>0</v>
      </c>
      <c r="R19" s="3">
        <v>0.79853684490556032</v>
      </c>
      <c r="S19" s="3">
        <v>0</v>
      </c>
      <c r="T19" s="3">
        <v>0</v>
      </c>
      <c r="U19" s="3">
        <v>0</v>
      </c>
      <c r="V19" s="3">
        <v>0</v>
      </c>
      <c r="W19" s="3">
        <v>1.4972565841979255</v>
      </c>
      <c r="X19" s="3">
        <v>1.0979881617451455</v>
      </c>
      <c r="Y19" s="3">
        <v>0</v>
      </c>
      <c r="Z19" s="27"/>
      <c r="AA19" s="3">
        <v>0</v>
      </c>
      <c r="AB19" s="3">
        <v>0</v>
      </c>
      <c r="AC19" s="27">
        <v>8.1370000000000005</v>
      </c>
      <c r="AD19" s="27">
        <v>42.6</v>
      </c>
    </row>
    <row r="20" spans="1:30">
      <c r="A20" t="s">
        <v>49</v>
      </c>
      <c r="B20" t="s">
        <v>101</v>
      </c>
      <c r="C20" s="3" t="s">
        <v>521</v>
      </c>
      <c r="D20" s="3"/>
      <c r="E20" s="3" t="s">
        <v>475</v>
      </c>
      <c r="F20" s="3" t="s">
        <v>695</v>
      </c>
      <c r="G20" s="3">
        <v>0</v>
      </c>
      <c r="H20" s="3">
        <v>15.2382906884727</v>
      </c>
      <c r="I20" s="3">
        <v>4.2105803218148248</v>
      </c>
      <c r="J20" s="3">
        <v>0.50125956212081257</v>
      </c>
      <c r="K20" s="3">
        <v>0.20050382484832502</v>
      </c>
      <c r="L20" s="3">
        <v>5.2130994460564501</v>
      </c>
      <c r="M20" s="3">
        <v>0</v>
      </c>
      <c r="N20" s="3">
        <v>0.40100764969665004</v>
      </c>
      <c r="O20" s="3">
        <v>6.0151147454497496</v>
      </c>
      <c r="P20" s="3">
        <v>3.9098245845423376</v>
      </c>
      <c r="Q20" s="3">
        <v>3.5088169348456879</v>
      </c>
      <c r="R20" s="3">
        <v>0.9022672118174625</v>
      </c>
      <c r="S20" s="3">
        <v>0.40100764969665009</v>
      </c>
      <c r="T20" s="3">
        <v>0</v>
      </c>
      <c r="U20" s="3">
        <v>0</v>
      </c>
      <c r="V20" s="3">
        <v>0</v>
      </c>
      <c r="W20" s="3">
        <v>1.1027710366657875</v>
      </c>
      <c r="X20" s="3">
        <v>15.138038776048537</v>
      </c>
      <c r="Y20" s="3">
        <v>0.3007557372724875</v>
      </c>
      <c r="Z20" s="3">
        <v>0.11</v>
      </c>
      <c r="AA20" s="3">
        <v>0</v>
      </c>
      <c r="AB20" s="3">
        <v>0</v>
      </c>
      <c r="AC20" s="27">
        <v>4.0919999999999996</v>
      </c>
      <c r="AD20" s="27">
        <v>25.2</v>
      </c>
    </row>
    <row r="21" spans="1:30">
      <c r="A21" t="s">
        <v>50</v>
      </c>
      <c r="B21" t="s">
        <v>102</v>
      </c>
      <c r="C21" s="3" t="s">
        <v>521</v>
      </c>
      <c r="D21" s="3"/>
      <c r="E21" s="3" t="s">
        <v>476</v>
      </c>
      <c r="F21" s="3" t="s">
        <v>695</v>
      </c>
      <c r="G21" s="3">
        <v>0</v>
      </c>
      <c r="H21" s="3">
        <v>16.766704537991732</v>
      </c>
      <c r="I21" s="3">
        <v>0</v>
      </c>
      <c r="J21" s="3">
        <v>0</v>
      </c>
      <c r="K21" s="3">
        <v>0.19842253891114475</v>
      </c>
      <c r="L21" s="3">
        <v>7.2424226702567829</v>
      </c>
      <c r="M21" s="3">
        <v>0</v>
      </c>
      <c r="N21" s="3">
        <v>0.19842253891114475</v>
      </c>
      <c r="O21" s="3">
        <v>1.4881690418335856</v>
      </c>
      <c r="P21" s="3">
        <v>7.9369015564457888</v>
      </c>
      <c r="Q21" s="3">
        <v>0</v>
      </c>
      <c r="R21" s="3">
        <v>0.5952676167334342</v>
      </c>
      <c r="S21" s="3">
        <v>0</v>
      </c>
      <c r="T21" s="3">
        <v>0</v>
      </c>
      <c r="U21" s="3">
        <v>0</v>
      </c>
      <c r="V21" s="3">
        <v>0</v>
      </c>
      <c r="W21" s="3">
        <v>0.79369015564457901</v>
      </c>
      <c r="X21" s="3">
        <v>9.9211269455572376E-2</v>
      </c>
      <c r="Y21" s="3">
        <v>9.9211269455572376E-2</v>
      </c>
      <c r="Z21" s="27"/>
      <c r="AA21" s="3">
        <v>0</v>
      </c>
      <c r="AB21" s="3">
        <v>0</v>
      </c>
      <c r="AC21" s="27">
        <v>8.09</v>
      </c>
      <c r="AD21" s="27">
        <v>301</v>
      </c>
    </row>
    <row r="22" spans="1:30">
      <c r="A22" t="s">
        <v>57</v>
      </c>
      <c r="B22" t="s">
        <v>109</v>
      </c>
      <c r="C22" s="3" t="s">
        <v>696</v>
      </c>
      <c r="D22" s="3"/>
      <c r="E22" s="3" t="s">
        <v>475</v>
      </c>
      <c r="F22" s="3" t="s">
        <v>695</v>
      </c>
      <c r="G22" s="3">
        <v>0</v>
      </c>
      <c r="H22" s="3">
        <v>14.305996618194115</v>
      </c>
      <c r="I22" s="3">
        <v>4.3018031788975311</v>
      </c>
      <c r="J22" s="3">
        <v>0.10004193439296584</v>
      </c>
      <c r="K22" s="3">
        <v>0.40016773757186336</v>
      </c>
      <c r="L22" s="3">
        <v>17.607380453161987</v>
      </c>
      <c r="M22" s="3">
        <v>0</v>
      </c>
      <c r="N22" s="3">
        <v>0.30012580317889753</v>
      </c>
      <c r="O22" s="3">
        <v>8.2034386202231993</v>
      </c>
      <c r="P22" s="3">
        <v>37.115557659790333</v>
      </c>
      <c r="Q22" s="3">
        <v>1.5006290158944875</v>
      </c>
      <c r="R22" s="3">
        <v>0.50020967196482913</v>
      </c>
      <c r="S22" s="3">
        <v>0.50020967196482924</v>
      </c>
      <c r="T22" s="3">
        <v>0</v>
      </c>
      <c r="U22" s="3">
        <v>0</v>
      </c>
      <c r="V22" s="3">
        <v>0</v>
      </c>
      <c r="W22" s="3">
        <v>1.0004193439296585</v>
      </c>
      <c r="X22" s="3">
        <v>230.59665877578627</v>
      </c>
      <c r="Y22" s="3">
        <v>0.50020967196482924</v>
      </c>
      <c r="Z22" s="27">
        <v>0.15</v>
      </c>
      <c r="AA22" s="3">
        <v>0</v>
      </c>
      <c r="AB22" s="3">
        <v>0</v>
      </c>
      <c r="AC22" s="27">
        <v>8.173</v>
      </c>
      <c r="AD22" s="27">
        <v>43</v>
      </c>
    </row>
    <row r="23" spans="1:30">
      <c r="A23" t="s">
        <v>58</v>
      </c>
      <c r="B23" t="s">
        <v>110</v>
      </c>
      <c r="C23" s="3" t="s">
        <v>696</v>
      </c>
      <c r="D23" s="3"/>
      <c r="E23" s="3" t="s">
        <v>476</v>
      </c>
      <c r="F23" s="3" t="s">
        <v>695</v>
      </c>
      <c r="G23" s="3">
        <v>0</v>
      </c>
      <c r="H23" s="3">
        <v>11.445114503816788</v>
      </c>
      <c r="I23" s="3">
        <v>0</v>
      </c>
      <c r="J23" s="3">
        <v>0</v>
      </c>
      <c r="K23" s="3">
        <v>9.9522734815798167E-2</v>
      </c>
      <c r="L23" s="3">
        <v>2.2890229007633578</v>
      </c>
      <c r="M23" s="3">
        <v>0</v>
      </c>
      <c r="N23" s="3">
        <v>9.9522734815798167E-2</v>
      </c>
      <c r="O23" s="3">
        <v>0.99522734815798164</v>
      </c>
      <c r="P23" s="3">
        <v>7.464205111184862</v>
      </c>
      <c r="Q23" s="3">
        <v>0</v>
      </c>
      <c r="R23" s="3">
        <v>0.19904546963159628</v>
      </c>
      <c r="S23" s="3">
        <v>0</v>
      </c>
      <c r="T23" s="3">
        <v>0</v>
      </c>
      <c r="U23" s="3">
        <v>0</v>
      </c>
      <c r="V23" s="3">
        <v>0</v>
      </c>
      <c r="W23" s="3">
        <v>0.59713640889478892</v>
      </c>
      <c r="X23" s="3">
        <v>9.9522734815798167E-2</v>
      </c>
      <c r="Y23" s="3">
        <v>9.9522734815798167E-2</v>
      </c>
      <c r="Z23" s="27"/>
      <c r="AA23" s="3">
        <v>0</v>
      </c>
      <c r="AB23" s="3">
        <v>0</v>
      </c>
      <c r="AC23" s="27">
        <v>4.4509999999999996</v>
      </c>
      <c r="AD23" s="27">
        <v>1.3720000000000001</v>
      </c>
    </row>
    <row r="24" spans="1:30">
      <c r="A24" t="s">
        <v>59</v>
      </c>
      <c r="B24" t="s">
        <v>111</v>
      </c>
      <c r="C24" s="3" t="s">
        <v>696</v>
      </c>
      <c r="D24" s="3"/>
      <c r="E24" s="3" t="s">
        <v>475</v>
      </c>
      <c r="F24" s="3" t="s">
        <v>695</v>
      </c>
      <c r="G24" s="3">
        <v>0</v>
      </c>
      <c r="H24" s="3">
        <v>12.419530831099197</v>
      </c>
      <c r="I24" s="3">
        <v>4.3067727882037534</v>
      </c>
      <c r="J24" s="3">
        <v>0.10015750670241287</v>
      </c>
      <c r="K24" s="3">
        <v>0.20031501340482574</v>
      </c>
      <c r="L24" s="3">
        <v>3.505512734584451</v>
      </c>
      <c r="M24" s="3">
        <v>0</v>
      </c>
      <c r="N24" s="3">
        <v>0.10015750670241287</v>
      </c>
      <c r="O24" s="3">
        <v>1.9029926273458446</v>
      </c>
      <c r="P24" s="3">
        <v>32.751504691689007</v>
      </c>
      <c r="Q24" s="3">
        <v>1.40220509383378</v>
      </c>
      <c r="R24" s="3">
        <v>0.50078753351206429</v>
      </c>
      <c r="S24" s="3">
        <v>0.5007875335120644</v>
      </c>
      <c r="T24" s="3">
        <v>0</v>
      </c>
      <c r="U24" s="3">
        <v>0</v>
      </c>
      <c r="V24" s="3">
        <v>0</v>
      </c>
      <c r="W24" s="3">
        <v>0.90141756032171583</v>
      </c>
      <c r="X24" s="3">
        <v>232.56573056300269</v>
      </c>
      <c r="Y24" s="3">
        <v>0.20031501340482574</v>
      </c>
      <c r="Z24" s="27">
        <v>0.22</v>
      </c>
      <c r="AA24" s="3">
        <v>0</v>
      </c>
      <c r="AB24" s="3">
        <v>0</v>
      </c>
      <c r="AC24" s="27">
        <v>7.9790000000000001</v>
      </c>
      <c r="AD24" s="27">
        <v>46.7</v>
      </c>
    </row>
    <row r="25" spans="1:30">
      <c r="A25" t="s">
        <v>60</v>
      </c>
      <c r="B25" t="s">
        <v>112</v>
      </c>
      <c r="C25" s="3" t="s">
        <v>696</v>
      </c>
      <c r="D25" s="3"/>
      <c r="E25" s="3" t="s">
        <v>476</v>
      </c>
      <c r="F25" s="3" t="s">
        <v>695</v>
      </c>
      <c r="G25" s="3">
        <v>0</v>
      </c>
      <c r="H25" s="3">
        <v>18.11371855925951</v>
      </c>
      <c r="I25" s="3">
        <v>0</v>
      </c>
      <c r="J25" s="3">
        <v>0</v>
      </c>
      <c r="K25" s="3">
        <v>0.20015158629016033</v>
      </c>
      <c r="L25" s="3">
        <v>10.407882487088337</v>
      </c>
      <c r="M25" s="3">
        <v>0</v>
      </c>
      <c r="N25" s="3">
        <v>0.20015158629016033</v>
      </c>
      <c r="O25" s="3">
        <v>1.3009853108860421</v>
      </c>
      <c r="P25" s="3">
        <v>10.608034073378498</v>
      </c>
      <c r="Q25" s="3">
        <v>0</v>
      </c>
      <c r="R25" s="3">
        <v>0.70053055201556103</v>
      </c>
      <c r="S25" s="3">
        <v>0</v>
      </c>
      <c r="T25" s="3">
        <v>0</v>
      </c>
      <c r="U25" s="3">
        <v>0</v>
      </c>
      <c r="V25" s="3">
        <v>0</v>
      </c>
      <c r="W25" s="3">
        <v>1.2009095177409619</v>
      </c>
      <c r="X25" s="3">
        <v>0.80060634516064133</v>
      </c>
      <c r="Y25" s="3">
        <v>0.10007579314508017</v>
      </c>
      <c r="Z25" s="27"/>
      <c r="AA25" s="3">
        <v>0</v>
      </c>
      <c r="AB25" s="3">
        <v>0</v>
      </c>
      <c r="AC25" s="27">
        <v>6.266</v>
      </c>
      <c r="AD25" s="27">
        <v>1.861</v>
      </c>
    </row>
    <row r="26" spans="1:30">
      <c r="A26" t="s">
        <v>61</v>
      </c>
      <c r="B26" t="s">
        <v>113</v>
      </c>
      <c r="C26" s="3" t="s">
        <v>696</v>
      </c>
      <c r="D26" s="3"/>
      <c r="E26" s="3" t="s">
        <v>475</v>
      </c>
      <c r="F26" s="3" t="s">
        <v>695</v>
      </c>
      <c r="G26" s="3">
        <v>0</v>
      </c>
      <c r="H26" s="3">
        <v>13.41635781468881</v>
      </c>
      <c r="I26" s="3">
        <v>3.2039063438062829</v>
      </c>
      <c r="J26" s="3">
        <v>0.20024414648789268</v>
      </c>
      <c r="K26" s="3">
        <v>2.1025635381228733</v>
      </c>
      <c r="L26" s="3">
        <v>26.532349409645779</v>
      </c>
      <c r="M26" s="3">
        <v>0</v>
      </c>
      <c r="N26" s="3">
        <v>0.40048829297578536</v>
      </c>
      <c r="O26" s="3">
        <v>18.422461476886127</v>
      </c>
      <c r="P26" s="3">
        <v>423.31612567540515</v>
      </c>
      <c r="Q26" s="3">
        <v>1.2014648789273561</v>
      </c>
      <c r="R26" s="3">
        <v>0.50061036621973165</v>
      </c>
      <c r="S26" s="3">
        <v>0.50061036621973176</v>
      </c>
      <c r="T26" s="3">
        <v>0</v>
      </c>
      <c r="U26" s="3">
        <v>0</v>
      </c>
      <c r="V26" s="3">
        <v>0</v>
      </c>
      <c r="W26" s="3">
        <v>2.7032959775865515</v>
      </c>
      <c r="X26" s="3">
        <v>220.66904942965772</v>
      </c>
      <c r="Y26" s="3">
        <v>5.1062257354412637</v>
      </c>
      <c r="Z26" s="27">
        <v>0.95</v>
      </c>
      <c r="AA26" s="3">
        <v>0</v>
      </c>
      <c r="AB26" s="3">
        <v>0</v>
      </c>
      <c r="AC26" s="27">
        <v>8.173</v>
      </c>
      <c r="AD26" s="27">
        <v>43</v>
      </c>
    </row>
    <row r="27" spans="1:30">
      <c r="A27" t="s">
        <v>62</v>
      </c>
      <c r="B27" t="s">
        <v>114</v>
      </c>
      <c r="C27" s="3" t="s">
        <v>696</v>
      </c>
      <c r="D27" s="3"/>
      <c r="E27" s="3" t="s">
        <v>476</v>
      </c>
      <c r="F27" s="3" t="s">
        <v>695</v>
      </c>
      <c r="G27" s="3">
        <v>0</v>
      </c>
      <c r="H27" s="3">
        <v>13.076301950235372</v>
      </c>
      <c r="I27" s="3">
        <v>0</v>
      </c>
      <c r="J27" s="3">
        <v>0</v>
      </c>
      <c r="K27" s="3">
        <v>0.19963819771351712</v>
      </c>
      <c r="L27" s="3">
        <v>3.3938493611297913</v>
      </c>
      <c r="M27" s="3">
        <v>0</v>
      </c>
      <c r="N27" s="3">
        <v>9.9819098856758562E-2</v>
      </c>
      <c r="O27" s="3">
        <v>1.996381977135171</v>
      </c>
      <c r="P27" s="3">
        <v>11.479196368527234</v>
      </c>
      <c r="Q27" s="3">
        <v>0</v>
      </c>
      <c r="R27" s="3">
        <v>0.1996381977135171</v>
      </c>
      <c r="S27" s="3">
        <v>0</v>
      </c>
      <c r="T27" s="3">
        <v>0</v>
      </c>
      <c r="U27" s="3">
        <v>0</v>
      </c>
      <c r="V27" s="3">
        <v>0</v>
      </c>
      <c r="W27" s="3">
        <v>1.3974673839946199</v>
      </c>
      <c r="X27" s="3">
        <v>9.9819098856758562E-2</v>
      </c>
      <c r="Y27" s="3">
        <v>0.19963819771351712</v>
      </c>
      <c r="Z27" s="27"/>
      <c r="AA27" s="3">
        <v>0</v>
      </c>
      <c r="AB27" s="3">
        <v>0</v>
      </c>
      <c r="AC27" s="27">
        <v>7.0039999999999996</v>
      </c>
      <c r="AD27" s="27">
        <v>0.37</v>
      </c>
    </row>
    <row r="28" spans="1:30">
      <c r="A28" t="s">
        <v>69</v>
      </c>
      <c r="B28" t="s">
        <v>120</v>
      </c>
      <c r="C28" s="3" t="s">
        <v>696</v>
      </c>
      <c r="D28" s="3"/>
      <c r="E28" s="3" t="s">
        <v>475</v>
      </c>
      <c r="F28" s="3" t="s">
        <v>695</v>
      </c>
      <c r="G28" s="3">
        <v>0</v>
      </c>
      <c r="H28" s="3">
        <v>19.26382910547396</v>
      </c>
      <c r="I28" s="3">
        <v>4.7156248331108133</v>
      </c>
      <c r="J28" s="3">
        <v>0.30099732977303062</v>
      </c>
      <c r="K28" s="3">
        <v>0.30099732977303062</v>
      </c>
      <c r="L28" s="3">
        <v>13.845877169559408</v>
      </c>
      <c r="M28" s="3">
        <v>0</v>
      </c>
      <c r="N28" s="3">
        <v>0.50166221628838448</v>
      </c>
      <c r="O28" s="3">
        <v>6.5216088117489974</v>
      </c>
      <c r="P28" s="3">
        <v>17.959507343124162</v>
      </c>
      <c r="Q28" s="3">
        <v>1.3043217623497996</v>
      </c>
      <c r="R28" s="3">
        <v>0.50166221628838437</v>
      </c>
      <c r="S28" s="3">
        <v>0.50166221628838448</v>
      </c>
      <c r="T28" s="3">
        <v>0</v>
      </c>
      <c r="U28" s="3">
        <v>0</v>
      </c>
      <c r="V28" s="3">
        <v>0</v>
      </c>
      <c r="W28" s="3">
        <v>1.003324432576769</v>
      </c>
      <c r="X28" s="3">
        <v>126.51921094793055</v>
      </c>
      <c r="Y28" s="3">
        <v>0.20066488651535377</v>
      </c>
      <c r="Z28" s="27">
        <v>0.08</v>
      </c>
      <c r="AA28" s="3">
        <v>0</v>
      </c>
      <c r="AB28" s="3">
        <v>0</v>
      </c>
      <c r="AC28" s="27">
        <v>8.0429999999999993</v>
      </c>
      <c r="AD28" s="27">
        <v>291</v>
      </c>
    </row>
    <row r="29" spans="1:30">
      <c r="A29" t="s">
        <v>70</v>
      </c>
      <c r="B29" t="s">
        <v>121</v>
      </c>
      <c r="C29" s="3" t="s">
        <v>696</v>
      </c>
      <c r="D29" s="3"/>
      <c r="E29" s="3" t="s">
        <v>476</v>
      </c>
      <c r="F29" s="3" t="s">
        <v>695</v>
      </c>
      <c r="G29" s="3">
        <v>0</v>
      </c>
      <c r="H29" s="3">
        <v>13.406654140383845</v>
      </c>
      <c r="I29" s="3">
        <v>0</v>
      </c>
      <c r="J29" s="3">
        <v>0</v>
      </c>
      <c r="K29" s="3">
        <v>0.20009931552811708</v>
      </c>
      <c r="L29" s="3">
        <v>3.3016387062139319</v>
      </c>
      <c r="M29" s="3">
        <v>0</v>
      </c>
      <c r="N29" s="3">
        <v>0.10004965776405854</v>
      </c>
      <c r="O29" s="3">
        <v>0.80039726211246831</v>
      </c>
      <c r="P29" s="3">
        <v>7.1035257012481559</v>
      </c>
      <c r="Q29" s="3">
        <v>0</v>
      </c>
      <c r="R29" s="3">
        <v>0.5002482888202926</v>
      </c>
      <c r="S29" s="3">
        <v>0.10004965776405862</v>
      </c>
      <c r="T29" s="3">
        <v>0</v>
      </c>
      <c r="U29" s="3">
        <v>0</v>
      </c>
      <c r="V29" s="3">
        <v>0</v>
      </c>
      <c r="W29" s="3">
        <v>0.70034760434840981</v>
      </c>
      <c r="X29" s="3">
        <v>0.20009931552811708</v>
      </c>
      <c r="Y29" s="3">
        <v>0.10004965776405854</v>
      </c>
      <c r="Z29" s="27"/>
      <c r="AA29" s="3">
        <v>0</v>
      </c>
      <c r="AB29" s="3">
        <v>0</v>
      </c>
      <c r="AC29" s="27">
        <v>4.4210000000000003</v>
      </c>
      <c r="AD29" s="27">
        <v>1.3149999999999999</v>
      </c>
    </row>
    <row r="30" spans="1:30">
      <c r="A30" t="s">
        <v>71</v>
      </c>
      <c r="B30" t="s">
        <v>122</v>
      </c>
      <c r="C30" s="3" t="s">
        <v>696</v>
      </c>
      <c r="D30" s="3"/>
      <c r="E30" s="3" t="s">
        <v>475</v>
      </c>
      <c r="F30" s="3" t="s">
        <v>695</v>
      </c>
      <c r="G30" s="3">
        <v>0</v>
      </c>
      <c r="H30" s="3">
        <v>15.036502206177289</v>
      </c>
      <c r="I30" s="3">
        <v>4.3104639657708228</v>
      </c>
      <c r="J30" s="3">
        <v>0.10024334804118193</v>
      </c>
      <c r="K30" s="3">
        <v>0.20048669608236386</v>
      </c>
      <c r="L30" s="3">
        <v>3.4082738334001856</v>
      </c>
      <c r="M30" s="3">
        <v>0</v>
      </c>
      <c r="N30" s="3">
        <v>0.20048669608236386</v>
      </c>
      <c r="O30" s="3">
        <v>17.041369167000926</v>
      </c>
      <c r="P30" s="3">
        <v>23.156213397513024</v>
      </c>
      <c r="Q30" s="3">
        <v>1.4034068725765467</v>
      </c>
      <c r="R30" s="3">
        <v>0.80194678432945543</v>
      </c>
      <c r="S30" s="3">
        <v>0.40097339216472777</v>
      </c>
      <c r="T30" s="3">
        <v>0</v>
      </c>
      <c r="U30" s="3">
        <v>0</v>
      </c>
      <c r="V30" s="3">
        <v>0</v>
      </c>
      <c r="W30" s="3">
        <v>1.202920176494183</v>
      </c>
      <c r="X30" s="3">
        <v>231.46189062708905</v>
      </c>
      <c r="Y30" s="3">
        <v>0.30073004412354576</v>
      </c>
      <c r="Z30" s="27">
        <v>0.56000000000000005</v>
      </c>
      <c r="AA30" s="3">
        <v>0</v>
      </c>
      <c r="AB30" s="3">
        <v>0</v>
      </c>
      <c r="AC30" s="27">
        <v>8.1980000000000004</v>
      </c>
      <c r="AD30" s="27">
        <v>41.7</v>
      </c>
    </row>
    <row r="31" spans="1:30">
      <c r="A31" t="s">
        <v>72</v>
      </c>
      <c r="B31" t="s">
        <v>123</v>
      </c>
      <c r="C31" s="3" t="s">
        <v>696</v>
      </c>
      <c r="D31" s="3"/>
      <c r="E31" s="3" t="s">
        <v>476</v>
      </c>
      <c r="F31" s="3" t="s">
        <v>695</v>
      </c>
      <c r="G31" s="3">
        <v>0</v>
      </c>
      <c r="H31" s="3">
        <v>12.455538544184803</v>
      </c>
      <c r="I31" s="3">
        <v>0</v>
      </c>
      <c r="J31" s="3">
        <v>0</v>
      </c>
      <c r="K31" s="3">
        <v>0.1004478914853613</v>
      </c>
      <c r="L31" s="3">
        <v>2.4107493956486716</v>
      </c>
      <c r="M31" s="3">
        <v>0</v>
      </c>
      <c r="N31" s="3">
        <v>0.1004478914853613</v>
      </c>
      <c r="O31" s="3">
        <v>0.50223945742680653</v>
      </c>
      <c r="P31" s="3">
        <v>7.9353834273435426</v>
      </c>
      <c r="Q31" s="3">
        <v>0</v>
      </c>
      <c r="R31" s="3">
        <v>0.20089578297072258</v>
      </c>
      <c r="S31" s="3">
        <v>0</v>
      </c>
      <c r="T31" s="3">
        <v>0</v>
      </c>
      <c r="U31" s="3">
        <v>0</v>
      </c>
      <c r="V31" s="3">
        <v>0.1004478914853613</v>
      </c>
      <c r="W31" s="3">
        <v>1.1049268063389743</v>
      </c>
      <c r="X31" s="3">
        <v>0.1004478914853613</v>
      </c>
      <c r="Y31" s="3">
        <v>0.1004478914853613</v>
      </c>
      <c r="Z31" s="27"/>
      <c r="AC31" s="27">
        <v>4.4219999999999997</v>
      </c>
      <c r="AD31" s="27">
        <v>0.34499999999999997</v>
      </c>
    </row>
    <row r="32" spans="1:30">
      <c r="A32" t="s">
        <v>73</v>
      </c>
      <c r="B32" t="s">
        <v>124</v>
      </c>
      <c r="C32" s="3" t="s">
        <v>696</v>
      </c>
      <c r="D32" s="3"/>
      <c r="E32" s="3" t="s">
        <v>475</v>
      </c>
      <c r="F32" s="3" t="s">
        <v>695</v>
      </c>
      <c r="G32" s="3">
        <v>0</v>
      </c>
      <c r="H32" s="3">
        <v>14.612782005522268</v>
      </c>
      <c r="I32" s="3">
        <v>4.5039396592363161</v>
      </c>
      <c r="J32" s="3">
        <v>0.10008754798302924</v>
      </c>
      <c r="K32" s="3">
        <v>0.20017509596605848</v>
      </c>
      <c r="L32" s="3">
        <v>5.4047275910835779</v>
      </c>
      <c r="M32" s="3">
        <v>0</v>
      </c>
      <c r="N32" s="3">
        <v>0.30026264394908769</v>
      </c>
      <c r="O32" s="3">
        <v>8.0070038386423388</v>
      </c>
      <c r="P32" s="3">
        <v>10.70936763418413</v>
      </c>
      <c r="Q32" s="3">
        <v>1.5013132197454386</v>
      </c>
      <c r="R32" s="3">
        <v>0.30026264394908769</v>
      </c>
      <c r="S32" s="3">
        <v>0.6005252878981755</v>
      </c>
      <c r="T32" s="3">
        <v>0</v>
      </c>
      <c r="U32" s="3">
        <v>0</v>
      </c>
      <c r="V32" s="3">
        <v>0</v>
      </c>
      <c r="W32" s="3">
        <v>1.0008754798302923</v>
      </c>
      <c r="X32" s="3">
        <v>219.09164253485102</v>
      </c>
      <c r="Y32" s="3">
        <v>0.20017509596605848</v>
      </c>
      <c r="Z32" s="3">
        <v>0.12</v>
      </c>
      <c r="AA32" s="3">
        <v>0</v>
      </c>
      <c r="AB32" s="3">
        <v>0</v>
      </c>
      <c r="AC32" s="27">
        <v>8.1039999999999992</v>
      </c>
      <c r="AD32" s="27">
        <v>39.9</v>
      </c>
    </row>
    <row r="33" spans="1:30">
      <c r="A33" t="s">
        <v>74</v>
      </c>
      <c r="B33" t="s">
        <v>125</v>
      </c>
      <c r="C33" s="3" t="s">
        <v>696</v>
      </c>
      <c r="D33" s="3"/>
      <c r="E33" s="3" t="s">
        <v>476</v>
      </c>
      <c r="F33" s="3" t="s">
        <v>695</v>
      </c>
      <c r="G33" s="3">
        <v>0</v>
      </c>
      <c r="H33" s="3">
        <v>25.759563852524721</v>
      </c>
      <c r="I33" s="3">
        <v>0</v>
      </c>
      <c r="J33" s="3">
        <v>0</v>
      </c>
      <c r="K33" s="3">
        <v>0.20046353192626243</v>
      </c>
      <c r="L33" s="3">
        <v>13.43105663905958</v>
      </c>
      <c r="M33" s="3">
        <v>0</v>
      </c>
      <c r="N33" s="3">
        <v>0.20046353192626243</v>
      </c>
      <c r="O33" s="3">
        <v>1.0023176596313121</v>
      </c>
      <c r="P33" s="3">
        <v>11.025494255944432</v>
      </c>
      <c r="Q33" s="3">
        <v>0</v>
      </c>
      <c r="R33" s="3">
        <v>0.50115882981565596</v>
      </c>
      <c r="S33" s="3">
        <v>0</v>
      </c>
      <c r="T33" s="3">
        <v>0</v>
      </c>
      <c r="U33" s="3">
        <v>0</v>
      </c>
      <c r="V33" s="3">
        <v>0</v>
      </c>
      <c r="W33" s="3">
        <v>0.90208589366818082</v>
      </c>
      <c r="X33" s="3">
        <v>0.80185412770504971</v>
      </c>
      <c r="Y33" s="3">
        <v>0.10023176596313121</v>
      </c>
      <c r="Z33" s="27"/>
      <c r="AC33" s="27">
        <v>5.4240000000000004</v>
      </c>
      <c r="AD33" s="27">
        <v>0.877</v>
      </c>
    </row>
    <row r="34" spans="1:30">
      <c r="A34" t="s">
        <v>75</v>
      </c>
      <c r="B34" t="s">
        <v>126</v>
      </c>
      <c r="C34" s="3" t="s">
        <v>696</v>
      </c>
      <c r="D34" s="3"/>
      <c r="E34" s="3" t="s">
        <v>475</v>
      </c>
      <c r="F34" s="3" t="s">
        <v>695</v>
      </c>
      <c r="G34" s="3">
        <v>0</v>
      </c>
      <c r="H34" s="3">
        <v>14.111407161803704</v>
      </c>
      <c r="I34" s="3">
        <v>4.8038832891246654</v>
      </c>
      <c r="J34" s="3">
        <v>0.30024270557029159</v>
      </c>
      <c r="K34" s="3">
        <v>0.20016180371352776</v>
      </c>
      <c r="L34" s="3">
        <v>6.004854111405832</v>
      </c>
      <c r="M34" s="3">
        <v>0</v>
      </c>
      <c r="N34" s="3">
        <v>0.60048541114058318</v>
      </c>
      <c r="O34" s="3">
        <v>19.515775862068956</v>
      </c>
      <c r="P34" s="3">
        <v>27.422167108753303</v>
      </c>
      <c r="Q34" s="3">
        <v>1.2009708222811666</v>
      </c>
      <c r="R34" s="3">
        <v>1.1008899204244027</v>
      </c>
      <c r="S34" s="3">
        <v>0.60048541114058329</v>
      </c>
      <c r="T34" s="3">
        <v>0</v>
      </c>
      <c r="U34" s="3">
        <v>0</v>
      </c>
      <c r="V34" s="3">
        <v>0</v>
      </c>
      <c r="W34" s="3">
        <v>0.70056631299734717</v>
      </c>
      <c r="X34" s="3">
        <v>127.00266445623335</v>
      </c>
      <c r="Y34" s="3">
        <v>1.9015371352785135</v>
      </c>
      <c r="Z34" s="27">
        <v>0.13</v>
      </c>
      <c r="AA34" s="3">
        <v>0</v>
      </c>
      <c r="AB34" s="3">
        <v>0</v>
      </c>
      <c r="AC34" s="27">
        <v>8.0190000000000001</v>
      </c>
      <c r="AD34" s="27">
        <v>41.5</v>
      </c>
    </row>
    <row r="35" spans="1:30">
      <c r="A35" t="s">
        <v>76</v>
      </c>
      <c r="B35" t="s">
        <v>127</v>
      </c>
      <c r="C35" s="3" t="s">
        <v>696</v>
      </c>
      <c r="D35" s="3"/>
      <c r="E35" s="3" t="s">
        <v>476</v>
      </c>
      <c r="F35" s="3" t="s">
        <v>695</v>
      </c>
      <c r="G35" s="3">
        <v>0</v>
      </c>
      <c r="H35" s="3">
        <v>13.565611077664064</v>
      </c>
      <c r="I35" s="3">
        <v>0</v>
      </c>
      <c r="J35" s="3">
        <v>0</v>
      </c>
      <c r="K35" s="3">
        <v>9.9747140276941648E-2</v>
      </c>
      <c r="L35" s="3">
        <v>3.0921613485851909</v>
      </c>
      <c r="M35" s="3">
        <v>0</v>
      </c>
      <c r="N35" s="3">
        <v>0.1994942805538833</v>
      </c>
      <c r="O35" s="3">
        <v>1.2967128236002414</v>
      </c>
      <c r="P35" s="3">
        <v>7.2815412402167397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0.89772426249247472</v>
      </c>
      <c r="X35" s="3">
        <v>0.1994942805538833</v>
      </c>
      <c r="Y35" s="3">
        <v>9.9747140276941648E-2</v>
      </c>
      <c r="Z35" s="27"/>
      <c r="AC35" s="27">
        <v>4.319</v>
      </c>
      <c r="AD35" s="27">
        <v>1.486</v>
      </c>
    </row>
    <row r="36" spans="1:30">
      <c r="A36" t="s">
        <v>77</v>
      </c>
      <c r="B36" t="s">
        <v>128</v>
      </c>
      <c r="C36" s="3" t="s">
        <v>696</v>
      </c>
      <c r="D36" s="3"/>
      <c r="E36" s="3" t="s">
        <v>475</v>
      </c>
      <c r="F36" s="3" t="s">
        <v>695</v>
      </c>
      <c r="G36" s="3">
        <v>0</v>
      </c>
      <c r="H36" s="3">
        <v>15.428057142857147</v>
      </c>
      <c r="I36" s="3">
        <v>4.3359899159663877</v>
      </c>
      <c r="J36" s="3">
        <v>0.10083697478991599</v>
      </c>
      <c r="K36" s="3">
        <v>0.20167394957983198</v>
      </c>
      <c r="L36" s="3">
        <v>6.3527294117647077</v>
      </c>
      <c r="M36" s="3">
        <v>0</v>
      </c>
      <c r="N36" s="3">
        <v>0.10083697478991599</v>
      </c>
      <c r="O36" s="3">
        <v>15.327220168067232</v>
      </c>
      <c r="P36" s="3">
        <v>12.705458823529415</v>
      </c>
      <c r="Q36" s="3">
        <v>1.4117176470588237</v>
      </c>
      <c r="R36" s="3">
        <v>0.80669579831932792</v>
      </c>
      <c r="S36" s="3">
        <v>0.40334789915966407</v>
      </c>
      <c r="T36" s="3">
        <v>0</v>
      </c>
      <c r="U36" s="3">
        <v>0</v>
      </c>
      <c r="V36" s="3">
        <v>0</v>
      </c>
      <c r="W36" s="3">
        <v>1.00836974789916</v>
      </c>
      <c r="X36" s="3">
        <v>227.28654117647065</v>
      </c>
      <c r="Y36" s="3">
        <v>0.30251092436974797</v>
      </c>
      <c r="Z36" s="27"/>
      <c r="AA36" s="3">
        <v>0</v>
      </c>
      <c r="AB36" s="3">
        <v>0</v>
      </c>
      <c r="AC36" s="27"/>
      <c r="AD36" s="27"/>
    </row>
    <row r="37" spans="1:30">
      <c r="A37" t="s">
        <v>78</v>
      </c>
      <c r="B37" t="s">
        <v>129</v>
      </c>
      <c r="C37" s="3" t="s">
        <v>696</v>
      </c>
      <c r="D37" s="3"/>
      <c r="E37" s="3" t="s">
        <v>476</v>
      </c>
      <c r="F37" s="3" t="s">
        <v>695</v>
      </c>
      <c r="G37" s="3">
        <v>0</v>
      </c>
      <c r="H37" s="3">
        <v>13.527582292849043</v>
      </c>
      <c r="I37" s="3">
        <v>0</v>
      </c>
      <c r="J37" s="3">
        <v>0</v>
      </c>
      <c r="K37" s="3">
        <v>0.20040862656072655</v>
      </c>
      <c r="L37" s="3">
        <v>7.4151191827468823</v>
      </c>
      <c r="M37" s="3">
        <v>0</v>
      </c>
      <c r="N37" s="3">
        <v>0.10020431328036328</v>
      </c>
      <c r="O37" s="3">
        <v>1.0020431328036328</v>
      </c>
      <c r="P37" s="3">
        <v>5.8118501702610699</v>
      </c>
      <c r="Q37" s="3">
        <v>0</v>
      </c>
      <c r="R37" s="3">
        <v>0.30061293984108983</v>
      </c>
      <c r="S37" s="3">
        <v>0.10020431328036336</v>
      </c>
      <c r="T37" s="3">
        <v>0</v>
      </c>
      <c r="U37" s="3">
        <v>0</v>
      </c>
      <c r="V37" s="3">
        <v>0</v>
      </c>
      <c r="W37" s="3">
        <v>1.1022474460839959</v>
      </c>
      <c r="X37" s="3">
        <v>0.10020431328036328</v>
      </c>
      <c r="Y37" s="3">
        <v>0.10020431328036328</v>
      </c>
      <c r="Z37" s="27"/>
      <c r="AC37" s="27"/>
      <c r="AD37" s="27"/>
    </row>
    <row r="38" spans="1:30">
      <c r="A38" t="s">
        <v>79</v>
      </c>
      <c r="B38" t="s">
        <v>130</v>
      </c>
      <c r="C38" s="3" t="s">
        <v>696</v>
      </c>
      <c r="D38" s="3"/>
      <c r="E38" s="3" t="s">
        <v>475</v>
      </c>
      <c r="F38" s="3" t="s">
        <v>695</v>
      </c>
      <c r="G38" s="3">
        <v>0</v>
      </c>
      <c r="H38" s="3">
        <v>13.984963308872585</v>
      </c>
      <c r="I38" s="3">
        <v>3.9957038025350244</v>
      </c>
      <c r="J38" s="3">
        <v>9.9892595063375611E-2</v>
      </c>
      <c r="K38" s="3">
        <v>0.29967778519012683</v>
      </c>
      <c r="L38" s="3">
        <v>7.0923742494996675</v>
      </c>
      <c r="M38" s="3">
        <v>0</v>
      </c>
      <c r="N38" s="3">
        <v>0.19978519012675122</v>
      </c>
      <c r="O38" s="3">
        <v>24.573578385590398</v>
      </c>
      <c r="P38" s="3">
        <v>20.477981987992003</v>
      </c>
      <c r="Q38" s="3">
        <v>2.0977444963308876</v>
      </c>
      <c r="R38" s="3">
        <v>0.59935557038025367</v>
      </c>
      <c r="S38" s="3">
        <v>0.59935557038025367</v>
      </c>
      <c r="T38" s="3">
        <v>0</v>
      </c>
      <c r="U38" s="3">
        <v>0</v>
      </c>
      <c r="V38" s="3">
        <v>0</v>
      </c>
      <c r="W38" s="3">
        <v>0.89903335557038044</v>
      </c>
      <c r="X38" s="3">
        <v>309.76693729152777</v>
      </c>
      <c r="Y38" s="3">
        <v>0.69924816544362922</v>
      </c>
      <c r="Z38" s="27">
        <v>0.09</v>
      </c>
      <c r="AA38" s="3">
        <v>0</v>
      </c>
      <c r="AB38" s="3">
        <v>0</v>
      </c>
      <c r="AC38" s="27">
        <v>20.024899999999999</v>
      </c>
      <c r="AD38" s="27">
        <v>0.22689999999999999</v>
      </c>
    </row>
    <row r="39" spans="1:30">
      <c r="A39" t="s">
        <v>80</v>
      </c>
      <c r="B39" t="s">
        <v>131</v>
      </c>
      <c r="C39" s="3" t="s">
        <v>696</v>
      </c>
      <c r="D39" s="3"/>
      <c r="E39" s="3" t="s">
        <v>476</v>
      </c>
      <c r="F39" s="3" t="s">
        <v>695</v>
      </c>
      <c r="G39" s="3">
        <v>0</v>
      </c>
      <c r="H39" s="3">
        <v>16.236012052226314</v>
      </c>
      <c r="I39" s="3">
        <v>0</v>
      </c>
      <c r="J39" s="3">
        <v>0</v>
      </c>
      <c r="K39" s="3">
        <v>0.20044459323736188</v>
      </c>
      <c r="L39" s="3">
        <v>4.3095587546032803</v>
      </c>
      <c r="M39" s="3">
        <v>0</v>
      </c>
      <c r="N39" s="3">
        <v>0.10022229661868094</v>
      </c>
      <c r="O39" s="3">
        <v>0.5011114830934047</v>
      </c>
      <c r="P39" s="3">
        <v>5.812893203883494</v>
      </c>
      <c r="Q39" s="3">
        <v>0</v>
      </c>
      <c r="R39" s="3">
        <v>0.40088918647472371</v>
      </c>
      <c r="S39" s="3">
        <v>0</v>
      </c>
      <c r="T39" s="3">
        <v>0</v>
      </c>
      <c r="U39" s="3">
        <v>0</v>
      </c>
      <c r="V39" s="3">
        <v>0.10022229661868094</v>
      </c>
      <c r="W39" s="3">
        <v>0.80177837294944754</v>
      </c>
      <c r="X39" s="3">
        <v>0.80177837294944754</v>
      </c>
      <c r="Y39" s="3">
        <v>0.10022229661868094</v>
      </c>
      <c r="Z39" s="3"/>
      <c r="AC39" s="27">
        <v>20.102599999999999</v>
      </c>
      <c r="AD39" s="27">
        <v>0.2109</v>
      </c>
    </row>
    <row r="40" spans="1:30">
      <c r="A40" t="s">
        <v>81</v>
      </c>
      <c r="B40" t="s">
        <v>132</v>
      </c>
      <c r="C40" s="3" t="s">
        <v>696</v>
      </c>
      <c r="D40" s="3"/>
      <c r="E40" s="3" t="s">
        <v>475</v>
      </c>
      <c r="F40" s="3" t="s">
        <v>695</v>
      </c>
      <c r="G40" s="3">
        <v>0</v>
      </c>
      <c r="H40" s="3">
        <v>21.662531120331963</v>
      </c>
      <c r="I40" s="3">
        <v>3.9930932940704085</v>
      </c>
      <c r="J40" s="3">
        <v>9.9827332351760209E-2</v>
      </c>
      <c r="K40" s="3">
        <v>0.19965466470352042</v>
      </c>
      <c r="L40" s="3">
        <v>9.1841145763619387</v>
      </c>
      <c r="M40" s="3">
        <v>0</v>
      </c>
      <c r="N40" s="3">
        <v>0.59896399411056123</v>
      </c>
      <c r="O40" s="3">
        <v>27.951653058492855</v>
      </c>
      <c r="P40" s="3">
        <v>22.361322446794286</v>
      </c>
      <c r="Q40" s="3">
        <v>2.0963739793869642</v>
      </c>
      <c r="R40" s="3">
        <v>0.99827332351760212</v>
      </c>
      <c r="S40" s="3">
        <v>0.69879132646232145</v>
      </c>
      <c r="T40" s="3">
        <v>0</v>
      </c>
      <c r="U40" s="3">
        <v>0</v>
      </c>
      <c r="V40" s="3">
        <v>0</v>
      </c>
      <c r="W40" s="3">
        <v>0.89844599116584178</v>
      </c>
      <c r="X40" s="3">
        <v>312.35972292865767</v>
      </c>
      <c r="Y40" s="3">
        <v>0.49913666175880106</v>
      </c>
      <c r="Z40" s="3">
        <v>0.09</v>
      </c>
      <c r="AA40" s="3">
        <v>0</v>
      </c>
      <c r="AB40" s="3">
        <v>0</v>
      </c>
      <c r="AC40" s="27">
        <v>20.211099999999998</v>
      </c>
      <c r="AD40" s="27">
        <v>0.20910000000000001</v>
      </c>
    </row>
    <row r="41" spans="1:30">
      <c r="A41" t="s">
        <v>82</v>
      </c>
      <c r="B41" t="s">
        <v>133</v>
      </c>
      <c r="C41" s="3" t="s">
        <v>696</v>
      </c>
      <c r="D41" s="3"/>
      <c r="E41" s="3" t="s">
        <v>476</v>
      </c>
      <c r="F41" s="3" t="s">
        <v>695</v>
      </c>
      <c r="G41" s="3">
        <v>0</v>
      </c>
      <c r="H41" s="3">
        <v>24.254027301459217</v>
      </c>
      <c r="I41" s="3">
        <v>0</v>
      </c>
      <c r="J41" s="3">
        <v>0.30066975993544481</v>
      </c>
      <c r="K41" s="3">
        <v>0.40089301324725979</v>
      </c>
      <c r="L41" s="3">
        <v>6.0133951987088965</v>
      </c>
      <c r="M41" s="3">
        <v>0</v>
      </c>
      <c r="N41" s="3">
        <v>0.10022325331181495</v>
      </c>
      <c r="O41" s="3">
        <v>0.60133951987088963</v>
      </c>
      <c r="P41" s="3">
        <v>7.1158509851388612</v>
      </c>
      <c r="Q41" s="3">
        <v>0</v>
      </c>
      <c r="R41" s="3">
        <v>0.20044650662362987</v>
      </c>
      <c r="S41" s="3">
        <v>0.30066975993544492</v>
      </c>
      <c r="T41" s="3">
        <v>0</v>
      </c>
      <c r="U41" s="3">
        <v>0</v>
      </c>
      <c r="V41" s="3">
        <v>0.10022325331181495</v>
      </c>
      <c r="W41" s="3">
        <v>0.80178602649451958</v>
      </c>
      <c r="X41" s="3">
        <v>0.20044650662362989</v>
      </c>
      <c r="Y41" s="3">
        <v>0.10022325331181495</v>
      </c>
      <c r="Z41" s="3"/>
      <c r="AC41" s="27">
        <v>20.1584</v>
      </c>
      <c r="AD41" s="27">
        <v>0.20699999999999999</v>
      </c>
    </row>
    <row r="42" spans="1:30">
      <c r="A42" t="s">
        <v>176</v>
      </c>
      <c r="B42" t="s">
        <v>177</v>
      </c>
      <c r="C42" s="3" t="s">
        <v>521</v>
      </c>
      <c r="D42" s="3"/>
      <c r="E42" s="3" t="s">
        <v>475</v>
      </c>
      <c r="F42" s="3" t="s">
        <v>695</v>
      </c>
      <c r="G42" s="3">
        <v>0</v>
      </c>
      <c r="H42" s="3">
        <v>14.914422561380219</v>
      </c>
      <c r="I42" s="3">
        <v>4.1628609157266068</v>
      </c>
      <c r="J42" s="3">
        <v>0.40929807564698062</v>
      </c>
      <c r="K42" s="3">
        <v>0.10981167883211673</v>
      </c>
      <c r="L42" s="3">
        <v>5.47061818181818</v>
      </c>
      <c r="M42" s="3">
        <v>7.9863039150630352E-2</v>
      </c>
      <c r="N42" s="3">
        <v>0.35938367617783656</v>
      </c>
      <c r="O42" s="3">
        <v>0.92840783012607786</v>
      </c>
      <c r="P42" s="3">
        <v>7.9962867949568635</v>
      </c>
      <c r="Q42" s="3">
        <v>3.6237854014598523</v>
      </c>
      <c r="R42" s="3">
        <v>0.56902415394824135</v>
      </c>
      <c r="S42" s="3">
        <v>0.45921247511612456</v>
      </c>
      <c r="T42" s="3">
        <v>3.9931519575315176E-2</v>
      </c>
      <c r="U42" s="3">
        <v>0</v>
      </c>
      <c r="V42" s="3">
        <v>0.31945215660252141</v>
      </c>
      <c r="W42" s="3">
        <v>1.9666273390842726</v>
      </c>
      <c r="X42" s="3">
        <v>17.539919973457192</v>
      </c>
      <c r="Y42" s="3">
        <v>5.9897279362972768E-2</v>
      </c>
      <c r="Z42" s="3">
        <v>0.255</v>
      </c>
      <c r="AA42" s="3">
        <v>0</v>
      </c>
      <c r="AB42" s="27">
        <v>0</v>
      </c>
      <c r="AC42" s="27">
        <v>8.6530000000000005</v>
      </c>
      <c r="AD42" s="27">
        <v>239</v>
      </c>
    </row>
    <row r="43" spans="1:30">
      <c r="A43" t="s">
        <v>178</v>
      </c>
      <c r="B43" t="s">
        <v>179</v>
      </c>
      <c r="C43" s="3" t="s">
        <v>521</v>
      </c>
      <c r="D43" s="3"/>
      <c r="E43" s="3" t="s">
        <v>476</v>
      </c>
      <c r="F43" s="3" t="s">
        <v>695</v>
      </c>
      <c r="G43" s="3">
        <v>0</v>
      </c>
      <c r="H43" s="3">
        <v>10.880467368140653</v>
      </c>
      <c r="I43" s="3">
        <v>2.003769312733085E-2</v>
      </c>
      <c r="J43" s="3">
        <v>1.0018846563665425E-2</v>
      </c>
      <c r="K43" s="3">
        <v>0.15028269845498138</v>
      </c>
      <c r="L43" s="3">
        <v>3.9474255460841778</v>
      </c>
      <c r="M43" s="3">
        <v>5.0094232818327131E-2</v>
      </c>
      <c r="N43" s="3">
        <v>0.18033923814597769</v>
      </c>
      <c r="O43" s="3">
        <v>0.72135695258391053</v>
      </c>
      <c r="P43" s="3">
        <v>7.8247191662226978</v>
      </c>
      <c r="Q43" s="3">
        <v>5.0094232818327131E-2</v>
      </c>
      <c r="R43" s="3">
        <v>0.46086694192860955</v>
      </c>
      <c r="S43" s="3">
        <v>0.17032039158231224</v>
      </c>
      <c r="T43" s="3">
        <v>3.0056539690996278E-2</v>
      </c>
      <c r="U43" s="3">
        <v>0</v>
      </c>
      <c r="V43" s="3">
        <v>7.013192594565798E-2</v>
      </c>
      <c r="W43" s="3">
        <v>1.2122804342035165</v>
      </c>
      <c r="X43" s="3">
        <v>0.18033923814597763</v>
      </c>
      <c r="Y43" s="3">
        <v>2.003769312733085E-2</v>
      </c>
      <c r="Z43" s="27"/>
      <c r="AC43" s="27">
        <v>6.6680000000000001</v>
      </c>
      <c r="AD43" s="27">
        <v>8.68</v>
      </c>
    </row>
    <row r="44" spans="1:30">
      <c r="A44" t="s">
        <v>180</v>
      </c>
      <c r="B44" t="s">
        <v>181</v>
      </c>
      <c r="C44" s="3" t="s">
        <v>521</v>
      </c>
      <c r="D44" s="3"/>
      <c r="E44" s="3" t="s">
        <v>475</v>
      </c>
      <c r="F44" s="3" t="s">
        <v>695</v>
      </c>
      <c r="G44" s="3">
        <v>0</v>
      </c>
      <c r="H44" s="3">
        <v>72.957224794822167</v>
      </c>
      <c r="I44" s="3">
        <v>6.5172707012744366</v>
      </c>
      <c r="J44" s="3">
        <v>1.1968444652031758</v>
      </c>
      <c r="K44" s="3">
        <v>4.435364782811769</v>
      </c>
      <c r="L44" s="3">
        <v>47.54188056315472</v>
      </c>
      <c r="M44" s="3">
        <v>7.0402615600186819E-2</v>
      </c>
      <c r="N44" s="3">
        <v>0.16092026422899844</v>
      </c>
      <c r="O44" s="3">
        <v>8.5690040701941665</v>
      </c>
      <c r="P44" s="3">
        <v>10.057516514312402</v>
      </c>
      <c r="Q44" s="3">
        <v>3.4597856809234666</v>
      </c>
      <c r="R44" s="3">
        <v>1.4080523120037365</v>
      </c>
      <c r="S44" s="3">
        <v>2.3434013478347899</v>
      </c>
      <c r="T44" s="3">
        <v>4.023006605724961E-2</v>
      </c>
      <c r="U44" s="3">
        <v>1.0057516514312402E-2</v>
      </c>
      <c r="V44" s="3">
        <v>7.0402615600186819E-2</v>
      </c>
      <c r="W44" s="3">
        <v>1.4583398945752981</v>
      </c>
      <c r="X44" s="3">
        <v>27.286042303329548</v>
      </c>
      <c r="Y44" s="3">
        <v>0.44253072662974569</v>
      </c>
      <c r="Z44" s="3">
        <v>0.94</v>
      </c>
      <c r="AA44" s="3">
        <v>0</v>
      </c>
      <c r="AB44" s="27">
        <v>0</v>
      </c>
      <c r="AC44" s="27">
        <v>8.7940000000000005</v>
      </c>
      <c r="AD44" s="27">
        <v>278</v>
      </c>
    </row>
    <row r="45" spans="1:30">
      <c r="A45" t="s">
        <v>182</v>
      </c>
      <c r="B45" t="s">
        <v>183</v>
      </c>
      <c r="C45" s="3" t="s">
        <v>521</v>
      </c>
      <c r="D45" s="3"/>
      <c r="E45" s="3" t="s">
        <v>476</v>
      </c>
      <c r="F45" s="3" t="s">
        <v>695</v>
      </c>
      <c r="G45" s="3">
        <v>0</v>
      </c>
      <c r="H45" s="3">
        <v>14.964588196065352</v>
      </c>
      <c r="I45" s="3">
        <v>9.9763921307102349E-3</v>
      </c>
      <c r="J45" s="3">
        <v>1.995278426142047E-2</v>
      </c>
      <c r="K45" s="3">
        <v>0.11971670556852282</v>
      </c>
      <c r="L45" s="3">
        <v>4.5492348116038661</v>
      </c>
      <c r="M45" s="3">
        <v>6.9834744914971644E-2</v>
      </c>
      <c r="N45" s="3">
        <v>7.9811137045681879E-2</v>
      </c>
      <c r="O45" s="3">
        <v>2.4641688562854278</v>
      </c>
      <c r="P45" s="3">
        <v>15.154139646548847</v>
      </c>
      <c r="Q45" s="3">
        <v>5.9858352784261409E-2</v>
      </c>
      <c r="R45" s="3">
        <v>0.10974031343781257</v>
      </c>
      <c r="S45" s="3">
        <v>9.9763921307102349E-2</v>
      </c>
      <c r="T45" s="3">
        <v>5.9858352784261409E-2</v>
      </c>
      <c r="U45" s="3">
        <v>9.9763921307102349E-3</v>
      </c>
      <c r="V45" s="3">
        <v>5.9858352784261409E-2</v>
      </c>
      <c r="W45" s="3">
        <v>1.6760338779593196</v>
      </c>
      <c r="X45" s="3">
        <v>0.52874878292764238</v>
      </c>
      <c r="Y45" s="3">
        <v>3.990556852284094E-2</v>
      </c>
      <c r="Z45" s="3"/>
      <c r="AA45" s="3"/>
      <c r="AC45" s="27">
        <v>5.0940000000000003</v>
      </c>
      <c r="AD45" s="27">
        <v>7.12</v>
      </c>
    </row>
    <row r="46" spans="1:30">
      <c r="A46" t="s">
        <v>184</v>
      </c>
      <c r="B46" t="s">
        <v>185</v>
      </c>
      <c r="C46" s="3" t="s">
        <v>521</v>
      </c>
      <c r="D46" s="3"/>
      <c r="E46" s="3" t="s">
        <v>475</v>
      </c>
      <c r="F46" s="3" t="s">
        <v>697</v>
      </c>
      <c r="G46" s="3">
        <v>1.0040260863778527E-2</v>
      </c>
      <c r="H46" s="3">
        <v>34.960188327676832</v>
      </c>
      <c r="I46" s="3">
        <v>7.0984644306914175</v>
      </c>
      <c r="J46" s="3">
        <v>1.2449923471085371</v>
      </c>
      <c r="K46" s="3">
        <v>1.2550326079723158</v>
      </c>
      <c r="L46" s="3">
        <v>22.460063552272558</v>
      </c>
      <c r="M46" s="3">
        <v>6.024156518267116E-2</v>
      </c>
      <c r="N46" s="3">
        <v>0.14056365209289937</v>
      </c>
      <c r="O46" s="3">
        <v>1.6164819990683426</v>
      </c>
      <c r="P46" s="3">
        <v>10.321388167964326</v>
      </c>
      <c r="Q46" s="3">
        <v>3.6446146935516048</v>
      </c>
      <c r="R46" s="3">
        <v>1.5060391295667788</v>
      </c>
      <c r="S46" s="3">
        <v>2.5803470419910814</v>
      </c>
      <c r="T46" s="3">
        <v>3.012078259133558E-2</v>
      </c>
      <c r="U46" s="3">
        <v>0</v>
      </c>
      <c r="V46" s="3">
        <v>0.10040260863778526</v>
      </c>
      <c r="W46" s="3">
        <v>2.5703067811273028</v>
      </c>
      <c r="X46" s="3">
        <v>28.303495374991666</v>
      </c>
      <c r="Y46" s="3">
        <v>0.10040260863778526</v>
      </c>
      <c r="Z46" s="3">
        <v>0.89500000000000002</v>
      </c>
      <c r="AA46" s="3">
        <v>2419.6</v>
      </c>
      <c r="AB46" s="27">
        <v>114.5</v>
      </c>
      <c r="AC46" s="27">
        <v>8.9629999999999992</v>
      </c>
      <c r="AD46" s="27">
        <v>289</v>
      </c>
    </row>
    <row r="47" spans="1:30">
      <c r="A47" t="s">
        <v>186</v>
      </c>
      <c r="B47" t="s">
        <v>187</v>
      </c>
      <c r="C47" s="3" t="s">
        <v>521</v>
      </c>
      <c r="D47" s="3"/>
      <c r="E47" s="3" t="s">
        <v>476</v>
      </c>
      <c r="F47" s="3" t="s">
        <v>697</v>
      </c>
      <c r="G47" s="3">
        <v>1.0008109177215192E-2</v>
      </c>
      <c r="H47" s="3">
        <v>14.701912381329116</v>
      </c>
      <c r="I47" s="3">
        <v>2.0016218354430383E-2</v>
      </c>
      <c r="J47" s="3">
        <v>0</v>
      </c>
      <c r="K47" s="3">
        <v>0.16012974683544307</v>
      </c>
      <c r="L47" s="3">
        <v>7.6061629746835457</v>
      </c>
      <c r="M47" s="3">
        <v>5.0040545886075954E-2</v>
      </c>
      <c r="N47" s="3">
        <v>4.0032436708860766E-2</v>
      </c>
      <c r="O47" s="3">
        <v>1.4611839398734179</v>
      </c>
      <c r="P47" s="3">
        <v>10.318360561708863</v>
      </c>
      <c r="Q47" s="3">
        <v>7.0056764240506345E-2</v>
      </c>
      <c r="R47" s="3">
        <v>0.2702189477848102</v>
      </c>
      <c r="S47" s="3">
        <v>8.0064873417721533E-2</v>
      </c>
      <c r="T47" s="3">
        <v>5.0040545886075954E-2</v>
      </c>
      <c r="U47" s="3">
        <v>0</v>
      </c>
      <c r="V47" s="3">
        <v>6.0048655063291149E-2</v>
      </c>
      <c r="W47" s="3">
        <v>1.5112244857594939</v>
      </c>
      <c r="X47" s="3">
        <v>0.40032436708860764</v>
      </c>
      <c r="Y47" s="3">
        <v>0.10008109177215191</v>
      </c>
      <c r="Z47" s="3"/>
      <c r="AA47" s="3"/>
      <c r="AC47" s="27">
        <v>6.7370000000000001</v>
      </c>
      <c r="AD47" s="27">
        <v>6.15</v>
      </c>
    </row>
    <row r="48" spans="1:30">
      <c r="A48" t="s">
        <v>188</v>
      </c>
      <c r="B48" t="s">
        <v>189</v>
      </c>
      <c r="C48" s="3" t="s">
        <v>521</v>
      </c>
      <c r="D48" s="3"/>
      <c r="E48" s="3" t="s">
        <v>475</v>
      </c>
      <c r="F48" s="3" t="s">
        <v>697</v>
      </c>
      <c r="G48" s="3">
        <v>0</v>
      </c>
      <c r="H48" s="3">
        <v>22.44630658531732</v>
      </c>
      <c r="I48" s="3">
        <v>7.0925134292724961</v>
      </c>
      <c r="J48" s="3">
        <v>1.2786503083758867</v>
      </c>
      <c r="K48" s="3">
        <v>1.2287030307049536</v>
      </c>
      <c r="L48" s="3">
        <v>14.674510179720137</v>
      </c>
      <c r="M48" s="3">
        <v>5.9936733205119691E-2</v>
      </c>
      <c r="N48" s="3">
        <v>0.2197680217521055</v>
      </c>
      <c r="O48" s="3">
        <v>2.5672900722859602</v>
      </c>
      <c r="P48" s="3">
        <v>14.075142847668941</v>
      </c>
      <c r="Q48" s="3">
        <v>4.0257505802772062</v>
      </c>
      <c r="R48" s="3">
        <v>1.4784394190596188</v>
      </c>
      <c r="S48" s="3">
        <v>2.5972584388885198</v>
      </c>
      <c r="T48" s="3">
        <v>3.9957822136746458E-2</v>
      </c>
      <c r="U48" s="3">
        <v>9.9894555341866146E-3</v>
      </c>
      <c r="V48" s="3">
        <v>8.9905099807679537E-2</v>
      </c>
      <c r="W48" s="3">
        <v>2.1177645732475621</v>
      </c>
      <c r="X48" s="3">
        <v>29.378988726042831</v>
      </c>
      <c r="Y48" s="3">
        <v>8.9905099807679537E-2</v>
      </c>
      <c r="Z48" s="3">
        <v>0.85</v>
      </c>
      <c r="AA48" s="3">
        <v>2419.6</v>
      </c>
      <c r="AB48" s="27">
        <v>3.1</v>
      </c>
      <c r="AC48" s="27">
        <v>8.5719999999999992</v>
      </c>
      <c r="AD48" s="27">
        <v>290</v>
      </c>
    </row>
    <row r="49" spans="1:30">
      <c r="A49" t="s">
        <v>190</v>
      </c>
      <c r="B49" t="s">
        <v>191</v>
      </c>
      <c r="C49" s="3" t="s">
        <v>521</v>
      </c>
      <c r="D49" s="3"/>
      <c r="E49" s="3" t="s">
        <v>476</v>
      </c>
      <c r="F49" s="3" t="s">
        <v>697</v>
      </c>
      <c r="G49" s="3">
        <v>0</v>
      </c>
      <c r="H49" s="3">
        <v>13.111041876384133</v>
      </c>
      <c r="I49" s="3">
        <v>0</v>
      </c>
      <c r="J49" s="3">
        <v>2.0093550768404803E-2</v>
      </c>
      <c r="K49" s="3">
        <v>0.28130971075766725</v>
      </c>
      <c r="L49" s="3">
        <v>5.907503925911012</v>
      </c>
      <c r="M49" s="3">
        <v>5.0233876921012006E-2</v>
      </c>
      <c r="N49" s="3">
        <v>0.29135648614186965</v>
      </c>
      <c r="O49" s="3">
        <v>0.98458398765183541</v>
      </c>
      <c r="P49" s="3">
        <v>10.428552848802093</v>
      </c>
      <c r="Q49" s="3">
        <v>4.0187101536809607E-2</v>
      </c>
      <c r="R49" s="3">
        <v>4.0187101536809607E-2</v>
      </c>
      <c r="S49" s="3">
        <v>7.0327427689416813E-2</v>
      </c>
      <c r="T49" s="3">
        <v>4.0187101536809607E-2</v>
      </c>
      <c r="U49" s="3">
        <v>0</v>
      </c>
      <c r="V49" s="3">
        <v>7.0327427689416813E-2</v>
      </c>
      <c r="W49" s="3">
        <v>1.3663614522515268</v>
      </c>
      <c r="X49" s="3">
        <v>0.14065485537883363</v>
      </c>
      <c r="Y49" s="3">
        <v>6.0280652305214413E-2</v>
      </c>
      <c r="Z49" s="27"/>
      <c r="AC49" s="27">
        <v>4.1079999999999997</v>
      </c>
      <c r="AD49" s="27">
        <v>6.43</v>
      </c>
    </row>
    <row r="50" spans="1:30">
      <c r="A50" t="s">
        <v>192</v>
      </c>
      <c r="B50" t="s">
        <v>193</v>
      </c>
      <c r="C50" s="3" t="s">
        <v>521</v>
      </c>
      <c r="D50" s="3"/>
      <c r="E50" s="3" t="s">
        <v>475</v>
      </c>
      <c r="F50" s="3" t="s">
        <v>697</v>
      </c>
      <c r="G50" s="3">
        <v>0</v>
      </c>
      <c r="H50" s="3">
        <v>11.943444665078106</v>
      </c>
      <c r="I50" s="3">
        <v>6.9088540508339964</v>
      </c>
      <c r="J50" s="3">
        <v>2.0836226502515229</v>
      </c>
      <c r="K50" s="3">
        <v>0.35890150913423358</v>
      </c>
      <c r="L50" s="3">
        <v>27.416087503309512</v>
      </c>
      <c r="M50" s="3">
        <v>5.9816918189038934E-2</v>
      </c>
      <c r="N50" s="3">
        <v>0.33896253640455398</v>
      </c>
      <c r="O50" s="3">
        <v>0.73774199099814686</v>
      </c>
      <c r="P50" s="3">
        <v>8.7233005692348442</v>
      </c>
      <c r="Q50" s="3">
        <v>2.8512731003441893</v>
      </c>
      <c r="R50" s="3">
        <v>0.49847431824199112</v>
      </c>
      <c r="S50" s="3">
        <v>0.9271622319301035</v>
      </c>
      <c r="T50" s="3">
        <v>4.9847431824199109E-2</v>
      </c>
      <c r="U50" s="3">
        <v>0</v>
      </c>
      <c r="V50" s="3">
        <v>6.9786404553878759E-2</v>
      </c>
      <c r="W50" s="3">
        <v>1.5153619274556529</v>
      </c>
      <c r="X50" s="3">
        <v>38.522095313741069</v>
      </c>
      <c r="Y50" s="3">
        <v>6.9786404553878759E-2</v>
      </c>
      <c r="Z50" s="3">
        <v>0.35</v>
      </c>
      <c r="AA50" s="3">
        <v>0</v>
      </c>
      <c r="AB50" s="27">
        <v>0</v>
      </c>
      <c r="AC50" s="27">
        <v>8.7799999999999994</v>
      </c>
      <c r="AD50" s="27">
        <v>262</v>
      </c>
    </row>
    <row r="51" spans="1:30">
      <c r="A51" t="s">
        <v>194</v>
      </c>
      <c r="B51" t="s">
        <v>195</v>
      </c>
      <c r="C51" s="3" t="s">
        <v>521</v>
      </c>
      <c r="D51" s="3"/>
      <c r="E51" s="3" t="s">
        <v>476</v>
      </c>
      <c r="F51" s="3" t="s">
        <v>697</v>
      </c>
      <c r="G51" s="3">
        <v>9.9722406254140767E-3</v>
      </c>
      <c r="H51" s="3">
        <v>9.9722406254140772</v>
      </c>
      <c r="I51" s="3">
        <v>1.9944481250828153E-2</v>
      </c>
      <c r="J51" s="3">
        <v>9.9722406254140767E-3</v>
      </c>
      <c r="K51" s="3">
        <v>5.9833443752484464E-2</v>
      </c>
      <c r="L51" s="3">
        <v>2.433226712601035</v>
      </c>
      <c r="M51" s="3">
        <v>4.9861203127070389E-2</v>
      </c>
      <c r="N51" s="3">
        <v>8.9750165628726702E-2</v>
      </c>
      <c r="O51" s="3">
        <v>0.43877858751821935</v>
      </c>
      <c r="P51" s="3">
        <v>5.813816284616407</v>
      </c>
      <c r="Q51" s="3">
        <v>3.9888962501656307E-2</v>
      </c>
      <c r="R51" s="3">
        <v>0.24930601563535193</v>
      </c>
      <c r="S51" s="3">
        <v>0.10969464687955484</v>
      </c>
      <c r="T51" s="3">
        <v>5.9833443752484464E-2</v>
      </c>
      <c r="U51" s="3">
        <v>0</v>
      </c>
      <c r="V51" s="3">
        <v>4.9861203127070389E-2</v>
      </c>
      <c r="W51" s="3">
        <v>1.2465300781767596</v>
      </c>
      <c r="X51" s="3">
        <v>6.9805684377898539E-2</v>
      </c>
      <c r="Y51" s="3">
        <v>9.9722406254140767E-3</v>
      </c>
      <c r="Z51" s="3"/>
      <c r="AA51" s="3"/>
      <c r="AC51" s="27">
        <v>3.988</v>
      </c>
      <c r="AD51" s="27">
        <v>7.44</v>
      </c>
    </row>
    <row r="52" spans="1:30">
      <c r="A52" t="s">
        <v>196</v>
      </c>
      <c r="B52" t="s">
        <v>197</v>
      </c>
      <c r="C52" s="3" t="s">
        <v>521</v>
      </c>
      <c r="D52" s="3"/>
      <c r="E52" s="3" t="s">
        <v>475</v>
      </c>
      <c r="F52" s="3" t="s">
        <v>697</v>
      </c>
      <c r="G52" s="3">
        <v>1.9975688284381357E-2</v>
      </c>
      <c r="H52" s="3">
        <v>22.692381891057224</v>
      </c>
      <c r="I52" s="3">
        <v>0.59927064853144063</v>
      </c>
      <c r="J52" s="3">
        <v>0.12984197384847881</v>
      </c>
      <c r="K52" s="3">
        <v>6.1724876798738393</v>
      </c>
      <c r="L52" s="3">
        <v>53.145318680596596</v>
      </c>
      <c r="M52" s="3">
        <v>0.14981766213286016</v>
      </c>
      <c r="N52" s="3">
        <v>0.50938005125172459</v>
      </c>
      <c r="O52" s="3">
        <v>4.7941651882515259</v>
      </c>
      <c r="P52" s="3">
        <v>150.58672613180886</v>
      </c>
      <c r="Q52" s="3">
        <v>0.48940436296734319</v>
      </c>
      <c r="R52" s="3">
        <v>0.39951376568762714</v>
      </c>
      <c r="S52" s="3">
        <v>1.6080429068926991</v>
      </c>
      <c r="T52" s="3">
        <v>4.9939220710953393E-2</v>
      </c>
      <c r="U52" s="3">
        <v>9.9878441421906786E-3</v>
      </c>
      <c r="V52" s="3">
        <v>0.13982981799066949</v>
      </c>
      <c r="W52" s="3">
        <v>1.6280185951770805</v>
      </c>
      <c r="X52" s="3">
        <v>142.85613476575327</v>
      </c>
      <c r="Y52" s="3">
        <v>0.3595623891188644</v>
      </c>
      <c r="Z52" s="3">
        <v>0.83499999999999996</v>
      </c>
      <c r="AA52" s="3">
        <v>18.7</v>
      </c>
      <c r="AB52" s="27">
        <v>2</v>
      </c>
      <c r="AC52" s="27">
        <v>8.0530000000000008</v>
      </c>
      <c r="AD52" s="27">
        <v>458</v>
      </c>
    </row>
    <row r="53" spans="1:30">
      <c r="A53" t="s">
        <v>198</v>
      </c>
      <c r="B53" t="s">
        <v>199</v>
      </c>
      <c r="C53" s="3" t="s">
        <v>521</v>
      </c>
      <c r="D53" s="3"/>
      <c r="E53" s="3" t="s">
        <v>476</v>
      </c>
      <c r="F53" s="3" t="s">
        <v>697</v>
      </c>
      <c r="G53" s="3">
        <v>1.0015515087765435E-2</v>
      </c>
      <c r="H53" s="3">
        <v>8.423048188810732</v>
      </c>
      <c r="I53" s="3">
        <v>1.0015515087765435E-2</v>
      </c>
      <c r="J53" s="3">
        <v>4.0062060351061739E-2</v>
      </c>
      <c r="K53" s="3">
        <v>7.0108605614358041E-2</v>
      </c>
      <c r="L53" s="3">
        <v>4.0062060351061773E-2</v>
      </c>
      <c r="M53" s="3">
        <v>4.0062060351061739E-2</v>
      </c>
      <c r="N53" s="3">
        <v>5.0077575438827175E-2</v>
      </c>
      <c r="O53" s="3">
        <v>0.1802792715797778</v>
      </c>
      <c r="P53" s="3">
        <v>3.5054302807179019</v>
      </c>
      <c r="Q53" s="3">
        <v>5.0077575438827175E-2</v>
      </c>
      <c r="R53" s="3">
        <v>5.0077575438827147E-2</v>
      </c>
      <c r="S53" s="3">
        <v>7.0108605614358041E-2</v>
      </c>
      <c r="T53" s="3">
        <v>6.0093090526592612E-2</v>
      </c>
      <c r="U53" s="3">
        <v>0</v>
      </c>
      <c r="V53" s="3">
        <v>5.0077575438827175E-2</v>
      </c>
      <c r="W53" s="3">
        <v>1.2920014463217411</v>
      </c>
      <c r="X53" s="3">
        <v>0.53082229965156802</v>
      </c>
      <c r="Y53" s="3">
        <v>2.0031030175530869E-2</v>
      </c>
      <c r="Z53" s="3"/>
      <c r="AA53" s="3"/>
      <c r="AC53" s="27">
        <v>7.274</v>
      </c>
      <c r="AD53" s="27">
        <v>10.75</v>
      </c>
    </row>
    <row r="54" spans="1:30">
      <c r="A54" t="s">
        <v>200</v>
      </c>
      <c r="B54" t="s">
        <v>201</v>
      </c>
      <c r="C54" s="3" t="s">
        <v>521</v>
      </c>
      <c r="D54" s="3"/>
      <c r="E54" s="3" t="s">
        <v>475</v>
      </c>
      <c r="F54" s="3" t="s">
        <v>697</v>
      </c>
      <c r="G54" s="3">
        <v>9.9881905261776666E-3</v>
      </c>
      <c r="H54" s="3">
        <v>13.114494160871276</v>
      </c>
      <c r="I54" s="3">
        <v>0.54935047893977162</v>
      </c>
      <c r="J54" s="3">
        <v>0.12984647684030964</v>
      </c>
      <c r="K54" s="3">
        <v>1.6280750557669597</v>
      </c>
      <c r="L54" s="3">
        <v>10.637422910379215</v>
      </c>
      <c r="M54" s="3">
        <v>0.12984647684030967</v>
      </c>
      <c r="N54" s="3">
        <v>0.35957485894239594</v>
      </c>
      <c r="O54" s="3">
        <v>3.4359375410051176</v>
      </c>
      <c r="P54" s="3">
        <v>33.670190263744914</v>
      </c>
      <c r="Q54" s="3">
        <v>0.5293740978874163</v>
      </c>
      <c r="R54" s="3">
        <v>2.9964571578533026E-2</v>
      </c>
      <c r="S54" s="3">
        <v>1.6480514368193151</v>
      </c>
      <c r="T54" s="3">
        <v>2.9964571578532998E-2</v>
      </c>
      <c r="U54" s="3">
        <v>0</v>
      </c>
      <c r="V54" s="3">
        <v>0.12984647684030967</v>
      </c>
      <c r="W54" s="3">
        <v>1.1786064820889646</v>
      </c>
      <c r="X54" s="3">
        <v>137.55735992651881</v>
      </c>
      <c r="Y54" s="3">
        <v>0.38953943052092899</v>
      </c>
      <c r="Z54" s="3">
        <v>0.23</v>
      </c>
      <c r="AA54" s="3">
        <v>770.1</v>
      </c>
      <c r="AB54" s="27">
        <v>3.1</v>
      </c>
      <c r="AC54" s="27">
        <v>8.8699999999999992</v>
      </c>
      <c r="AD54" s="27">
        <v>411</v>
      </c>
    </row>
    <row r="55" spans="1:30">
      <c r="A55" t="s">
        <v>202</v>
      </c>
      <c r="B55" t="s">
        <v>203</v>
      </c>
      <c r="C55" s="3" t="s">
        <v>521</v>
      </c>
      <c r="D55" s="3"/>
      <c r="E55" s="3" t="s">
        <v>476</v>
      </c>
      <c r="F55" s="3" t="s">
        <v>697</v>
      </c>
      <c r="G55" s="3">
        <v>0</v>
      </c>
      <c r="H55" s="3">
        <v>35.180996457390279</v>
      </c>
      <c r="I55" s="3">
        <v>9.9974414485337528E-3</v>
      </c>
      <c r="J55" s="3">
        <v>1.9994882897067506E-2</v>
      </c>
      <c r="K55" s="3">
        <v>0.13996418027947255</v>
      </c>
      <c r="L55" s="3">
        <v>2.3294038575083644</v>
      </c>
      <c r="M55" s="3">
        <v>5.9984648691202513E-2</v>
      </c>
      <c r="N55" s="3">
        <v>5.9984648691202513E-2</v>
      </c>
      <c r="O55" s="3">
        <v>0.41989254083841759</v>
      </c>
      <c r="P55" s="3">
        <v>12.456812044873056</v>
      </c>
      <c r="Q55" s="3">
        <v>7.9979531588270023E-2</v>
      </c>
      <c r="R55" s="3">
        <v>7.9979531588270023E-2</v>
      </c>
      <c r="S55" s="3">
        <v>0.12996673883093879</v>
      </c>
      <c r="T55" s="3">
        <v>1.9994882897067506E-2</v>
      </c>
      <c r="U55" s="3">
        <v>0</v>
      </c>
      <c r="V55" s="3">
        <v>5.9984648691202513E-2</v>
      </c>
      <c r="W55" s="3">
        <v>3.149194056288132</v>
      </c>
      <c r="X55" s="3">
        <v>0.95975437905924021</v>
      </c>
      <c r="Y55" s="3">
        <v>9.9974414485337528E-3</v>
      </c>
      <c r="Z55" s="27"/>
      <c r="AC55" s="27">
        <v>6.1429999999999998</v>
      </c>
      <c r="AD55" s="27">
        <v>6.69</v>
      </c>
    </row>
    <row r="56" spans="1:30">
      <c r="A56" t="s">
        <v>204</v>
      </c>
      <c r="B56" t="s">
        <v>205</v>
      </c>
      <c r="C56" s="3" t="s">
        <v>521</v>
      </c>
      <c r="D56" s="3"/>
      <c r="E56" s="3" t="s">
        <v>475</v>
      </c>
      <c r="F56" s="3" t="s">
        <v>697</v>
      </c>
      <c r="G56" s="3">
        <v>9.9964082805459459E-3</v>
      </c>
      <c r="H56" s="3">
        <v>46.933136877163221</v>
      </c>
      <c r="I56" s="3">
        <v>0.55979886371057297</v>
      </c>
      <c r="J56" s="3">
        <v>0.12995330764709728</v>
      </c>
      <c r="K56" s="3">
        <v>6.6975935479657842</v>
      </c>
      <c r="L56" s="3">
        <v>49.862084503363178</v>
      </c>
      <c r="M56" s="3">
        <v>0.17993534904982705</v>
      </c>
      <c r="N56" s="3">
        <v>0.78971625416312974</v>
      </c>
      <c r="O56" s="3">
        <v>2.8089907268334113</v>
      </c>
      <c r="P56" s="3">
        <v>92.236859204597451</v>
      </c>
      <c r="Q56" s="3">
        <v>0.43984196434402162</v>
      </c>
      <c r="R56" s="3">
        <v>6.9974857963821621E-2</v>
      </c>
      <c r="S56" s="3">
        <v>1.6694001828511731</v>
      </c>
      <c r="T56" s="3">
        <v>2.9989224841637838E-2</v>
      </c>
      <c r="U56" s="3">
        <v>2.9989224841637838E-2</v>
      </c>
      <c r="V56" s="3">
        <v>1.0796120942989622</v>
      </c>
      <c r="W56" s="3">
        <v>1.0096372363351407</v>
      </c>
      <c r="X56" s="3">
        <v>134.69160517207609</v>
      </c>
      <c r="Y56" s="3">
        <v>0.15994253248873513</v>
      </c>
      <c r="Z56" s="3">
        <v>2.5750000000000002</v>
      </c>
      <c r="AA56" s="3">
        <v>2419.6</v>
      </c>
      <c r="AB56" s="27">
        <v>4.0999999999999996</v>
      </c>
      <c r="AC56" s="27">
        <v>8.718</v>
      </c>
      <c r="AD56" s="27">
        <v>448</v>
      </c>
    </row>
    <row r="57" spans="1:30">
      <c r="A57" t="s">
        <v>206</v>
      </c>
      <c r="B57" t="s">
        <v>207</v>
      </c>
      <c r="C57" s="3" t="s">
        <v>521</v>
      </c>
      <c r="D57" s="3"/>
      <c r="E57" s="3" t="s">
        <v>476</v>
      </c>
      <c r="F57" s="3" t="s">
        <v>697</v>
      </c>
      <c r="G57" s="3">
        <v>1.0009307472012501E-2</v>
      </c>
      <c r="H57" s="3">
        <v>28.246265686019274</v>
      </c>
      <c r="I57" s="3">
        <v>2.0018614944025001E-2</v>
      </c>
      <c r="J57" s="3">
        <v>1.0009307472012501E-2</v>
      </c>
      <c r="K57" s="3">
        <v>0.1501396120801875</v>
      </c>
      <c r="L57" s="3">
        <v>19.027693504295762</v>
      </c>
      <c r="M57" s="3">
        <v>0.1101023821921375</v>
      </c>
      <c r="N57" s="3">
        <v>6.0055844832075003E-2</v>
      </c>
      <c r="O57" s="3">
        <v>0.42039091382452498</v>
      </c>
      <c r="P57" s="3">
        <v>138.39869441551684</v>
      </c>
      <c r="Q57" s="3">
        <v>6.0055844832075003E-2</v>
      </c>
      <c r="R57" s="3">
        <v>2.0018614944025018E-2</v>
      </c>
      <c r="S57" s="3">
        <v>0.12011168966415001</v>
      </c>
      <c r="T57" s="3">
        <v>4.0037229888050002E-2</v>
      </c>
      <c r="U57" s="3">
        <v>1.0009307472012501E-2</v>
      </c>
      <c r="V57" s="3">
        <v>7.0065152304087497E-2</v>
      </c>
      <c r="W57" s="3">
        <v>1.3512565087216877</v>
      </c>
      <c r="X57" s="3">
        <v>0.35032576152043754</v>
      </c>
      <c r="Y57" s="3">
        <v>3.0027922416037502E-2</v>
      </c>
      <c r="Z57" s="27"/>
      <c r="AC57" s="27">
        <v>5.3529999999999998</v>
      </c>
      <c r="AD57" s="27">
        <v>4.58</v>
      </c>
    </row>
    <row r="58" spans="1:30">
      <c r="A58" t="s">
        <v>208</v>
      </c>
      <c r="B58" t="s">
        <v>209</v>
      </c>
      <c r="C58" s="3" t="s">
        <v>521</v>
      </c>
      <c r="D58" s="3"/>
      <c r="E58" s="3" t="s">
        <v>475</v>
      </c>
      <c r="F58" s="3" t="s">
        <v>695</v>
      </c>
      <c r="G58" s="3">
        <v>0</v>
      </c>
      <c r="H58" s="3">
        <v>13.082320865372079</v>
      </c>
      <c r="I58" s="3">
        <v>4.2410269777140615</v>
      </c>
      <c r="J58" s="3">
        <v>0.4290921412745991</v>
      </c>
      <c r="K58" s="3">
        <v>0.15966219210217641</v>
      </c>
      <c r="L58" s="3">
        <v>6.9053898084191294</v>
      </c>
      <c r="M58" s="3">
        <v>7.9831096051088207E-2</v>
      </c>
      <c r="N58" s="3">
        <v>0.36921881923628297</v>
      </c>
      <c r="O58" s="3">
        <v>1.1276142317216209</v>
      </c>
      <c r="P58" s="3">
        <v>12.174242147790954</v>
      </c>
      <c r="Q58" s="3">
        <v>3.7420826273947601</v>
      </c>
      <c r="R58" s="3">
        <v>0.2295144011468786</v>
      </c>
      <c r="S58" s="3">
        <v>0.4290921412745991</v>
      </c>
      <c r="T58" s="3">
        <v>3.9915548025544104E-2</v>
      </c>
      <c r="U58" s="3">
        <v>0</v>
      </c>
      <c r="V58" s="3">
        <v>4.9894435031930133E-2</v>
      </c>
      <c r="W58" s="3">
        <v>1.5966219210217643</v>
      </c>
      <c r="X58" s="3">
        <v>17.562841131239406</v>
      </c>
      <c r="Y58" s="3">
        <v>7.9831096051088207E-2</v>
      </c>
      <c r="Z58" s="3">
        <v>0.12</v>
      </c>
      <c r="AA58" s="3">
        <v>0</v>
      </c>
      <c r="AB58" s="27">
        <v>0</v>
      </c>
      <c r="AC58" s="27">
        <v>8.6910000000000007</v>
      </c>
      <c r="AD58" s="27">
        <v>222</v>
      </c>
    </row>
    <row r="59" spans="1:30">
      <c r="A59" t="s">
        <v>210</v>
      </c>
      <c r="B59" t="s">
        <v>211</v>
      </c>
      <c r="C59" s="3" t="s">
        <v>521</v>
      </c>
      <c r="D59" s="3"/>
      <c r="E59" s="3" t="s">
        <v>476</v>
      </c>
      <c r="F59" s="3" t="s">
        <v>695</v>
      </c>
      <c r="G59" s="3">
        <v>9.983926821300235E-3</v>
      </c>
      <c r="H59" s="3">
        <v>32.098324730480257</v>
      </c>
      <c r="I59" s="3">
        <v>1.996785364260047E-2</v>
      </c>
      <c r="J59" s="3">
        <v>3.993570728520094E-2</v>
      </c>
      <c r="K59" s="3">
        <v>0.11980712185560283</v>
      </c>
      <c r="L59" s="3">
        <v>8.1468842861809918</v>
      </c>
      <c r="M59" s="3">
        <v>4.991963410650118E-2</v>
      </c>
      <c r="N59" s="3">
        <v>3.993570728520094E-2</v>
      </c>
      <c r="O59" s="3">
        <v>3.9835868016987939</v>
      </c>
      <c r="P59" s="3">
        <v>5.7707097027115353</v>
      </c>
      <c r="Q59" s="3">
        <v>5.9903560927801414E-2</v>
      </c>
      <c r="R59" s="3">
        <v>0.11980712185560283</v>
      </c>
      <c r="S59" s="3">
        <v>6.9887487749101654E-2</v>
      </c>
      <c r="T59" s="3">
        <v>2.9951780463900707E-2</v>
      </c>
      <c r="U59" s="3">
        <v>0</v>
      </c>
      <c r="V59" s="3">
        <v>4.991963410650118E-2</v>
      </c>
      <c r="W59" s="3">
        <v>1.2979104867690305</v>
      </c>
      <c r="X59" s="3">
        <v>0.79871414570401889</v>
      </c>
      <c r="Y59" s="3">
        <v>1.996785364260047E-2</v>
      </c>
      <c r="Z59" s="3"/>
      <c r="AA59" s="3"/>
      <c r="AC59" s="27">
        <v>5.5149999999999997</v>
      </c>
      <c r="AD59" s="27">
        <v>5.68</v>
      </c>
    </row>
    <row r="60" spans="1:30">
      <c r="A60" t="s">
        <v>212</v>
      </c>
      <c r="B60" t="s">
        <v>213</v>
      </c>
      <c r="C60" s="3" t="s">
        <v>521</v>
      </c>
      <c r="D60" s="3"/>
      <c r="E60" s="3" t="s">
        <v>475</v>
      </c>
      <c r="F60" s="3" t="s">
        <v>697</v>
      </c>
      <c r="G60" s="3">
        <v>2.0189703669784797E-2</v>
      </c>
      <c r="H60" s="3">
        <v>17.272291489500894</v>
      </c>
      <c r="I60" s="3">
        <v>0.53502714724929712</v>
      </c>
      <c r="J60" s="3">
        <v>0.13123307385360117</v>
      </c>
      <c r="K60" s="3">
        <v>3.3313011055144917</v>
      </c>
      <c r="L60" s="3">
        <v>19.048985412441958</v>
      </c>
      <c r="M60" s="3">
        <v>0.14132792568849359</v>
      </c>
      <c r="N60" s="3">
        <v>0.63597566559822116</v>
      </c>
      <c r="O60" s="3">
        <v>4.1893635114803462</v>
      </c>
      <c r="P60" s="3">
        <v>139.86417217243419</v>
      </c>
      <c r="Q60" s="3">
        <v>0.45426833257015792</v>
      </c>
      <c r="R60" s="3">
        <v>0.32303525871655675</v>
      </c>
      <c r="S60" s="3">
        <v>1.6252711454176763</v>
      </c>
      <c r="T60" s="3">
        <v>4.0379407339569594E-2</v>
      </c>
      <c r="U60" s="3">
        <v>1.0094851834892398E-2</v>
      </c>
      <c r="V60" s="3">
        <v>6.0569111009354394E-2</v>
      </c>
      <c r="W60" s="3">
        <v>2.0391600706482649</v>
      </c>
      <c r="X60" s="3">
        <v>139.66227513573634</v>
      </c>
      <c r="Y60" s="3">
        <v>8.0758814679139188E-2</v>
      </c>
      <c r="Z60" s="3">
        <v>0.45</v>
      </c>
      <c r="AA60" s="3">
        <v>2419.6</v>
      </c>
      <c r="AB60" s="27">
        <v>1</v>
      </c>
      <c r="AC60" s="27">
        <v>8.5370000000000008</v>
      </c>
      <c r="AD60" s="27">
        <v>456</v>
      </c>
    </row>
    <row r="61" spans="1:30">
      <c r="A61" t="s">
        <v>214</v>
      </c>
      <c r="B61" t="s">
        <v>215</v>
      </c>
      <c r="C61" s="3" t="s">
        <v>521</v>
      </c>
      <c r="D61" s="3"/>
      <c r="E61" s="3" t="s">
        <v>476</v>
      </c>
      <c r="F61" s="3" t="s">
        <v>697</v>
      </c>
      <c r="G61" s="3">
        <v>1.0018985695708707E-2</v>
      </c>
      <c r="H61" s="3">
        <v>14.196902730819239</v>
      </c>
      <c r="I61" s="3">
        <v>0</v>
      </c>
      <c r="J61" s="3">
        <v>2.0037971391417414E-2</v>
      </c>
      <c r="K61" s="3">
        <v>0.37070247074122215</v>
      </c>
      <c r="L61" s="3">
        <v>22.723059557867344</v>
      </c>
      <c r="M61" s="3">
        <v>5.0094928478543535E-2</v>
      </c>
      <c r="N61" s="3">
        <v>0.1302468140442132</v>
      </c>
      <c r="O61" s="3">
        <v>0.59112015604681367</v>
      </c>
      <c r="P61" s="3">
        <v>10.249422366710009</v>
      </c>
      <c r="Q61" s="3">
        <v>4.0075942782834828E-2</v>
      </c>
      <c r="R61" s="3">
        <v>0.19036072821846545</v>
      </c>
      <c r="S61" s="3">
        <v>7.0132899869960949E-2</v>
      </c>
      <c r="T61" s="3">
        <v>4.0075942782834828E-2</v>
      </c>
      <c r="U61" s="3">
        <v>0</v>
      </c>
      <c r="V61" s="3">
        <v>6.0113914174252242E-2</v>
      </c>
      <c r="W61" s="3">
        <v>1.5228858257477236</v>
      </c>
      <c r="X61" s="3">
        <v>0.25047464239271772</v>
      </c>
      <c r="Y61" s="3">
        <v>2.0037971391417414E-2</v>
      </c>
      <c r="Z61" s="3"/>
      <c r="AA61" s="3"/>
      <c r="AC61" s="27">
        <v>6.3250000000000002</v>
      </c>
      <c r="AD61" s="27">
        <v>11.62</v>
      </c>
    </row>
    <row r="62" spans="1:30">
      <c r="A62" t="s">
        <v>228</v>
      </c>
      <c r="B62" t="s">
        <v>229</v>
      </c>
      <c r="C62" s="3" t="s">
        <v>696</v>
      </c>
      <c r="D62" s="3"/>
      <c r="E62" s="3" t="s">
        <v>475</v>
      </c>
      <c r="F62" s="3" t="s">
        <v>695</v>
      </c>
      <c r="G62" s="3">
        <v>0</v>
      </c>
      <c r="H62" s="3">
        <v>12.383549160046886</v>
      </c>
      <c r="I62" s="3">
        <v>3.8635870556062004</v>
      </c>
      <c r="J62" s="3">
        <v>9.0317619481703387E-2</v>
      </c>
      <c r="K62" s="3">
        <v>0.10035291053522599</v>
      </c>
      <c r="L62" s="3">
        <v>4.24492811564006</v>
      </c>
      <c r="M62" s="3">
        <v>6.0211746321135594E-2</v>
      </c>
      <c r="N62" s="3">
        <v>0.35123518687329097</v>
      </c>
      <c r="O62" s="3">
        <v>17.280771194165915</v>
      </c>
      <c r="P62" s="3">
        <v>63.362827711941691</v>
      </c>
      <c r="Q62" s="3">
        <v>1.6357524417241835</v>
      </c>
      <c r="R62" s="3">
        <v>0.98345852324521477</v>
      </c>
      <c r="S62" s="3">
        <v>0.60211746321135595</v>
      </c>
      <c r="T62" s="3">
        <v>4.0141164214090398E-2</v>
      </c>
      <c r="U62" s="3">
        <v>1.00352910535226E-2</v>
      </c>
      <c r="V62" s="3">
        <v>7.0247037374658192E-2</v>
      </c>
      <c r="W62" s="3">
        <v>1.4952583669748671</v>
      </c>
      <c r="X62" s="3">
        <v>253.50148730303437</v>
      </c>
      <c r="Y62" s="3">
        <v>2.1475522854538363</v>
      </c>
      <c r="Z62" s="27">
        <v>0.59</v>
      </c>
      <c r="AA62" s="3">
        <v>0</v>
      </c>
      <c r="AB62" s="27">
        <v>0</v>
      </c>
      <c r="AC62" s="27">
        <v>8.4190000000000005</v>
      </c>
      <c r="AD62" s="27">
        <v>316</v>
      </c>
    </row>
    <row r="63" spans="1:30">
      <c r="A63" t="s">
        <v>230</v>
      </c>
      <c r="B63" t="s">
        <v>231</v>
      </c>
      <c r="C63" s="3" t="s">
        <v>696</v>
      </c>
      <c r="D63" s="3"/>
      <c r="E63" s="3" t="s">
        <v>476</v>
      </c>
      <c r="F63" s="3" t="s">
        <v>695</v>
      </c>
      <c r="G63" s="3">
        <v>0</v>
      </c>
      <c r="H63" s="3">
        <v>11.417499221183801</v>
      </c>
      <c r="I63" s="3">
        <v>0</v>
      </c>
      <c r="J63" s="3">
        <v>4.0096573208722744E-2</v>
      </c>
      <c r="K63" s="3">
        <v>0.34082087227414337</v>
      </c>
      <c r="L63" s="3">
        <v>27.556369937694704</v>
      </c>
      <c r="M63" s="3">
        <v>5.0120716510903433E-2</v>
      </c>
      <c r="N63" s="3">
        <v>0.10024143302180687</v>
      </c>
      <c r="O63" s="3">
        <v>0.47113473520249227</v>
      </c>
      <c r="P63" s="3">
        <v>7.3677453271028046</v>
      </c>
      <c r="Q63" s="3">
        <v>5.0120716510903433E-2</v>
      </c>
      <c r="R63" s="3">
        <v>0.38091744548286605</v>
      </c>
      <c r="S63" s="3">
        <v>6.0144859813084116E-2</v>
      </c>
      <c r="T63" s="3">
        <v>5.0120716510903433E-2</v>
      </c>
      <c r="U63" s="3">
        <v>0</v>
      </c>
      <c r="V63" s="3">
        <v>6.0144859813084116E-2</v>
      </c>
      <c r="W63" s="3">
        <v>1.4033800623052961</v>
      </c>
      <c r="X63" s="3">
        <v>0.16038629283489098</v>
      </c>
      <c r="Y63" s="3">
        <v>1.0024143302180686E-2</v>
      </c>
      <c r="Z63" s="27"/>
      <c r="AA63" s="3"/>
      <c r="AC63" s="27">
        <v>4.3159999999999998</v>
      </c>
      <c r="AD63" s="27">
        <v>5.65</v>
      </c>
    </row>
    <row r="64" spans="1:30">
      <c r="A64" t="s">
        <v>232</v>
      </c>
      <c r="B64" t="s">
        <v>233</v>
      </c>
      <c r="C64" s="3" t="s">
        <v>696</v>
      </c>
      <c r="D64" s="3"/>
      <c r="E64" s="3" t="s">
        <v>475</v>
      </c>
      <c r="F64" s="3" t="s">
        <v>695</v>
      </c>
      <c r="G64" s="3">
        <v>1.0010513336361868E-2</v>
      </c>
      <c r="H64" s="3">
        <v>15.736526964760857</v>
      </c>
      <c r="I64" s="3">
        <v>5.0452987215263816</v>
      </c>
      <c r="J64" s="3">
        <v>0.23024180673632294</v>
      </c>
      <c r="K64" s="3">
        <v>7.0073593354533073E-2</v>
      </c>
      <c r="L64" s="3">
        <v>2.122228827308716</v>
      </c>
      <c r="M64" s="3">
        <v>5.0052566681809338E-2</v>
      </c>
      <c r="N64" s="3">
        <v>0.13013667337270429</v>
      </c>
      <c r="O64" s="3">
        <v>3.7139004477902531</v>
      </c>
      <c r="P64" s="3">
        <v>14.044750210915701</v>
      </c>
      <c r="Q64" s="3">
        <v>1.4715454604451945</v>
      </c>
      <c r="R64" s="3">
        <v>0.48050464014536964</v>
      </c>
      <c r="S64" s="3">
        <v>0.73076747355441629</v>
      </c>
      <c r="T64" s="3">
        <v>4.004205334544747E-2</v>
      </c>
      <c r="U64" s="3">
        <v>1.0010513336361868E-2</v>
      </c>
      <c r="V64" s="3">
        <v>2.5927229541177237</v>
      </c>
      <c r="W64" s="3">
        <v>1.8619554805633074</v>
      </c>
      <c r="X64" s="3">
        <v>137.21410630151212</v>
      </c>
      <c r="Y64" s="3">
        <v>8.0084106690894941E-2</v>
      </c>
      <c r="Z64" s="27">
        <v>0.23</v>
      </c>
      <c r="AA64" s="3">
        <v>151.5</v>
      </c>
      <c r="AB64" s="27">
        <v>2</v>
      </c>
      <c r="AC64" s="27">
        <v>8.2409999999999997</v>
      </c>
      <c r="AD64" s="27">
        <v>287</v>
      </c>
    </row>
    <row r="65" spans="1:30">
      <c r="A65" t="s">
        <v>234</v>
      </c>
      <c r="B65" t="s">
        <v>235</v>
      </c>
      <c r="C65" s="3" t="s">
        <v>696</v>
      </c>
      <c r="D65" s="3"/>
      <c r="E65" s="3" t="s">
        <v>476</v>
      </c>
      <c r="F65" s="3" t="s">
        <v>695</v>
      </c>
      <c r="G65" s="3">
        <v>1.0003493788819874E-2</v>
      </c>
      <c r="H65" s="3">
        <v>10.763759316770185</v>
      </c>
      <c r="I65" s="3">
        <v>0</v>
      </c>
      <c r="J65" s="3">
        <v>1.0003493788819874E-2</v>
      </c>
      <c r="K65" s="3">
        <v>5.0017468944099371E-2</v>
      </c>
      <c r="L65" s="3">
        <v>4.2714918478260868</v>
      </c>
      <c r="M65" s="3">
        <v>5.0017468944099371E-2</v>
      </c>
      <c r="N65" s="3">
        <v>6.0020962732919243E-2</v>
      </c>
      <c r="O65" s="3">
        <v>0.40013975155279496</v>
      </c>
      <c r="P65" s="3">
        <v>9.6533715062111778</v>
      </c>
      <c r="Q65" s="3">
        <v>5.0017468944099371E-2</v>
      </c>
      <c r="R65" s="3">
        <v>0.11003843167701861</v>
      </c>
      <c r="S65" s="3">
        <v>5.0017468944099371E-2</v>
      </c>
      <c r="T65" s="3">
        <v>4.0013975155279498E-2</v>
      </c>
      <c r="U65" s="3">
        <v>0</v>
      </c>
      <c r="V65" s="3">
        <v>5.0017468944099371E-2</v>
      </c>
      <c r="W65" s="3">
        <v>1.410492624223602</v>
      </c>
      <c r="X65" s="3">
        <v>0.10003493788819874</v>
      </c>
      <c r="Y65" s="3">
        <v>3.0010481366459622E-2</v>
      </c>
      <c r="Z65" s="27"/>
      <c r="AA65" s="3"/>
      <c r="AC65" s="27">
        <v>4.0209999999999999</v>
      </c>
      <c r="AD65" s="27">
        <v>9.42</v>
      </c>
    </row>
    <row r="66" spans="1:30">
      <c r="A66" t="s">
        <v>236</v>
      </c>
      <c r="B66" t="s">
        <v>237</v>
      </c>
      <c r="C66" s="3" t="s">
        <v>696</v>
      </c>
      <c r="D66" s="3"/>
      <c r="E66" s="3" t="s">
        <v>475</v>
      </c>
      <c r="F66" s="3" t="s">
        <v>695</v>
      </c>
      <c r="G66" s="3">
        <v>0</v>
      </c>
      <c r="H66" s="3">
        <v>13.417769743656139</v>
      </c>
      <c r="I66" s="3">
        <v>4.0841021491455214</v>
      </c>
      <c r="J66" s="3">
        <v>0.10957347229414813</v>
      </c>
      <c r="K66" s="3">
        <v>0.10957347229414813</v>
      </c>
      <c r="L66" s="3">
        <v>6.9927797773174527</v>
      </c>
      <c r="M66" s="3">
        <v>4.980612377006733E-2</v>
      </c>
      <c r="N66" s="3">
        <v>0.20918571983428277</v>
      </c>
      <c r="O66" s="3">
        <v>3.1676694717762826</v>
      </c>
      <c r="P66" s="3">
        <v>14.97172080528224</v>
      </c>
      <c r="Q66" s="3">
        <v>1.6635245339202489</v>
      </c>
      <c r="R66" s="3">
        <v>0.29883674262040399</v>
      </c>
      <c r="S66" s="3">
        <v>0.64747960901087531</v>
      </c>
      <c r="T66" s="3">
        <v>3.984489901605387E-2</v>
      </c>
      <c r="U66" s="3">
        <v>0</v>
      </c>
      <c r="V66" s="3">
        <v>5.9767348524080798E-2</v>
      </c>
      <c r="W66" s="3">
        <v>1.8328653547384779</v>
      </c>
      <c r="X66" s="3">
        <v>258.68304563697575</v>
      </c>
      <c r="Y66" s="3">
        <v>2.9883674262040399E-2</v>
      </c>
      <c r="Z66" s="27">
        <v>0.115</v>
      </c>
      <c r="AA66" s="3">
        <v>0</v>
      </c>
      <c r="AB66" s="27">
        <v>0</v>
      </c>
      <c r="AC66" s="27">
        <v>8.4559999999999995</v>
      </c>
      <c r="AD66" s="27">
        <v>310</v>
      </c>
    </row>
    <row r="67" spans="1:30">
      <c r="A67" t="s">
        <v>238</v>
      </c>
      <c r="B67" t="s">
        <v>239</v>
      </c>
      <c r="C67" s="3" t="s">
        <v>696</v>
      </c>
      <c r="D67" s="3"/>
      <c r="E67" s="3" t="s">
        <v>476</v>
      </c>
      <c r="F67" s="3" t="s">
        <v>695</v>
      </c>
      <c r="G67" s="3">
        <v>0</v>
      </c>
      <c r="H67" s="3">
        <v>12.298319754937101</v>
      </c>
      <c r="I67" s="3">
        <v>0</v>
      </c>
      <c r="J67" s="3">
        <v>0</v>
      </c>
      <c r="K67" s="3">
        <v>6.9876816789415347E-2</v>
      </c>
      <c r="L67" s="3">
        <v>1.9765156749006054</v>
      </c>
      <c r="M67" s="3">
        <v>4.9912011992439533E-2</v>
      </c>
      <c r="N67" s="3">
        <v>9.9824023984879065E-2</v>
      </c>
      <c r="O67" s="3">
        <v>0.83852180147298416</v>
      </c>
      <c r="P67" s="3">
        <v>7.5866258228508086</v>
      </c>
      <c r="Q67" s="3">
        <v>2.9947207195463718E-2</v>
      </c>
      <c r="R67" s="3">
        <v>8.9841621586391168E-2</v>
      </c>
      <c r="S67" s="3">
        <v>4.9912011992439533E-2</v>
      </c>
      <c r="T67" s="3">
        <v>5.9894414390927436E-2</v>
      </c>
      <c r="U67" s="3">
        <v>9.9824023984879072E-3</v>
      </c>
      <c r="V67" s="3">
        <v>2.9947207195463718E-2</v>
      </c>
      <c r="W67" s="3">
        <v>1.0880818614351817</v>
      </c>
      <c r="X67" s="3">
        <v>5.9894414390927436E-2</v>
      </c>
      <c r="Y67" s="3">
        <v>3.9929609593951629E-2</v>
      </c>
      <c r="Z67" s="27"/>
      <c r="AA67" s="3"/>
      <c r="AC67" s="27">
        <v>5.4349999999999996</v>
      </c>
      <c r="AD67" s="27">
        <v>5.29</v>
      </c>
    </row>
    <row r="68" spans="1:30">
      <c r="A68" t="s">
        <v>240</v>
      </c>
      <c r="B68" t="s">
        <v>241</v>
      </c>
      <c r="C68" s="3" t="s">
        <v>696</v>
      </c>
      <c r="D68" s="3"/>
      <c r="E68" s="3" t="s">
        <v>475</v>
      </c>
      <c r="F68" s="3" t="s">
        <v>695</v>
      </c>
      <c r="G68" s="3">
        <v>0</v>
      </c>
      <c r="H68" s="3">
        <v>11.717997975571905</v>
      </c>
      <c r="I68" s="3">
        <v>4.6308239422363195</v>
      </c>
      <c r="J68" s="3">
        <v>0.12080410284094745</v>
      </c>
      <c r="K68" s="3">
        <v>0.20134017140157909</v>
      </c>
      <c r="L68" s="3">
        <v>8.6878283959781371</v>
      </c>
      <c r="M68" s="3">
        <v>5.0335042850394772E-2</v>
      </c>
      <c r="N68" s="3">
        <v>0.71475760847560565</v>
      </c>
      <c r="O68" s="3">
        <v>55.579954315405907</v>
      </c>
      <c r="P68" s="3">
        <v>52.167238410149139</v>
      </c>
      <c r="Q68" s="3">
        <v>1.771793508333896</v>
      </c>
      <c r="R68" s="3">
        <v>0.3624123085228424</v>
      </c>
      <c r="S68" s="3">
        <v>0.59395350563465832</v>
      </c>
      <c r="T68" s="3">
        <v>8.0536068560631641E-2</v>
      </c>
      <c r="U68" s="3">
        <v>1.0067008570078955E-2</v>
      </c>
      <c r="V68" s="3">
        <v>1.1375719684189218</v>
      </c>
      <c r="W68" s="3">
        <v>0.81542769417639527</v>
      </c>
      <c r="X68" s="3">
        <v>228.17881624940958</v>
      </c>
      <c r="Y68" s="3">
        <v>3.1811747081449497</v>
      </c>
      <c r="Z68" s="27">
        <v>0.15</v>
      </c>
      <c r="AA68" s="3">
        <v>0</v>
      </c>
      <c r="AB68" s="27">
        <v>0</v>
      </c>
      <c r="AC68" s="27">
        <v>8.43</v>
      </c>
      <c r="AD68" s="27">
        <v>314</v>
      </c>
    </row>
    <row r="69" spans="1:30">
      <c r="A69" t="s">
        <v>242</v>
      </c>
      <c r="B69" t="s">
        <v>243</v>
      </c>
      <c r="C69" s="3" t="s">
        <v>696</v>
      </c>
      <c r="D69" s="3"/>
      <c r="E69" s="3" t="s">
        <v>476</v>
      </c>
      <c r="F69" s="3" t="s">
        <v>695</v>
      </c>
      <c r="G69" s="3">
        <v>0</v>
      </c>
      <c r="H69" s="3">
        <v>13.867321534320325</v>
      </c>
      <c r="I69" s="3">
        <v>1.0092664872139974E-2</v>
      </c>
      <c r="J69" s="3">
        <v>1.0092664872139974E-2</v>
      </c>
      <c r="K69" s="3">
        <v>0.2220386271870794</v>
      </c>
      <c r="L69" s="3">
        <v>8.8209890982503367</v>
      </c>
      <c r="M69" s="3">
        <v>5.046332436069987E-2</v>
      </c>
      <c r="N69" s="3">
        <v>0.13120464333781967</v>
      </c>
      <c r="O69" s="3">
        <v>1.2010271197846569</v>
      </c>
      <c r="P69" s="3">
        <v>13.473707604306867</v>
      </c>
      <c r="Q69" s="3">
        <v>4.0370659488559897E-2</v>
      </c>
      <c r="R69" s="3">
        <v>0.30277994616419918</v>
      </c>
      <c r="S69" s="3">
        <v>8.0741318977119794E-2</v>
      </c>
      <c r="T69" s="3">
        <v>6.0555989232839842E-2</v>
      </c>
      <c r="U69" s="3">
        <v>0</v>
      </c>
      <c r="V69" s="3">
        <v>5.046332436069987E-2</v>
      </c>
      <c r="W69" s="3">
        <v>2.785575504710633</v>
      </c>
      <c r="X69" s="3">
        <v>0.19176063257065951</v>
      </c>
      <c r="Y69" s="3">
        <v>2.0185329744279949E-2</v>
      </c>
      <c r="Z69" s="27"/>
      <c r="AA69" s="3"/>
      <c r="AC69" s="27">
        <v>4.3840000000000003</v>
      </c>
      <c r="AD69" s="27">
        <v>5.12</v>
      </c>
    </row>
    <row r="70" spans="1:30">
      <c r="A70" t="s">
        <v>244</v>
      </c>
      <c r="B70" t="s">
        <v>245</v>
      </c>
      <c r="C70" s="3" t="s">
        <v>696</v>
      </c>
      <c r="D70" s="3"/>
      <c r="E70" s="3" t="s">
        <v>475</v>
      </c>
      <c r="F70" s="3" t="s">
        <v>695</v>
      </c>
      <c r="G70" s="3">
        <v>0</v>
      </c>
      <c r="H70" s="3">
        <v>10.056968360821271</v>
      </c>
      <c r="I70" s="3">
        <v>4.5731686974082804</v>
      </c>
      <c r="J70" s="3">
        <v>0.14009707169303265</v>
      </c>
      <c r="K70" s="3">
        <v>0.11007627061595422</v>
      </c>
      <c r="L70" s="3">
        <v>6.7246594412655663</v>
      </c>
      <c r="M70" s="3">
        <v>5.0034668461797376E-2</v>
      </c>
      <c r="N70" s="3">
        <v>0.42029121507909795</v>
      </c>
      <c r="O70" s="3">
        <v>71.799749242679226</v>
      </c>
      <c r="P70" s="3">
        <v>105.52311578593066</v>
      </c>
      <c r="Q70" s="3">
        <v>1.581095523392797</v>
      </c>
      <c r="R70" s="3">
        <v>0.61042295523392798</v>
      </c>
      <c r="S70" s="3">
        <v>0.60041602154156848</v>
      </c>
      <c r="T70" s="3">
        <v>7.0048535846516324E-2</v>
      </c>
      <c r="U70" s="3">
        <v>0</v>
      </c>
      <c r="V70" s="3">
        <v>8.0055469538875795E-2</v>
      </c>
      <c r="W70" s="3">
        <v>1.8312688657017839</v>
      </c>
      <c r="X70" s="3">
        <v>215.9396221474251</v>
      </c>
      <c r="Y70" s="3">
        <v>0.99068643554358804</v>
      </c>
      <c r="Z70" s="27">
        <v>0.15</v>
      </c>
      <c r="AA70" s="3">
        <v>0</v>
      </c>
      <c r="AB70" s="27">
        <v>0</v>
      </c>
      <c r="AC70" s="27">
        <v>8.2439999999999998</v>
      </c>
      <c r="AD70" s="27">
        <v>304</v>
      </c>
    </row>
    <row r="71" spans="1:30">
      <c r="A71" t="s">
        <v>246</v>
      </c>
      <c r="B71" t="s">
        <v>247</v>
      </c>
      <c r="C71" s="3" t="s">
        <v>696</v>
      </c>
      <c r="D71" s="3"/>
      <c r="E71" s="3" t="s">
        <v>476</v>
      </c>
      <c r="F71" s="3" t="s">
        <v>695</v>
      </c>
      <c r="G71" s="3">
        <v>1.0104048964218452E-2</v>
      </c>
      <c r="H71" s="3">
        <v>12.165274952919015</v>
      </c>
      <c r="I71" s="3">
        <v>1.0104048964218452E-2</v>
      </c>
      <c r="J71" s="3">
        <v>0</v>
      </c>
      <c r="K71" s="3">
        <v>0.15156073446327675</v>
      </c>
      <c r="L71" s="3">
        <v>9.7807193973634607</v>
      </c>
      <c r="M71" s="3">
        <v>5.0520244821092256E-2</v>
      </c>
      <c r="N71" s="3">
        <v>0.11114453860640296</v>
      </c>
      <c r="O71" s="3">
        <v>0.3435376647834274</v>
      </c>
      <c r="P71" s="3">
        <v>8.0428229755178862</v>
      </c>
      <c r="Q71" s="3">
        <v>4.041619585687381E-2</v>
      </c>
      <c r="R71" s="3">
        <v>0.32332956685499048</v>
      </c>
      <c r="S71" s="3">
        <v>0.11114453860640296</v>
      </c>
      <c r="T71" s="3">
        <v>3.0312146892655354E-2</v>
      </c>
      <c r="U71" s="3">
        <v>0</v>
      </c>
      <c r="V71" s="3">
        <v>5.0520244821092256E-2</v>
      </c>
      <c r="W71" s="3">
        <v>1.2832142184557433</v>
      </c>
      <c r="X71" s="3">
        <v>0.44457815442561183</v>
      </c>
      <c r="Y71" s="3">
        <v>1.0104048964218452E-2</v>
      </c>
      <c r="Z71" s="27"/>
      <c r="AA71" s="3"/>
      <c r="AC71" s="27">
        <v>5.8280000000000003</v>
      </c>
      <c r="AD71" s="27">
        <v>8.1999999999999993</v>
      </c>
    </row>
    <row r="72" spans="1:30">
      <c r="A72" t="s">
        <v>248</v>
      </c>
      <c r="B72" t="s">
        <v>249</v>
      </c>
      <c r="C72" s="3" t="s">
        <v>696</v>
      </c>
      <c r="D72" s="3"/>
      <c r="E72" s="3" t="s">
        <v>475</v>
      </c>
      <c r="F72" s="3" t="s">
        <v>695</v>
      </c>
      <c r="G72" s="3">
        <v>0</v>
      </c>
      <c r="H72" s="3">
        <v>13.566658531665993</v>
      </c>
      <c r="I72" s="3">
        <v>4.8430865268253322</v>
      </c>
      <c r="J72" s="3">
        <v>0.20054188516875082</v>
      </c>
      <c r="K72" s="3">
        <v>0.2707315449778136</v>
      </c>
      <c r="L72" s="3">
        <v>3.1785888799247006</v>
      </c>
      <c r="M72" s="3">
        <v>5.0135471292187705E-2</v>
      </c>
      <c r="N72" s="3">
        <v>8.021675406750034E-2</v>
      </c>
      <c r="O72" s="3">
        <v>1.9953917574290705</v>
      </c>
      <c r="P72" s="3">
        <v>23.363129622159473</v>
      </c>
      <c r="Q72" s="3">
        <v>1.3336035363721932</v>
      </c>
      <c r="R72" s="3">
        <v>0.46124633588812691</v>
      </c>
      <c r="S72" s="3">
        <v>0.65176112679844023</v>
      </c>
      <c r="T72" s="3">
        <v>5.0135471292187705E-2</v>
      </c>
      <c r="U72" s="3">
        <v>1.0027094258437542E-2</v>
      </c>
      <c r="V72" s="3">
        <v>4.010837703375017E-2</v>
      </c>
      <c r="W72" s="3">
        <v>0.83224882345031603</v>
      </c>
      <c r="X72" s="3">
        <v>145.86414017749092</v>
      </c>
      <c r="Y72" s="3">
        <v>0.16043350813500068</v>
      </c>
      <c r="Z72" s="27">
        <v>0.1</v>
      </c>
      <c r="AA72" s="3">
        <v>0</v>
      </c>
      <c r="AB72" s="3">
        <v>0</v>
      </c>
      <c r="AC72" s="27">
        <v>8.1679999999999993</v>
      </c>
      <c r="AD72" s="27">
        <v>285</v>
      </c>
    </row>
    <row r="73" spans="1:30">
      <c r="A73" t="s">
        <v>250</v>
      </c>
      <c r="B73" t="s">
        <v>251</v>
      </c>
      <c r="C73" s="3" t="s">
        <v>696</v>
      </c>
      <c r="D73" s="3"/>
      <c r="E73" s="3" t="s">
        <v>476</v>
      </c>
      <c r="F73" s="3" t="s">
        <v>695</v>
      </c>
      <c r="G73" s="3">
        <v>1.0042963164703485E-2</v>
      </c>
      <c r="H73" s="3">
        <v>8.9683661060802127</v>
      </c>
      <c r="I73" s="3">
        <v>2.0085926329406971E-2</v>
      </c>
      <c r="J73" s="3">
        <v>3.0128889494110456E-2</v>
      </c>
      <c r="K73" s="3">
        <v>6.0257778988220913E-2</v>
      </c>
      <c r="L73" s="3">
        <v>3.8866267447402487</v>
      </c>
      <c r="M73" s="3">
        <v>4.0171852658813942E-2</v>
      </c>
      <c r="N73" s="3">
        <v>5.0214815823517424E-2</v>
      </c>
      <c r="O73" s="3">
        <v>0.95408150064683106</v>
      </c>
      <c r="P73" s="3">
        <v>10.294037243821073</v>
      </c>
      <c r="Q73" s="3">
        <v>6.0257778988220913E-2</v>
      </c>
      <c r="R73" s="3">
        <v>2.0085926329406988E-2</v>
      </c>
      <c r="S73" s="3">
        <v>4.0171852658813942E-2</v>
      </c>
      <c r="T73" s="3">
        <v>5.0214815823517424E-2</v>
      </c>
      <c r="U73" s="3">
        <v>0</v>
      </c>
      <c r="V73" s="3">
        <v>4.0171852658813942E-2</v>
      </c>
      <c r="W73" s="3">
        <v>1.4763155852114123</v>
      </c>
      <c r="X73" s="3">
        <v>3.0128889494110456E-2</v>
      </c>
      <c r="Y73" s="3">
        <v>2.0085926329406971E-2</v>
      </c>
      <c r="Z73" s="27"/>
      <c r="AA73" s="3"/>
      <c r="AC73" s="27">
        <v>4.641</v>
      </c>
      <c r="AD73" s="27">
        <v>5.15</v>
      </c>
    </row>
    <row r="74" spans="1:30">
      <c r="A74" t="s">
        <v>252</v>
      </c>
      <c r="B74" t="s">
        <v>253</v>
      </c>
      <c r="C74" s="3" t="s">
        <v>696</v>
      </c>
      <c r="D74" s="3"/>
      <c r="E74" s="3" t="s">
        <v>475</v>
      </c>
      <c r="F74" s="3" t="s">
        <v>695</v>
      </c>
      <c r="G74" s="3">
        <v>0</v>
      </c>
      <c r="H74" s="3">
        <v>29.677512746738028</v>
      </c>
      <c r="I74" s="3">
        <v>4.743989026430242</v>
      </c>
      <c r="J74" s="3">
        <v>0.17050277684844423</v>
      </c>
      <c r="K74" s="3">
        <v>0.18053235195717623</v>
      </c>
      <c r="L74" s="3">
        <v>2.8985472064235522</v>
      </c>
      <c r="M74" s="3">
        <v>6.0177450652392078E-2</v>
      </c>
      <c r="N74" s="3">
        <v>0.14041405152224817</v>
      </c>
      <c r="O74" s="3">
        <v>52.625180595516873</v>
      </c>
      <c r="P74" s="3">
        <v>51.94316948812309</v>
      </c>
      <c r="Q74" s="3">
        <v>1.534524991635998</v>
      </c>
      <c r="R74" s="3">
        <v>0.21062107728337229</v>
      </c>
      <c r="S74" s="3">
        <v>0.65192238206758091</v>
      </c>
      <c r="T74" s="3">
        <v>5.014787554366007E-2</v>
      </c>
      <c r="U74" s="3">
        <v>0</v>
      </c>
      <c r="V74" s="3">
        <v>5.014787554366007E-2</v>
      </c>
      <c r="W74" s="3">
        <v>1.2837856139176977</v>
      </c>
      <c r="X74" s="3">
        <v>166.85201150886576</v>
      </c>
      <c r="Y74" s="3">
        <v>0.60177450652392073</v>
      </c>
      <c r="Z74" s="3">
        <v>0.27</v>
      </c>
      <c r="AA74" s="3">
        <v>0</v>
      </c>
      <c r="AB74" s="3">
        <v>0</v>
      </c>
      <c r="AC74" s="27">
        <v>8.2750000000000004</v>
      </c>
      <c r="AD74" s="27">
        <v>263</v>
      </c>
    </row>
    <row r="75" spans="1:30">
      <c r="A75" t="s">
        <v>254</v>
      </c>
      <c r="B75" t="s">
        <v>255</v>
      </c>
      <c r="C75" s="3" t="s">
        <v>696</v>
      </c>
      <c r="D75" s="3"/>
      <c r="E75" s="3" t="s">
        <v>476</v>
      </c>
      <c r="F75" s="3" t="s">
        <v>695</v>
      </c>
      <c r="G75" s="3">
        <v>1.0023550724637681E-2</v>
      </c>
      <c r="H75" s="3">
        <v>25.680336956521735</v>
      </c>
      <c r="I75" s="3">
        <v>0</v>
      </c>
      <c r="J75" s="3">
        <v>6.014130434782608E-2</v>
      </c>
      <c r="K75" s="3">
        <v>0.13030615942028984</v>
      </c>
      <c r="L75" s="3">
        <v>5.2824112318840575</v>
      </c>
      <c r="M75" s="3">
        <v>5.0117753623188398E-2</v>
      </c>
      <c r="N75" s="3">
        <v>8.0188405797101445E-2</v>
      </c>
      <c r="O75" s="3">
        <v>0.31073007246376805</v>
      </c>
      <c r="P75" s="3">
        <v>7.3372391304347815</v>
      </c>
      <c r="Q75" s="3">
        <v>5.0117753623188398E-2</v>
      </c>
      <c r="R75" s="3">
        <v>8.0188405797101445E-2</v>
      </c>
      <c r="S75" s="3">
        <v>4.0094202898550722E-2</v>
      </c>
      <c r="T75" s="3">
        <v>3.007065217391304E-2</v>
      </c>
      <c r="U75" s="3">
        <v>0</v>
      </c>
      <c r="V75" s="3">
        <v>4.0094202898550722E-2</v>
      </c>
      <c r="W75" s="3">
        <v>0.95223731884057961</v>
      </c>
      <c r="X75" s="3">
        <v>6.014130434782608E-2</v>
      </c>
      <c r="Y75" s="3">
        <v>6.014130434782608E-2</v>
      </c>
      <c r="Z75" s="27"/>
      <c r="AA75" s="3"/>
      <c r="AC75" s="27">
        <v>4.1440000000000001</v>
      </c>
      <c r="AD75" s="27">
        <v>7.33</v>
      </c>
    </row>
    <row r="76" spans="1:30">
      <c r="A76" t="s">
        <v>256</v>
      </c>
      <c r="B76" t="s">
        <v>257</v>
      </c>
      <c r="C76" s="3" t="s">
        <v>696</v>
      </c>
      <c r="D76" s="3"/>
      <c r="E76" s="3" t="s">
        <v>475</v>
      </c>
      <c r="F76" s="3" t="s">
        <v>695</v>
      </c>
      <c r="G76" s="3">
        <v>1.0078333220591221E-2</v>
      </c>
      <c r="H76" s="3">
        <v>12.446741527430158</v>
      </c>
      <c r="I76" s="3">
        <v>4.9484616113102895</v>
      </c>
      <c r="J76" s="3">
        <v>0.2418799972941893</v>
      </c>
      <c r="K76" s="3">
        <v>8.0626665764729766E-2</v>
      </c>
      <c r="L76" s="3">
        <v>1.6730033146181424</v>
      </c>
      <c r="M76" s="3">
        <v>5.0391666102956104E-2</v>
      </c>
      <c r="N76" s="3">
        <v>5.0391666102956104E-2</v>
      </c>
      <c r="O76" s="3">
        <v>5.3818299397957121</v>
      </c>
      <c r="P76" s="3">
        <v>22.797189744977342</v>
      </c>
      <c r="Q76" s="3">
        <v>1.360574984779815</v>
      </c>
      <c r="R76" s="3">
        <v>0.362819995941284</v>
      </c>
      <c r="S76" s="3">
        <v>0.65509165933842939</v>
      </c>
      <c r="T76" s="3">
        <v>4.0313332882364883E-2</v>
      </c>
      <c r="U76" s="3">
        <v>0</v>
      </c>
      <c r="V76" s="3">
        <v>0.54422999391192595</v>
      </c>
      <c r="W76" s="3">
        <v>1.2194783196915377</v>
      </c>
      <c r="X76" s="3">
        <v>135.32178015287832</v>
      </c>
      <c r="Y76" s="3">
        <v>8.0626665764729766E-2</v>
      </c>
      <c r="Z76" s="27">
        <v>0.09</v>
      </c>
      <c r="AA76" s="3">
        <v>20.6</v>
      </c>
      <c r="AB76" s="27">
        <v>0</v>
      </c>
      <c r="AC76" s="27">
        <v>8.4770000000000003</v>
      </c>
      <c r="AD76" s="27">
        <v>293</v>
      </c>
    </row>
    <row r="77" spans="1:30">
      <c r="A77" t="s">
        <v>258</v>
      </c>
      <c r="B77" t="s">
        <v>259</v>
      </c>
      <c r="C77" s="3" t="s">
        <v>696</v>
      </c>
      <c r="D77" s="3"/>
      <c r="E77" s="3" t="s">
        <v>476</v>
      </c>
      <c r="F77" s="3" t="s">
        <v>695</v>
      </c>
      <c r="G77" s="3">
        <v>1.0066999191156653E-2</v>
      </c>
      <c r="H77" s="3">
        <v>12.926026961445142</v>
      </c>
      <c r="I77" s="3">
        <v>0</v>
      </c>
      <c r="J77" s="3">
        <v>3.0200997573469959E-2</v>
      </c>
      <c r="K77" s="3">
        <v>0.16107198705850645</v>
      </c>
      <c r="L77" s="3">
        <v>6.6039514693987629</v>
      </c>
      <c r="M77" s="3">
        <v>5.0334995955783265E-2</v>
      </c>
      <c r="N77" s="3">
        <v>1.0066999191156662E-2</v>
      </c>
      <c r="O77" s="3">
        <v>0.99663291992450864</v>
      </c>
      <c r="P77" s="3">
        <v>9.7146542194661691</v>
      </c>
      <c r="Q77" s="3">
        <v>5.0334995955783265E-2</v>
      </c>
      <c r="R77" s="3">
        <v>0.2114069830142897</v>
      </c>
      <c r="S77" s="3">
        <v>5.0334995955783265E-2</v>
      </c>
      <c r="T77" s="3">
        <v>5.0334995955783265E-2</v>
      </c>
      <c r="U77" s="3">
        <v>0</v>
      </c>
      <c r="V77" s="3">
        <v>7.0468994338096572E-2</v>
      </c>
      <c r="W77" s="3">
        <v>1.7415908600701007</v>
      </c>
      <c r="X77" s="3">
        <v>0.24160798058775967</v>
      </c>
      <c r="Y77" s="3">
        <v>3.0200997573469959E-2</v>
      </c>
      <c r="Z77" s="27"/>
      <c r="AC77" s="27">
        <v>6.4459999999999997</v>
      </c>
      <c r="AD77" s="27">
        <v>9.33</v>
      </c>
    </row>
    <row r="78" spans="1:30">
      <c r="A78" t="s">
        <v>260</v>
      </c>
      <c r="B78" t="s">
        <v>261</v>
      </c>
      <c r="C78" s="3" t="s">
        <v>696</v>
      </c>
      <c r="D78" s="3"/>
      <c r="E78" s="3" t="s">
        <v>475</v>
      </c>
      <c r="F78" s="3" t="s">
        <v>695</v>
      </c>
      <c r="G78" s="3">
        <v>1.0011071356241139E-2</v>
      </c>
      <c r="H78" s="3">
        <v>11.923185985283197</v>
      </c>
      <c r="I78" s="3">
        <v>4.8954138932019173</v>
      </c>
      <c r="J78" s="3">
        <v>0.24026571254978735</v>
      </c>
      <c r="K78" s="3">
        <v>0.15016607034361709</v>
      </c>
      <c r="L78" s="3">
        <v>3.8742846148653207</v>
      </c>
      <c r="M78" s="3">
        <v>5.00553567812057E-2</v>
      </c>
      <c r="N78" s="3">
        <v>0.25027678390602848</v>
      </c>
      <c r="O78" s="3">
        <v>64.4412663201242</v>
      </c>
      <c r="P78" s="3">
        <v>46.631570377371219</v>
      </c>
      <c r="Q78" s="3">
        <v>1.431583203942483</v>
      </c>
      <c r="R78" s="3">
        <v>0.65071963815567402</v>
      </c>
      <c r="S78" s="3">
        <v>0.65071963815567402</v>
      </c>
      <c r="T78" s="3">
        <v>4.0044285424964556E-2</v>
      </c>
      <c r="U78" s="3">
        <v>1.0011071356241139E-2</v>
      </c>
      <c r="V78" s="3">
        <v>8.0088570849929111E-2</v>
      </c>
      <c r="W78" s="3">
        <v>1.4816385607236886</v>
      </c>
      <c r="X78" s="3">
        <v>134.91920866806183</v>
      </c>
      <c r="Y78" s="3">
        <v>0.51056463916829808</v>
      </c>
      <c r="Z78" s="27">
        <v>1.44</v>
      </c>
      <c r="AA78" s="27">
        <v>0</v>
      </c>
      <c r="AB78" s="27">
        <v>0</v>
      </c>
      <c r="AC78" s="27">
        <v>8.3770000000000007</v>
      </c>
      <c r="AD78" s="27">
        <v>288</v>
      </c>
    </row>
    <row r="79" spans="1:30">
      <c r="A79" t="s">
        <v>262</v>
      </c>
      <c r="B79" t="s">
        <v>263</v>
      </c>
      <c r="C79" s="3" t="s">
        <v>696</v>
      </c>
      <c r="D79" s="3"/>
      <c r="E79" s="3" t="s">
        <v>476</v>
      </c>
      <c r="F79" s="3" t="s">
        <v>695</v>
      </c>
      <c r="G79" s="3">
        <v>1.0008744786761736E-2</v>
      </c>
      <c r="H79" s="3">
        <v>10.188902192923447</v>
      </c>
      <c r="I79" s="3">
        <v>1.0008744786761736E-2</v>
      </c>
      <c r="J79" s="3">
        <v>2.0017489573523471E-2</v>
      </c>
      <c r="K79" s="3">
        <v>0.12010493744114083</v>
      </c>
      <c r="L79" s="3">
        <v>4.2737340239472612</v>
      </c>
      <c r="M79" s="3">
        <v>4.0034979147046942E-2</v>
      </c>
      <c r="N79" s="3">
        <v>5.0043723933808675E-2</v>
      </c>
      <c r="O79" s="3">
        <v>0.26022736445580513</v>
      </c>
      <c r="P79" s="3">
        <v>8.5074330687474742</v>
      </c>
      <c r="Q79" s="3">
        <v>2.0017489573523471E-2</v>
      </c>
      <c r="R79" s="3">
        <v>0.17014866137494949</v>
      </c>
      <c r="S79" s="3">
        <v>7.0061213507332146E-2</v>
      </c>
      <c r="T79" s="3">
        <v>4.0034979147046942E-2</v>
      </c>
      <c r="U79" s="3">
        <v>1.0008744786761736E-2</v>
      </c>
      <c r="V79" s="3">
        <v>4.0034979147046942E-2</v>
      </c>
      <c r="W79" s="3">
        <v>1.2510930983452169</v>
      </c>
      <c r="X79" s="3">
        <v>0.11009619265437907</v>
      </c>
      <c r="Y79" s="3">
        <v>1.0008744786761736E-2</v>
      </c>
      <c r="Z79" s="27"/>
      <c r="AC79" s="27">
        <v>4.4790000000000001</v>
      </c>
      <c r="AD79" s="27">
        <v>5.87</v>
      </c>
    </row>
  </sheetData>
  <conditionalFormatting sqref="C2:F4">
    <cfRule type="cellIs" dxfId="29" priority="12" operator="lessThan">
      <formula>C$7</formula>
    </cfRule>
  </conditionalFormatting>
  <conditionalFormatting sqref="C5:F41">
    <cfRule type="cellIs" dxfId="28" priority="14" operator="lessThan">
      <formula>#REF!</formula>
    </cfRule>
  </conditionalFormatting>
  <conditionalFormatting sqref="C42:F79">
    <cfRule type="cellIs" dxfId="27" priority="13" operator="lessThan">
      <formula>C$7</formula>
    </cfRule>
  </conditionalFormatting>
  <conditionalFormatting sqref="G2:Y41 Z32:AB32">
    <cfRule type="cellIs" dxfId="26" priority="9" operator="lessThan">
      <formula>G$7</formula>
    </cfRule>
  </conditionalFormatting>
  <conditionalFormatting sqref="Z6 AA38:AB38">
    <cfRule type="cellIs" dxfId="25" priority="8" operator="lessThan">
      <formula>Z$7</formula>
    </cfRule>
  </conditionalFormatting>
  <conditionalFormatting sqref="Z20 AA36:AB36 AA40:AB40">
    <cfRule type="cellIs" dxfId="24" priority="10" operator="lessThan">
      <formula>Z$7</formula>
    </cfRule>
  </conditionalFormatting>
  <conditionalFormatting sqref="AA2:AB30">
    <cfRule type="cellIs" dxfId="23" priority="11" operator="lessThan">
      <formula>AA$7</formula>
    </cfRule>
  </conditionalFormatting>
  <conditionalFormatting sqref="AA34:AB34">
    <cfRule type="cellIs" dxfId="22" priority="1" operator="lessThan">
      <formula>AA$7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D15BC-83BD-C64B-870A-FEA3F089B30E}">
  <dimension ref="A1:AD79"/>
  <sheetViews>
    <sheetView workbookViewId="0">
      <selection activeCell="AB15" sqref="AB15"/>
    </sheetView>
  </sheetViews>
  <sheetFormatPr baseColWidth="10" defaultRowHeight="15"/>
  <cols>
    <col min="2" max="2" width="22.5" bestFit="1" customWidth="1"/>
    <col min="3" max="5" width="10.83203125" hidden="1" customWidth="1"/>
    <col min="6" max="6" width="19.5" hidden="1" customWidth="1"/>
    <col min="7" max="19" width="10.83203125" hidden="1" customWidth="1"/>
    <col min="20" max="25" width="10.83203125" customWidth="1"/>
    <col min="26" max="26" width="26.33203125" customWidth="1"/>
    <col min="27" max="27" width="20.5" style="27" customWidth="1"/>
    <col min="28" max="28" width="10.83203125" style="27"/>
  </cols>
  <sheetData>
    <row r="1" spans="1:30">
      <c r="A1" s="16" t="s">
        <v>0</v>
      </c>
      <c r="B1" s="16" t="s">
        <v>1</v>
      </c>
      <c r="C1" s="30" t="s">
        <v>478</v>
      </c>
      <c r="D1" s="30"/>
      <c r="E1" s="30" t="s">
        <v>671</v>
      </c>
      <c r="F1" s="30" t="s">
        <v>672</v>
      </c>
      <c r="G1" s="30" t="s">
        <v>673</v>
      </c>
      <c r="H1" s="30" t="s">
        <v>674</v>
      </c>
      <c r="I1" s="31" t="s">
        <v>675</v>
      </c>
      <c r="J1" s="31" t="s">
        <v>676</v>
      </c>
      <c r="K1" s="30" t="s">
        <v>677</v>
      </c>
      <c r="L1" s="30" t="s">
        <v>678</v>
      </c>
      <c r="M1" s="31" t="s">
        <v>679</v>
      </c>
      <c r="N1" s="30" t="s">
        <v>680</v>
      </c>
      <c r="O1" s="30" t="s">
        <v>681</v>
      </c>
      <c r="P1" s="30" t="s">
        <v>682</v>
      </c>
      <c r="Q1" s="30" t="s">
        <v>683</v>
      </c>
      <c r="R1" s="31" t="s">
        <v>684</v>
      </c>
      <c r="S1" s="30" t="s">
        <v>685</v>
      </c>
      <c r="T1" s="30" t="s">
        <v>686</v>
      </c>
      <c r="U1" s="30" t="s">
        <v>687</v>
      </c>
      <c r="V1" s="30" t="s">
        <v>688</v>
      </c>
      <c r="W1" s="30" t="s">
        <v>689</v>
      </c>
      <c r="X1" s="30" t="s">
        <v>690</v>
      </c>
      <c r="Y1" s="30" t="s">
        <v>691</v>
      </c>
      <c r="Z1" s="27" t="s">
        <v>692</v>
      </c>
      <c r="AA1" s="27" t="s">
        <v>693</v>
      </c>
      <c r="AB1" s="27" t="s">
        <v>694</v>
      </c>
      <c r="AC1" s="27" t="s">
        <v>337</v>
      </c>
      <c r="AD1" s="27" t="s">
        <v>338</v>
      </c>
    </row>
    <row r="2" spans="1:30">
      <c r="A2" t="s">
        <v>31</v>
      </c>
      <c r="B2" t="s">
        <v>83</v>
      </c>
      <c r="C2" s="3" t="s">
        <v>521</v>
      </c>
      <c r="D2" s="3"/>
      <c r="E2" s="3" t="s">
        <v>475</v>
      </c>
      <c r="F2" s="3" t="s">
        <v>695</v>
      </c>
      <c r="G2" s="3">
        <v>0</v>
      </c>
      <c r="H2" s="3">
        <v>19.432634017207146</v>
      </c>
      <c r="I2" s="3">
        <v>3.5875632031767037</v>
      </c>
      <c r="J2" s="3">
        <v>0.4982726671078756</v>
      </c>
      <c r="K2" s="3">
        <v>0.29896360026472535</v>
      </c>
      <c r="L2" s="3">
        <v>12.157853077432163</v>
      </c>
      <c r="M2" s="3">
        <v>0</v>
      </c>
      <c r="N2" s="3">
        <v>0.29896360026472535</v>
      </c>
      <c r="O2" s="3">
        <v>10.762689609530113</v>
      </c>
      <c r="P2" s="3">
        <v>6.6768537392455318</v>
      </c>
      <c r="Q2" s="3">
        <v>2.6906724023825284</v>
      </c>
      <c r="R2" s="3">
        <v>0.49827266710787554</v>
      </c>
      <c r="S2" s="3">
        <v>0.39861813368630056</v>
      </c>
      <c r="T2" s="3">
        <v>0</v>
      </c>
      <c r="U2" s="3">
        <v>0</v>
      </c>
      <c r="V2" s="3">
        <v>0</v>
      </c>
      <c r="W2" s="3">
        <v>0.89689080079417594</v>
      </c>
      <c r="X2" s="3">
        <v>13.154398411647916</v>
      </c>
      <c r="Y2" s="3">
        <v>0.29896360026472535</v>
      </c>
      <c r="Z2" s="27">
        <v>0.13</v>
      </c>
      <c r="AA2" s="3" t="s">
        <v>865</v>
      </c>
      <c r="AB2" s="3" t="s">
        <v>865</v>
      </c>
      <c r="AC2" s="27">
        <v>8.18</v>
      </c>
      <c r="AD2" s="27">
        <v>236</v>
      </c>
    </row>
    <row r="3" spans="1:30">
      <c r="A3" t="s">
        <v>32</v>
      </c>
      <c r="B3" t="s">
        <v>84</v>
      </c>
      <c r="C3" s="3" t="s">
        <v>521</v>
      </c>
      <c r="D3" s="3"/>
      <c r="E3" s="3" t="s">
        <v>476</v>
      </c>
      <c r="F3" s="3" t="s">
        <v>695</v>
      </c>
      <c r="G3" s="3">
        <v>0</v>
      </c>
      <c r="H3" s="3">
        <v>15.590338576379624</v>
      </c>
      <c r="I3" s="3">
        <v>0</v>
      </c>
      <c r="J3" s="3">
        <v>9.9301519594774665E-2</v>
      </c>
      <c r="K3" s="3">
        <v>9.9301519594774665E-2</v>
      </c>
      <c r="L3" s="3">
        <v>5.0643774993335082</v>
      </c>
      <c r="M3" s="3">
        <v>0.19860303918954933</v>
      </c>
      <c r="N3" s="3">
        <v>9.9301519594774665E-2</v>
      </c>
      <c r="O3" s="3">
        <v>0.59580911756864796</v>
      </c>
      <c r="P3" s="3">
        <v>403.46207411356943</v>
      </c>
      <c r="Q3" s="3">
        <v>0</v>
      </c>
      <c r="R3" s="3">
        <v>0.1986030391895493</v>
      </c>
      <c r="S3" s="3">
        <v>0</v>
      </c>
      <c r="T3" s="3">
        <v>0</v>
      </c>
      <c r="U3" s="3">
        <v>0</v>
      </c>
      <c r="V3" s="3">
        <v>0</v>
      </c>
      <c r="W3" s="3">
        <v>0.89371367635297194</v>
      </c>
      <c r="X3" s="3">
        <v>0.19860303918954933</v>
      </c>
      <c r="Y3" s="3">
        <v>9.9301519594774665E-2</v>
      </c>
      <c r="Z3" s="27"/>
      <c r="AC3" s="27">
        <v>7.09</v>
      </c>
      <c r="AD3" s="27">
        <v>239</v>
      </c>
    </row>
    <row r="4" spans="1:30">
      <c r="A4" t="s">
        <v>33</v>
      </c>
      <c r="B4" t="s">
        <v>85</v>
      </c>
      <c r="C4" s="3" t="s">
        <v>521</v>
      </c>
      <c r="D4" s="3"/>
      <c r="E4" s="3" t="s">
        <v>475</v>
      </c>
      <c r="F4" s="3" t="s">
        <v>695</v>
      </c>
      <c r="G4" s="3">
        <v>0</v>
      </c>
      <c r="H4" s="3">
        <v>21.521715709379848</v>
      </c>
      <c r="I4" s="3">
        <v>4.1041411352770876</v>
      </c>
      <c r="J4" s="3">
        <v>0.60060601979664696</v>
      </c>
      <c r="K4" s="3">
        <v>0.30030300989832348</v>
      </c>
      <c r="L4" s="3">
        <v>5.7057571880681452</v>
      </c>
      <c r="M4" s="3">
        <v>0</v>
      </c>
      <c r="N4" s="3">
        <v>0.30030300989832348</v>
      </c>
      <c r="O4" s="3">
        <v>7.2072722375597635</v>
      </c>
      <c r="P4" s="3">
        <v>5.005050164972058</v>
      </c>
      <c r="Q4" s="3">
        <v>3.103131102282676</v>
      </c>
      <c r="R4" s="3">
        <v>0.5005050164972058</v>
      </c>
      <c r="S4" s="3">
        <v>0.5005050164972058</v>
      </c>
      <c r="T4" s="3">
        <v>0</v>
      </c>
      <c r="U4" s="3">
        <v>0</v>
      </c>
      <c r="V4" s="3">
        <v>0</v>
      </c>
      <c r="W4" s="3">
        <v>1.6016160527910586</v>
      </c>
      <c r="X4" s="3">
        <v>14.814948488317292</v>
      </c>
      <c r="Y4" s="3">
        <v>0.30030300989832348</v>
      </c>
      <c r="Z4" s="27">
        <v>0.13</v>
      </c>
      <c r="AA4" s="3" t="s">
        <v>865</v>
      </c>
      <c r="AB4" s="3" t="s">
        <v>865</v>
      </c>
      <c r="AC4" s="27">
        <v>8.0790000000000006</v>
      </c>
      <c r="AD4" s="27">
        <v>245</v>
      </c>
    </row>
    <row r="5" spans="1:30">
      <c r="A5" t="s">
        <v>34</v>
      </c>
      <c r="B5" t="s">
        <v>86</v>
      </c>
      <c r="C5" s="3" t="s">
        <v>521</v>
      </c>
      <c r="D5" s="3"/>
      <c r="E5" s="3" t="s">
        <v>476</v>
      </c>
      <c r="F5" s="3" t="s">
        <v>695</v>
      </c>
      <c r="G5" s="3">
        <v>0</v>
      </c>
      <c r="H5" s="3">
        <v>15.749402738276345</v>
      </c>
      <c r="I5" s="3">
        <v>0</v>
      </c>
      <c r="J5" s="3">
        <v>0</v>
      </c>
      <c r="K5" s="3">
        <v>0.19810569482108609</v>
      </c>
      <c r="L5" s="3">
        <v>9.4100205040015883</v>
      </c>
      <c r="M5" s="3">
        <v>0</v>
      </c>
      <c r="N5" s="3">
        <v>9.9052847410543043E-2</v>
      </c>
      <c r="O5" s="3">
        <v>0.39621138964217217</v>
      </c>
      <c r="P5" s="3">
        <v>4.4573781334744362</v>
      </c>
      <c r="Q5" s="3">
        <v>0</v>
      </c>
      <c r="R5" s="3">
        <v>0.29715854223162913</v>
      </c>
      <c r="S5" s="3">
        <v>9.9052847410543127E-2</v>
      </c>
      <c r="T5" s="3">
        <v>0</v>
      </c>
      <c r="U5" s="3">
        <v>0</v>
      </c>
      <c r="V5" s="3">
        <v>0</v>
      </c>
      <c r="W5" s="3">
        <v>0.79242277928434435</v>
      </c>
      <c r="X5" s="3">
        <v>9.9052847410543043E-2</v>
      </c>
      <c r="Y5" s="3">
        <v>0</v>
      </c>
      <c r="Z5" s="27"/>
      <c r="AA5" s="3" t="s">
        <v>865</v>
      </c>
      <c r="AB5" s="3" t="s">
        <v>865</v>
      </c>
      <c r="AC5" s="27">
        <v>4.6159999999999997</v>
      </c>
      <c r="AD5" s="27">
        <v>10.119999999999999</v>
      </c>
    </row>
    <row r="6" spans="1:30">
      <c r="A6" t="s">
        <v>35</v>
      </c>
      <c r="B6" t="s">
        <v>87</v>
      </c>
      <c r="C6" s="3" t="s">
        <v>521</v>
      </c>
      <c r="D6" s="3"/>
      <c r="E6" s="3" t="s">
        <v>475</v>
      </c>
      <c r="F6" s="3" t="s">
        <v>695</v>
      </c>
      <c r="G6" s="3">
        <v>0</v>
      </c>
      <c r="H6" s="3">
        <v>17.671605522682448</v>
      </c>
      <c r="I6" s="3">
        <v>4.193262327416174</v>
      </c>
      <c r="J6" s="3">
        <v>0.49919789612097309</v>
      </c>
      <c r="K6" s="3">
        <v>0.29951873767258386</v>
      </c>
      <c r="L6" s="3">
        <v>6.0902143326758713</v>
      </c>
      <c r="M6" s="3">
        <v>0</v>
      </c>
      <c r="N6" s="3">
        <v>0.29951873767258386</v>
      </c>
      <c r="O6" s="3">
        <v>6.2898934911242614</v>
      </c>
      <c r="P6" s="3">
        <v>9.2850808678500982</v>
      </c>
      <c r="Q6" s="3">
        <v>3.2947061143984224</v>
      </c>
      <c r="R6" s="3">
        <v>0.39935831689677842</v>
      </c>
      <c r="S6" s="3">
        <v>0.49919789612097309</v>
      </c>
      <c r="T6" s="3">
        <v>0</v>
      </c>
      <c r="U6" s="3">
        <v>0</v>
      </c>
      <c r="V6" s="3">
        <v>0</v>
      </c>
      <c r="W6" s="3">
        <v>0.89855621301775157</v>
      </c>
      <c r="X6" s="3">
        <v>14.975936883629192</v>
      </c>
      <c r="Y6" s="3">
        <v>0.29951873767258386</v>
      </c>
      <c r="Z6" s="3">
        <v>0.12</v>
      </c>
      <c r="AA6" s="3" t="s">
        <v>865</v>
      </c>
      <c r="AB6" s="3" t="s">
        <v>865</v>
      </c>
      <c r="AC6" s="27">
        <v>8.1310000000000002</v>
      </c>
      <c r="AD6" s="27">
        <v>217</v>
      </c>
    </row>
    <row r="7" spans="1:30">
      <c r="A7" t="s">
        <v>36</v>
      </c>
      <c r="B7" t="s">
        <v>88</v>
      </c>
      <c r="C7" s="3" t="s">
        <v>521</v>
      </c>
      <c r="D7" s="3"/>
      <c r="E7" s="3" t="s">
        <v>476</v>
      </c>
      <c r="F7" s="3" t="s">
        <v>695</v>
      </c>
      <c r="G7" s="3">
        <v>0</v>
      </c>
      <c r="H7" s="3">
        <v>13.325732173454599</v>
      </c>
      <c r="I7" s="3">
        <v>0</v>
      </c>
      <c r="J7" s="3">
        <v>9.9445762488467149E-2</v>
      </c>
      <c r="K7" s="3">
        <v>9.9445762488467149E-2</v>
      </c>
      <c r="L7" s="3">
        <v>3.1822643996309488</v>
      </c>
      <c r="M7" s="3">
        <v>0</v>
      </c>
      <c r="N7" s="3">
        <v>9.9445762488467149E-2</v>
      </c>
      <c r="O7" s="3">
        <v>0.9944576248846716</v>
      </c>
      <c r="P7" s="3">
        <v>6.9612033741927002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0.79556609990773719</v>
      </c>
      <c r="X7" s="3">
        <v>9.9445762488467149E-2</v>
      </c>
      <c r="Y7" s="3">
        <v>9.9445762488467149E-2</v>
      </c>
      <c r="Z7" s="27"/>
      <c r="AA7" s="3" t="s">
        <v>865</v>
      </c>
      <c r="AB7" s="3" t="s">
        <v>865</v>
      </c>
      <c r="AC7" s="27">
        <v>7.21</v>
      </c>
      <c r="AD7" s="27">
        <v>18.899999999999999</v>
      </c>
    </row>
    <row r="8" spans="1:30">
      <c r="A8" t="s">
        <v>37</v>
      </c>
      <c r="B8" t="s">
        <v>89</v>
      </c>
      <c r="C8" s="3" t="s">
        <v>521</v>
      </c>
      <c r="D8" s="3"/>
      <c r="E8" s="3" t="s">
        <v>475</v>
      </c>
      <c r="F8" s="3" t="s">
        <v>695</v>
      </c>
      <c r="G8" s="3">
        <v>0</v>
      </c>
      <c r="H8" s="3">
        <v>15.721059479553899</v>
      </c>
      <c r="I8" s="3">
        <v>4.13181691449814</v>
      </c>
      <c r="J8" s="3">
        <v>0.50388011152416345</v>
      </c>
      <c r="K8" s="3">
        <v>0.20155204460966539</v>
      </c>
      <c r="L8" s="3">
        <v>6.1473373605947934</v>
      </c>
      <c r="M8" s="3">
        <v>0</v>
      </c>
      <c r="N8" s="3">
        <v>0.30232806691449804</v>
      </c>
      <c r="O8" s="3">
        <v>6.1473373605947934</v>
      </c>
      <c r="P8" s="3">
        <v>4.3333689591078057</v>
      </c>
      <c r="Q8" s="3">
        <v>3.2248327137546462</v>
      </c>
      <c r="R8" s="3">
        <v>0.30232806691449804</v>
      </c>
      <c r="S8" s="3">
        <v>0.50388011152416345</v>
      </c>
      <c r="T8" s="3">
        <v>0</v>
      </c>
      <c r="U8" s="3">
        <v>0</v>
      </c>
      <c r="V8" s="3">
        <v>0</v>
      </c>
      <c r="W8" s="3">
        <v>1.0077602230483269</v>
      </c>
      <c r="X8" s="3">
        <v>15.01562732342007</v>
      </c>
      <c r="Y8" s="3">
        <v>0.30232806691449804</v>
      </c>
      <c r="Z8" s="27">
        <v>0.12</v>
      </c>
      <c r="AA8" s="3" t="s">
        <v>865</v>
      </c>
      <c r="AB8" s="3" t="s">
        <v>865</v>
      </c>
      <c r="AC8" s="27">
        <v>8.27</v>
      </c>
      <c r="AD8" s="27">
        <v>231</v>
      </c>
    </row>
    <row r="9" spans="1:30">
      <c r="A9" t="s">
        <v>38</v>
      </c>
      <c r="B9" t="s">
        <v>90</v>
      </c>
      <c r="C9" s="3" t="s">
        <v>521</v>
      </c>
      <c r="D9" s="3"/>
      <c r="E9" s="3" t="s">
        <v>476</v>
      </c>
      <c r="F9" s="3" t="s">
        <v>695</v>
      </c>
      <c r="G9" s="3">
        <v>0</v>
      </c>
      <c r="H9" s="3">
        <v>12.034290260558244</v>
      </c>
      <c r="I9" s="3">
        <v>0</v>
      </c>
      <c r="J9" s="3">
        <v>0</v>
      </c>
      <c r="K9" s="3">
        <v>0.1002857521713187</v>
      </c>
      <c r="L9" s="3">
        <v>3.6102870781674734</v>
      </c>
      <c r="M9" s="3">
        <v>0</v>
      </c>
      <c r="N9" s="3">
        <v>0.1002857521713187</v>
      </c>
      <c r="O9" s="3">
        <v>0.60171451302791212</v>
      </c>
      <c r="P9" s="3">
        <v>8.3237174302194514</v>
      </c>
      <c r="Q9" s="3">
        <v>0</v>
      </c>
      <c r="R9" s="3">
        <v>0.50142876085659349</v>
      </c>
      <c r="S9" s="3">
        <v>0.10028575217131878</v>
      </c>
      <c r="T9" s="3">
        <v>0</v>
      </c>
      <c r="U9" s="3">
        <v>0</v>
      </c>
      <c r="V9" s="3">
        <v>0</v>
      </c>
      <c r="W9" s="3">
        <v>0.70200026519923098</v>
      </c>
      <c r="X9" s="3">
        <v>0.30085725651395606</v>
      </c>
      <c r="Y9" s="3">
        <v>0.1002857521713187</v>
      </c>
      <c r="Z9" s="27"/>
      <c r="AA9" s="3" t="s">
        <v>865</v>
      </c>
      <c r="AB9" s="3" t="s">
        <v>865</v>
      </c>
      <c r="AC9" s="27">
        <v>8.0009999999999994</v>
      </c>
      <c r="AD9" s="27">
        <v>40.200000000000003</v>
      </c>
    </row>
    <row r="10" spans="1:30">
      <c r="A10" t="s">
        <v>39</v>
      </c>
      <c r="B10" t="s">
        <v>91</v>
      </c>
      <c r="C10" s="3" t="s">
        <v>521</v>
      </c>
      <c r="D10" s="3"/>
      <c r="E10" s="3" t="s">
        <v>475</v>
      </c>
      <c r="F10" s="3" t="s">
        <v>695</v>
      </c>
      <c r="G10" s="3">
        <v>0</v>
      </c>
      <c r="H10" s="3">
        <v>14.696730540504817</v>
      </c>
      <c r="I10" s="3">
        <v>4.4686005021805189</v>
      </c>
      <c r="J10" s="3">
        <v>0.39720893352715719</v>
      </c>
      <c r="K10" s="3">
        <v>0.39720893352715719</v>
      </c>
      <c r="L10" s="3">
        <v>4.4686005021805189</v>
      </c>
      <c r="M10" s="3">
        <v>0</v>
      </c>
      <c r="N10" s="3">
        <v>0.39720893352715719</v>
      </c>
      <c r="O10" s="3">
        <v>1.688137967490418</v>
      </c>
      <c r="P10" s="3">
        <v>45.281818422095917</v>
      </c>
      <c r="Q10" s="3">
        <v>3.2769737015990472</v>
      </c>
      <c r="R10" s="3">
        <v>0.49651116690894648</v>
      </c>
      <c r="S10" s="3">
        <v>0.3972089335271573</v>
      </c>
      <c r="T10" s="3">
        <v>0</v>
      </c>
      <c r="U10" s="3">
        <v>0</v>
      </c>
      <c r="V10" s="3">
        <v>0</v>
      </c>
      <c r="W10" s="3">
        <v>1.1916268005814716</v>
      </c>
      <c r="X10" s="3">
        <v>14.498126073741238</v>
      </c>
      <c r="Y10" s="3">
        <v>0.1986044667635786</v>
      </c>
      <c r="Z10" s="27">
        <v>0.31</v>
      </c>
      <c r="AA10" s="3" t="s">
        <v>865</v>
      </c>
      <c r="AB10" s="3" t="s">
        <v>865</v>
      </c>
      <c r="AC10" s="27">
        <v>7.9950000000000001</v>
      </c>
      <c r="AD10" s="27">
        <v>180.9</v>
      </c>
    </row>
    <row r="11" spans="1:30">
      <c r="A11" t="s">
        <v>40</v>
      </c>
      <c r="B11" t="s">
        <v>92</v>
      </c>
      <c r="C11" s="3" t="s">
        <v>521</v>
      </c>
      <c r="D11" s="3"/>
      <c r="E11" s="3" t="s">
        <v>476</v>
      </c>
      <c r="F11" s="3" t="s">
        <v>695</v>
      </c>
      <c r="G11" s="3">
        <v>0</v>
      </c>
      <c r="H11" s="3">
        <v>11.517290008550946</v>
      </c>
      <c r="I11" s="3">
        <v>0</v>
      </c>
      <c r="J11" s="3">
        <v>0</v>
      </c>
      <c r="K11" s="3">
        <v>9.9286982832335738E-2</v>
      </c>
      <c r="L11" s="3">
        <v>4.6664881931197799</v>
      </c>
      <c r="M11" s="3">
        <v>0</v>
      </c>
      <c r="N11" s="3">
        <v>9.9286982832335738E-2</v>
      </c>
      <c r="O11" s="3">
        <v>1.6878787081497075</v>
      </c>
      <c r="P11" s="3">
        <v>13.304455699532991</v>
      </c>
      <c r="Q11" s="3">
        <v>0</v>
      </c>
      <c r="R11" s="3">
        <v>0.99286982832335746</v>
      </c>
      <c r="S11" s="3">
        <v>0</v>
      </c>
      <c r="T11" s="3">
        <v>0</v>
      </c>
      <c r="U11" s="3">
        <v>0</v>
      </c>
      <c r="V11" s="3">
        <v>0</v>
      </c>
      <c r="W11" s="3">
        <v>1.0921568111556932</v>
      </c>
      <c r="X11" s="3">
        <v>9.9286982832335738E-2</v>
      </c>
      <c r="Y11" s="3">
        <v>0</v>
      </c>
      <c r="Z11" s="27"/>
      <c r="AA11" s="3" t="s">
        <v>865</v>
      </c>
      <c r="AB11" s="3" t="s">
        <v>865</v>
      </c>
      <c r="AC11" s="27">
        <v>7.0010000000000003</v>
      </c>
      <c r="AD11" s="27">
        <v>1.4970000000000001</v>
      </c>
    </row>
    <row r="12" spans="1:30">
      <c r="A12" t="s">
        <v>41</v>
      </c>
      <c r="B12" t="s">
        <v>93</v>
      </c>
      <c r="C12" s="3" t="s">
        <v>521</v>
      </c>
      <c r="D12" s="3"/>
      <c r="E12" s="3" t="s">
        <v>475</v>
      </c>
      <c r="F12" s="3" t="s">
        <v>695</v>
      </c>
      <c r="G12" s="3">
        <v>0</v>
      </c>
      <c r="H12" s="3">
        <v>15.657657657657669</v>
      </c>
      <c r="I12" s="3">
        <v>4.1621621621621649</v>
      </c>
      <c r="J12" s="3">
        <v>0.59459459459459496</v>
      </c>
      <c r="K12" s="3">
        <v>0.29729729729729748</v>
      </c>
      <c r="L12" s="3">
        <v>4.7567567567567606</v>
      </c>
      <c r="M12" s="3">
        <v>0</v>
      </c>
      <c r="N12" s="3">
        <v>0.69369369369369427</v>
      </c>
      <c r="O12" s="3">
        <v>5.8468468468468506</v>
      </c>
      <c r="P12" s="3">
        <v>7.2342342342342389</v>
      </c>
      <c r="Q12" s="3">
        <v>3.2702702702702728</v>
      </c>
      <c r="R12" s="3">
        <v>0.39639639639639662</v>
      </c>
      <c r="S12" s="3">
        <v>0.49549549549549587</v>
      </c>
      <c r="T12" s="3">
        <v>0</v>
      </c>
      <c r="U12" s="3">
        <v>0</v>
      </c>
      <c r="V12" s="3">
        <v>0</v>
      </c>
      <c r="W12" s="3">
        <v>0.99099099099099175</v>
      </c>
      <c r="X12" s="3">
        <v>14.963963963963975</v>
      </c>
      <c r="Y12" s="3">
        <v>0.29729729729729748</v>
      </c>
      <c r="Z12" s="27">
        <v>0.21</v>
      </c>
      <c r="AA12" s="3" t="s">
        <v>865</v>
      </c>
      <c r="AB12" s="3" t="s">
        <v>865</v>
      </c>
      <c r="AC12" s="27">
        <v>8.1969999999999992</v>
      </c>
      <c r="AD12" s="27">
        <v>254</v>
      </c>
    </row>
    <row r="13" spans="1:30">
      <c r="A13" t="s">
        <v>42</v>
      </c>
      <c r="B13" t="s">
        <v>94</v>
      </c>
      <c r="C13" s="3" t="s">
        <v>521</v>
      </c>
      <c r="D13" s="3"/>
      <c r="E13" s="3" t="s">
        <v>476</v>
      </c>
      <c r="F13" s="3" t="s">
        <v>695</v>
      </c>
      <c r="G13" s="3">
        <v>0</v>
      </c>
      <c r="H13" s="3">
        <v>15.524476353576604</v>
      </c>
      <c r="I13" s="3">
        <v>0</v>
      </c>
      <c r="J13" s="3">
        <v>0</v>
      </c>
      <c r="K13" s="3">
        <v>0.19903174812277699</v>
      </c>
      <c r="L13" s="3">
        <v>3.1845079699644319</v>
      </c>
      <c r="M13" s="3">
        <v>0</v>
      </c>
      <c r="N13" s="3">
        <v>0.19903174812277699</v>
      </c>
      <c r="O13" s="3">
        <v>1.4927381109208273</v>
      </c>
      <c r="P13" s="3">
        <v>6.5680476880516396</v>
      </c>
      <c r="Q13" s="3">
        <v>0</v>
      </c>
      <c r="R13" s="3">
        <v>0.29854762218416547</v>
      </c>
      <c r="S13" s="3">
        <v>0</v>
      </c>
      <c r="T13" s="3">
        <v>0</v>
      </c>
      <c r="U13" s="3">
        <v>0</v>
      </c>
      <c r="V13" s="3">
        <v>0</v>
      </c>
      <c r="W13" s="3">
        <v>1.1941904887366619</v>
      </c>
      <c r="X13" s="3">
        <v>0.79612699249110797</v>
      </c>
      <c r="Y13" s="3">
        <v>9.9515874061388496E-2</v>
      </c>
      <c r="Z13" s="27"/>
      <c r="AA13" s="3" t="s">
        <v>865</v>
      </c>
      <c r="AB13" s="3" t="s">
        <v>865</v>
      </c>
      <c r="AC13" s="27">
        <v>7.0019999999999998</v>
      </c>
      <c r="AD13" s="27">
        <v>2.13</v>
      </c>
    </row>
    <row r="14" spans="1:30">
      <c r="A14" t="s">
        <v>43</v>
      </c>
      <c r="B14" t="s">
        <v>95</v>
      </c>
      <c r="C14" s="3" t="s">
        <v>521</v>
      </c>
      <c r="D14" s="3"/>
      <c r="E14" s="3" t="s">
        <v>475</v>
      </c>
      <c r="F14" s="3" t="s">
        <v>695</v>
      </c>
      <c r="G14" s="3">
        <v>0</v>
      </c>
      <c r="H14" s="3">
        <v>15.195137944822065</v>
      </c>
      <c r="I14" s="3">
        <v>4.2986245501799267</v>
      </c>
      <c r="J14" s="3">
        <v>0.49984006397441005</v>
      </c>
      <c r="K14" s="3">
        <v>0.19993602558976403</v>
      </c>
      <c r="L14" s="3">
        <v>6.0980487804878027</v>
      </c>
      <c r="M14" s="3">
        <v>0</v>
      </c>
      <c r="N14" s="3">
        <v>0.29990403838464602</v>
      </c>
      <c r="O14" s="3">
        <v>7.2976649340263862</v>
      </c>
      <c r="P14" s="3">
        <v>7.8974730107956779</v>
      </c>
      <c r="Q14" s="3">
        <v>3.0990083966413424</v>
      </c>
      <c r="R14" s="3">
        <v>0.39987205117952801</v>
      </c>
      <c r="S14" s="3">
        <v>0.49984006397441005</v>
      </c>
      <c r="T14" s="3">
        <v>0</v>
      </c>
      <c r="U14" s="3">
        <v>0</v>
      </c>
      <c r="V14" s="3">
        <v>0</v>
      </c>
      <c r="W14" s="3">
        <v>1.2995841663334662</v>
      </c>
      <c r="X14" s="3">
        <v>14.795265893642537</v>
      </c>
      <c r="Y14" s="3">
        <v>0.29990403838464602</v>
      </c>
      <c r="Z14" s="27">
        <v>0.08</v>
      </c>
      <c r="AA14" s="3" t="s">
        <v>865</v>
      </c>
      <c r="AB14" s="3" t="s">
        <v>865</v>
      </c>
      <c r="AC14" s="27">
        <v>4.4870000000000001</v>
      </c>
      <c r="AD14" s="27">
        <v>10.51</v>
      </c>
    </row>
    <row r="15" spans="1:30">
      <c r="A15" t="s">
        <v>44</v>
      </c>
      <c r="B15" t="s">
        <v>96</v>
      </c>
      <c r="C15" s="3" t="s">
        <v>521</v>
      </c>
      <c r="D15" s="3"/>
      <c r="E15" s="3" t="s">
        <v>476</v>
      </c>
      <c r="F15" s="3" t="s">
        <v>695</v>
      </c>
      <c r="G15" s="3">
        <v>0</v>
      </c>
      <c r="H15" s="3">
        <v>16.367822018713916</v>
      </c>
      <c r="I15" s="3">
        <v>0</v>
      </c>
      <c r="J15" s="3">
        <v>0</v>
      </c>
      <c r="K15" s="3">
        <v>0.10041608600437986</v>
      </c>
      <c r="L15" s="3">
        <v>3.1128986661357754</v>
      </c>
      <c r="M15" s="3">
        <v>0</v>
      </c>
      <c r="N15" s="3">
        <v>0.10041608600437986</v>
      </c>
      <c r="O15" s="3">
        <v>1.7070734620744574</v>
      </c>
      <c r="P15" s="3">
        <v>7.4307903643241096</v>
      </c>
      <c r="Q15" s="3">
        <v>0</v>
      </c>
      <c r="R15" s="3">
        <v>0.70291260203065897</v>
      </c>
      <c r="S15" s="3">
        <v>0</v>
      </c>
      <c r="T15" s="3">
        <v>0</v>
      </c>
      <c r="U15" s="3">
        <v>0</v>
      </c>
      <c r="V15" s="3">
        <v>0</v>
      </c>
      <c r="W15" s="3">
        <v>1.2049930320525581</v>
      </c>
      <c r="X15" s="3">
        <v>0.10041608600437986</v>
      </c>
      <c r="Y15" s="3">
        <v>0.20083217200875972</v>
      </c>
      <c r="Z15" s="27"/>
      <c r="AA15" s="3" t="s">
        <v>865</v>
      </c>
      <c r="AB15" s="3" t="s">
        <v>865</v>
      </c>
      <c r="AC15" s="27">
        <v>8.0779999999999994</v>
      </c>
      <c r="AD15" s="27">
        <v>251</v>
      </c>
    </row>
    <row r="16" spans="1:30">
      <c r="A16" t="s">
        <v>45</v>
      </c>
      <c r="B16" t="s">
        <v>97</v>
      </c>
      <c r="C16" s="3" t="s">
        <v>521</v>
      </c>
      <c r="D16" s="3"/>
      <c r="E16" s="3" t="s">
        <v>475</v>
      </c>
      <c r="F16" s="3" t="s">
        <v>695</v>
      </c>
      <c r="G16" s="3">
        <v>0</v>
      </c>
      <c r="H16" s="3">
        <v>19.892336006309979</v>
      </c>
      <c r="I16" s="3">
        <v>4.0779288812935457</v>
      </c>
      <c r="J16" s="3">
        <v>0.49730840015774946</v>
      </c>
      <c r="K16" s="3">
        <v>0.49730840015774946</v>
      </c>
      <c r="L16" s="3">
        <v>25.362728408045221</v>
      </c>
      <c r="M16" s="3">
        <v>0</v>
      </c>
      <c r="N16" s="3">
        <v>0.29838504009464967</v>
      </c>
      <c r="O16" s="3">
        <v>6.0671624819245435</v>
      </c>
      <c r="P16" s="3">
        <v>14.620866964637834</v>
      </c>
      <c r="Q16" s="3">
        <v>3.1827737610095967</v>
      </c>
      <c r="R16" s="3">
        <v>9.9461680031549843E-2</v>
      </c>
      <c r="S16" s="3">
        <v>0.49730840015774946</v>
      </c>
      <c r="T16" s="3">
        <v>0</v>
      </c>
      <c r="U16" s="3">
        <v>0</v>
      </c>
      <c r="V16" s="3">
        <v>0</v>
      </c>
      <c r="W16" s="3">
        <v>1.0940784803470489</v>
      </c>
      <c r="X16" s="3">
        <v>14.919252004732485</v>
      </c>
      <c r="Y16" s="3">
        <v>0.29838504009464967</v>
      </c>
      <c r="Z16" s="27">
        <v>0.41</v>
      </c>
      <c r="AA16" s="3" t="s">
        <v>865</v>
      </c>
      <c r="AB16" s="3" t="s">
        <v>865</v>
      </c>
      <c r="AC16" s="27">
        <v>2.871</v>
      </c>
      <c r="AD16" s="27">
        <v>2.84</v>
      </c>
    </row>
    <row r="17" spans="1:30">
      <c r="A17" t="s">
        <v>46</v>
      </c>
      <c r="B17" t="s">
        <v>98</v>
      </c>
      <c r="C17" s="3" t="s">
        <v>521</v>
      </c>
      <c r="D17" s="3"/>
      <c r="E17" s="3" t="s">
        <v>476</v>
      </c>
      <c r="F17" s="3" t="s">
        <v>695</v>
      </c>
      <c r="G17" s="3">
        <v>0</v>
      </c>
      <c r="H17" s="3">
        <v>16.18060029088986</v>
      </c>
      <c r="I17" s="3">
        <v>0</v>
      </c>
      <c r="J17" s="3">
        <v>0</v>
      </c>
      <c r="K17" s="3">
        <v>0.19853497289435409</v>
      </c>
      <c r="L17" s="3">
        <v>4.9633743223588525</v>
      </c>
      <c r="M17" s="3">
        <v>0</v>
      </c>
      <c r="N17" s="3">
        <v>0.19853497289435409</v>
      </c>
      <c r="O17" s="3">
        <v>1.3897448102604786</v>
      </c>
      <c r="P17" s="3">
        <v>6.2538516461721541</v>
      </c>
      <c r="Q17" s="3">
        <v>0</v>
      </c>
      <c r="R17" s="3">
        <v>0.49633743223588522</v>
      </c>
      <c r="S17" s="3">
        <v>0</v>
      </c>
      <c r="T17" s="3">
        <v>0</v>
      </c>
      <c r="U17" s="3">
        <v>0</v>
      </c>
      <c r="V17" s="3">
        <v>0</v>
      </c>
      <c r="W17" s="3">
        <v>0.99267486447177056</v>
      </c>
      <c r="X17" s="3">
        <v>0.99267486447177056</v>
      </c>
      <c r="Y17" s="3">
        <v>9.9267486447177047E-2</v>
      </c>
      <c r="Z17" s="27"/>
      <c r="AA17" s="3" t="s">
        <v>865</v>
      </c>
      <c r="AB17" s="3" t="s">
        <v>865</v>
      </c>
      <c r="AC17" s="27">
        <v>7.6589999999999998</v>
      </c>
      <c r="AD17" s="27">
        <v>239</v>
      </c>
    </row>
    <row r="18" spans="1:30">
      <c r="A18" t="s">
        <v>47</v>
      </c>
      <c r="B18" t="s">
        <v>99</v>
      </c>
      <c r="C18" s="3" t="s">
        <v>521</v>
      </c>
      <c r="D18" s="3"/>
      <c r="E18" s="3" t="s">
        <v>475</v>
      </c>
      <c r="F18" s="3" t="s">
        <v>695</v>
      </c>
      <c r="G18" s="3">
        <v>0</v>
      </c>
      <c r="H18" s="3">
        <v>16.494623262618859</v>
      </c>
      <c r="I18" s="3">
        <v>4.1986313759393461</v>
      </c>
      <c r="J18" s="3">
        <v>0.4998370685642079</v>
      </c>
      <c r="K18" s="3">
        <v>0.29990224113852471</v>
      </c>
      <c r="L18" s="3">
        <v>24.192114118507661</v>
      </c>
      <c r="M18" s="3">
        <v>0</v>
      </c>
      <c r="N18" s="3">
        <v>0.39986965485136627</v>
      </c>
      <c r="O18" s="3">
        <v>5.9980448227704946</v>
      </c>
      <c r="P18" s="3">
        <v>10.796480680986891</v>
      </c>
      <c r="Q18" s="3">
        <v>3.2989246525237719</v>
      </c>
      <c r="R18" s="3">
        <v>0.39986965485136622</v>
      </c>
      <c r="S18" s="3">
        <v>0.39986965485136639</v>
      </c>
      <c r="T18" s="3">
        <v>0</v>
      </c>
      <c r="U18" s="3">
        <v>0</v>
      </c>
      <c r="V18" s="3">
        <v>0</v>
      </c>
      <c r="W18" s="3">
        <v>1.3995437919797822</v>
      </c>
      <c r="X18" s="3">
        <v>15.195046884351919</v>
      </c>
      <c r="Y18" s="3">
        <v>0.29990224113852471</v>
      </c>
      <c r="Z18" s="27">
        <v>0.09</v>
      </c>
      <c r="AA18" s="3" t="s">
        <v>865</v>
      </c>
      <c r="AB18" s="3" t="s">
        <v>865</v>
      </c>
      <c r="AC18" s="27">
        <v>5.9660000000000002</v>
      </c>
      <c r="AD18" s="27">
        <v>7.07</v>
      </c>
    </row>
    <row r="19" spans="1:30">
      <c r="A19" t="s">
        <v>48</v>
      </c>
      <c r="B19" t="s">
        <v>100</v>
      </c>
      <c r="C19" s="3" t="s">
        <v>521</v>
      </c>
      <c r="D19" s="3"/>
      <c r="E19" s="3" t="s">
        <v>476</v>
      </c>
      <c r="F19" s="3" t="s">
        <v>695</v>
      </c>
      <c r="G19" s="3">
        <v>0</v>
      </c>
      <c r="H19" s="3">
        <v>13.774760574620917</v>
      </c>
      <c r="I19" s="3">
        <v>9.981710561319504E-2</v>
      </c>
      <c r="J19" s="3">
        <v>0</v>
      </c>
      <c r="K19" s="3">
        <v>0.19963421122639008</v>
      </c>
      <c r="L19" s="3">
        <v>4.8910381750465577</v>
      </c>
      <c r="M19" s="3">
        <v>0</v>
      </c>
      <c r="N19" s="3">
        <v>1.0979881617451455</v>
      </c>
      <c r="O19" s="3">
        <v>17.168542165469546</v>
      </c>
      <c r="P19" s="3">
        <v>12.976223729715356</v>
      </c>
      <c r="Q19" s="3">
        <v>0</v>
      </c>
      <c r="R19" s="3">
        <v>0.79853684490556032</v>
      </c>
      <c r="S19" s="3">
        <v>0</v>
      </c>
      <c r="T19" s="3">
        <v>0</v>
      </c>
      <c r="U19" s="3">
        <v>0</v>
      </c>
      <c r="V19" s="3">
        <v>0</v>
      </c>
      <c r="W19" s="3">
        <v>1.4972565841979255</v>
      </c>
      <c r="X19" s="3">
        <v>1.0979881617451455</v>
      </c>
      <c r="Y19" s="3">
        <v>0</v>
      </c>
      <c r="Z19" s="27"/>
      <c r="AA19" s="3" t="s">
        <v>865</v>
      </c>
      <c r="AB19" s="3" t="s">
        <v>865</v>
      </c>
      <c r="AC19" s="27">
        <v>8.1370000000000005</v>
      </c>
      <c r="AD19" s="27">
        <v>42.6</v>
      </c>
    </row>
    <row r="20" spans="1:30">
      <c r="A20" t="s">
        <v>49</v>
      </c>
      <c r="B20" t="s">
        <v>101</v>
      </c>
      <c r="C20" s="3" t="s">
        <v>521</v>
      </c>
      <c r="D20" s="3"/>
      <c r="E20" s="3" t="s">
        <v>475</v>
      </c>
      <c r="F20" s="3" t="s">
        <v>695</v>
      </c>
      <c r="G20" s="3">
        <v>0</v>
      </c>
      <c r="H20" s="3">
        <v>15.2382906884727</v>
      </c>
      <c r="I20" s="3">
        <v>4.2105803218148248</v>
      </c>
      <c r="J20" s="3">
        <v>0.50125956212081257</v>
      </c>
      <c r="K20" s="3">
        <v>0.20050382484832502</v>
      </c>
      <c r="L20" s="3">
        <v>5.2130994460564501</v>
      </c>
      <c r="M20" s="3">
        <v>0</v>
      </c>
      <c r="N20" s="3">
        <v>0.40100764969665004</v>
      </c>
      <c r="O20" s="3">
        <v>6.0151147454497496</v>
      </c>
      <c r="P20" s="3">
        <v>3.9098245845423376</v>
      </c>
      <c r="Q20" s="3">
        <v>3.5088169348456879</v>
      </c>
      <c r="R20" s="3">
        <v>0.9022672118174625</v>
      </c>
      <c r="S20" s="3">
        <v>0.40100764969665009</v>
      </c>
      <c r="T20" s="3">
        <v>0</v>
      </c>
      <c r="U20" s="3">
        <v>0</v>
      </c>
      <c r="V20" s="3">
        <v>0</v>
      </c>
      <c r="W20" s="3">
        <v>1.1027710366657875</v>
      </c>
      <c r="X20" s="3">
        <v>15.138038776048537</v>
      </c>
      <c r="Y20" s="3">
        <v>0.3007557372724875</v>
      </c>
      <c r="Z20" s="3">
        <v>0.11</v>
      </c>
      <c r="AA20" s="3" t="s">
        <v>865</v>
      </c>
      <c r="AB20" s="3" t="s">
        <v>865</v>
      </c>
      <c r="AC20" s="27">
        <v>4.0919999999999996</v>
      </c>
      <c r="AD20" s="27">
        <v>25.2</v>
      </c>
    </row>
    <row r="21" spans="1:30">
      <c r="A21" t="s">
        <v>50</v>
      </c>
      <c r="B21" t="s">
        <v>102</v>
      </c>
      <c r="C21" s="3" t="s">
        <v>521</v>
      </c>
      <c r="D21" s="3"/>
      <c r="E21" s="3" t="s">
        <v>476</v>
      </c>
      <c r="F21" s="3" t="s">
        <v>695</v>
      </c>
      <c r="G21" s="3">
        <v>0</v>
      </c>
      <c r="H21" s="3">
        <v>16.766704537991732</v>
      </c>
      <c r="I21" s="3">
        <v>0</v>
      </c>
      <c r="J21" s="3">
        <v>0</v>
      </c>
      <c r="K21" s="3">
        <v>0.19842253891114475</v>
      </c>
      <c r="L21" s="3">
        <v>7.2424226702567829</v>
      </c>
      <c r="M21" s="3">
        <v>0</v>
      </c>
      <c r="N21" s="3">
        <v>0.19842253891114475</v>
      </c>
      <c r="O21" s="3">
        <v>1.4881690418335856</v>
      </c>
      <c r="P21" s="3">
        <v>7.9369015564457888</v>
      </c>
      <c r="Q21" s="3">
        <v>0</v>
      </c>
      <c r="R21" s="3">
        <v>0.5952676167334342</v>
      </c>
      <c r="S21" s="3">
        <v>0</v>
      </c>
      <c r="T21" s="3">
        <v>0</v>
      </c>
      <c r="U21" s="3">
        <v>0</v>
      </c>
      <c r="V21" s="3">
        <v>0</v>
      </c>
      <c r="W21" s="3">
        <v>0.79369015564457901</v>
      </c>
      <c r="X21" s="3">
        <v>9.9211269455572376E-2</v>
      </c>
      <c r="Y21" s="3">
        <v>9.9211269455572376E-2</v>
      </c>
      <c r="Z21" s="27"/>
      <c r="AA21" s="3" t="s">
        <v>865</v>
      </c>
      <c r="AB21" s="3" t="s">
        <v>865</v>
      </c>
      <c r="AC21" s="27">
        <v>8.09</v>
      </c>
      <c r="AD21" s="27">
        <v>301</v>
      </c>
    </row>
    <row r="22" spans="1:30">
      <c r="A22" t="s">
        <v>57</v>
      </c>
      <c r="B22" t="s">
        <v>109</v>
      </c>
      <c r="C22" s="3" t="s">
        <v>696</v>
      </c>
      <c r="D22" s="3"/>
      <c r="E22" s="3" t="s">
        <v>475</v>
      </c>
      <c r="F22" s="3" t="s">
        <v>695</v>
      </c>
      <c r="G22" s="3">
        <v>0</v>
      </c>
      <c r="H22" s="3">
        <v>14.305996618194115</v>
      </c>
      <c r="I22" s="3">
        <v>4.3018031788975311</v>
      </c>
      <c r="J22" s="3">
        <v>0.10004193439296584</v>
      </c>
      <c r="K22" s="3">
        <v>0.40016773757186336</v>
      </c>
      <c r="L22" s="3">
        <v>17.607380453161987</v>
      </c>
      <c r="M22" s="3">
        <v>0</v>
      </c>
      <c r="N22" s="3">
        <v>0.30012580317889753</v>
      </c>
      <c r="O22" s="3">
        <v>8.2034386202231993</v>
      </c>
      <c r="P22" s="3">
        <v>37.115557659790333</v>
      </c>
      <c r="Q22" s="3">
        <v>1.5006290158944875</v>
      </c>
      <c r="R22" s="3">
        <v>0.50020967196482913</v>
      </c>
      <c r="S22" s="3">
        <v>0.50020967196482924</v>
      </c>
      <c r="T22" s="3">
        <v>0</v>
      </c>
      <c r="U22" s="3">
        <v>0</v>
      </c>
      <c r="V22" s="3">
        <v>0</v>
      </c>
      <c r="W22" s="3">
        <v>1.0004193439296585</v>
      </c>
      <c r="X22" s="3">
        <v>230.59665877578627</v>
      </c>
      <c r="Y22" s="3">
        <v>0.50020967196482924</v>
      </c>
      <c r="Z22" s="27">
        <v>0.15</v>
      </c>
      <c r="AA22" s="3" t="s">
        <v>865</v>
      </c>
      <c r="AB22" s="3" t="s">
        <v>865</v>
      </c>
      <c r="AC22" s="27">
        <v>8.173</v>
      </c>
      <c r="AD22" s="27">
        <v>43</v>
      </c>
    </row>
    <row r="23" spans="1:30">
      <c r="A23" t="s">
        <v>58</v>
      </c>
      <c r="B23" t="s">
        <v>110</v>
      </c>
      <c r="C23" s="3" t="s">
        <v>696</v>
      </c>
      <c r="D23" s="3"/>
      <c r="E23" s="3" t="s">
        <v>476</v>
      </c>
      <c r="F23" s="3" t="s">
        <v>695</v>
      </c>
      <c r="G23" s="3">
        <v>0</v>
      </c>
      <c r="H23" s="3">
        <v>11.445114503816788</v>
      </c>
      <c r="I23" s="3">
        <v>0</v>
      </c>
      <c r="J23" s="3">
        <v>0</v>
      </c>
      <c r="K23" s="3">
        <v>9.9522734815798167E-2</v>
      </c>
      <c r="L23" s="3">
        <v>2.2890229007633578</v>
      </c>
      <c r="M23" s="3">
        <v>0</v>
      </c>
      <c r="N23" s="3">
        <v>9.9522734815798167E-2</v>
      </c>
      <c r="O23" s="3">
        <v>0.99522734815798164</v>
      </c>
      <c r="P23" s="3">
        <v>7.464205111184862</v>
      </c>
      <c r="Q23" s="3">
        <v>0</v>
      </c>
      <c r="R23" s="3">
        <v>0.19904546963159628</v>
      </c>
      <c r="S23" s="3">
        <v>0</v>
      </c>
      <c r="T23" s="3">
        <v>0</v>
      </c>
      <c r="U23" s="3">
        <v>0</v>
      </c>
      <c r="V23" s="3">
        <v>0</v>
      </c>
      <c r="W23" s="3">
        <v>0.59713640889478892</v>
      </c>
      <c r="X23" s="3">
        <v>9.9522734815798167E-2</v>
      </c>
      <c r="Y23" s="3">
        <v>9.9522734815798167E-2</v>
      </c>
      <c r="Z23" s="27"/>
      <c r="AC23" s="27">
        <v>4.4509999999999996</v>
      </c>
      <c r="AD23" s="27">
        <v>1.3720000000000001</v>
      </c>
    </row>
    <row r="24" spans="1:30">
      <c r="A24" t="s">
        <v>59</v>
      </c>
      <c r="B24" t="s">
        <v>111</v>
      </c>
      <c r="C24" s="3" t="s">
        <v>696</v>
      </c>
      <c r="D24" s="3"/>
      <c r="E24" s="3" t="s">
        <v>475</v>
      </c>
      <c r="F24" s="3" t="s">
        <v>695</v>
      </c>
      <c r="G24" s="3">
        <v>0</v>
      </c>
      <c r="H24" s="3">
        <v>12.419530831099197</v>
      </c>
      <c r="I24" s="3">
        <v>4.3067727882037534</v>
      </c>
      <c r="J24" s="3">
        <v>0.10015750670241287</v>
      </c>
      <c r="K24" s="3">
        <v>0.20031501340482574</v>
      </c>
      <c r="L24" s="3">
        <v>3.505512734584451</v>
      </c>
      <c r="M24" s="3">
        <v>0</v>
      </c>
      <c r="N24" s="3">
        <v>0.10015750670241287</v>
      </c>
      <c r="O24" s="3">
        <v>1.9029926273458446</v>
      </c>
      <c r="P24" s="3">
        <v>32.751504691689007</v>
      </c>
      <c r="Q24" s="3">
        <v>1.40220509383378</v>
      </c>
      <c r="R24" s="3">
        <v>0.50078753351206429</v>
      </c>
      <c r="S24" s="3">
        <v>0.5007875335120644</v>
      </c>
      <c r="T24" s="3">
        <v>0</v>
      </c>
      <c r="U24" s="3">
        <v>0</v>
      </c>
      <c r="V24" s="3">
        <v>0</v>
      </c>
      <c r="W24" s="3">
        <v>0.90141756032171583</v>
      </c>
      <c r="X24" s="3">
        <v>232.56573056300269</v>
      </c>
      <c r="Y24" s="3">
        <v>0.20031501340482574</v>
      </c>
      <c r="Z24" s="27">
        <v>0.22</v>
      </c>
      <c r="AA24" s="3" t="s">
        <v>865</v>
      </c>
      <c r="AB24" s="3" t="s">
        <v>865</v>
      </c>
      <c r="AC24" s="27">
        <v>7.9790000000000001</v>
      </c>
      <c r="AD24" s="27">
        <v>46.7</v>
      </c>
    </row>
    <row r="25" spans="1:30">
      <c r="A25" t="s">
        <v>60</v>
      </c>
      <c r="B25" t="s">
        <v>112</v>
      </c>
      <c r="C25" s="3" t="s">
        <v>696</v>
      </c>
      <c r="D25" s="3"/>
      <c r="E25" s="3" t="s">
        <v>476</v>
      </c>
      <c r="F25" s="3" t="s">
        <v>695</v>
      </c>
      <c r="G25" s="3">
        <v>0</v>
      </c>
      <c r="H25" s="3">
        <v>18.11371855925951</v>
      </c>
      <c r="I25" s="3">
        <v>0</v>
      </c>
      <c r="J25" s="3">
        <v>0</v>
      </c>
      <c r="K25" s="3">
        <v>0.20015158629016033</v>
      </c>
      <c r="L25" s="3">
        <v>10.407882487088337</v>
      </c>
      <c r="M25" s="3">
        <v>0</v>
      </c>
      <c r="N25" s="3">
        <v>0.20015158629016033</v>
      </c>
      <c r="O25" s="3">
        <v>1.3009853108860421</v>
      </c>
      <c r="P25" s="3">
        <v>10.608034073378498</v>
      </c>
      <c r="Q25" s="3">
        <v>0</v>
      </c>
      <c r="R25" s="3">
        <v>0.70053055201556103</v>
      </c>
      <c r="S25" s="3">
        <v>0</v>
      </c>
      <c r="T25" s="3">
        <v>0</v>
      </c>
      <c r="U25" s="3">
        <v>0</v>
      </c>
      <c r="V25" s="3">
        <v>0</v>
      </c>
      <c r="W25" s="3">
        <v>1.2009095177409619</v>
      </c>
      <c r="X25" s="3">
        <v>0.80060634516064133</v>
      </c>
      <c r="Y25" s="3">
        <v>0.10007579314508017</v>
      </c>
      <c r="Z25" s="27"/>
      <c r="AC25" s="27">
        <v>6.266</v>
      </c>
      <c r="AD25" s="27">
        <v>1.861</v>
      </c>
    </row>
    <row r="26" spans="1:30">
      <c r="A26" t="s">
        <v>61</v>
      </c>
      <c r="B26" t="s">
        <v>113</v>
      </c>
      <c r="C26" s="3" t="s">
        <v>696</v>
      </c>
      <c r="D26" s="3"/>
      <c r="E26" s="3" t="s">
        <v>475</v>
      </c>
      <c r="F26" s="3" t="s">
        <v>695</v>
      </c>
      <c r="G26" s="3">
        <v>0</v>
      </c>
      <c r="H26" s="3">
        <v>13.41635781468881</v>
      </c>
      <c r="I26" s="3">
        <v>3.2039063438062829</v>
      </c>
      <c r="J26" s="3">
        <v>0.20024414648789268</v>
      </c>
      <c r="K26" s="3">
        <v>2.1025635381228733</v>
      </c>
      <c r="L26" s="3">
        <v>26.532349409645779</v>
      </c>
      <c r="M26" s="3">
        <v>0</v>
      </c>
      <c r="N26" s="3">
        <v>0.40048829297578536</v>
      </c>
      <c r="O26" s="3">
        <v>18.422461476886127</v>
      </c>
      <c r="P26" s="3">
        <v>423.31612567540515</v>
      </c>
      <c r="Q26" s="3">
        <v>1.2014648789273561</v>
      </c>
      <c r="R26" s="3">
        <v>0.50061036621973165</v>
      </c>
      <c r="S26" s="3">
        <v>0.50061036621973176</v>
      </c>
      <c r="T26" s="3">
        <v>0</v>
      </c>
      <c r="U26" s="3">
        <v>0</v>
      </c>
      <c r="V26" s="3">
        <v>0</v>
      </c>
      <c r="W26" s="3">
        <v>2.7032959775865515</v>
      </c>
      <c r="X26" s="3">
        <v>220.66904942965772</v>
      </c>
      <c r="Y26" s="3">
        <v>5.1062257354412637</v>
      </c>
      <c r="Z26" s="27">
        <v>0.95</v>
      </c>
      <c r="AA26" s="3" t="s">
        <v>865</v>
      </c>
      <c r="AB26" s="3" t="s">
        <v>865</v>
      </c>
      <c r="AC26" s="27">
        <v>8.173</v>
      </c>
      <c r="AD26" s="27">
        <v>43</v>
      </c>
    </row>
    <row r="27" spans="1:30">
      <c r="A27" t="s">
        <v>62</v>
      </c>
      <c r="B27" t="s">
        <v>114</v>
      </c>
      <c r="C27" s="3" t="s">
        <v>696</v>
      </c>
      <c r="D27" s="3"/>
      <c r="E27" s="3" t="s">
        <v>476</v>
      </c>
      <c r="F27" s="3" t="s">
        <v>695</v>
      </c>
      <c r="G27" s="3">
        <v>0</v>
      </c>
      <c r="H27" s="3">
        <v>13.076301950235372</v>
      </c>
      <c r="I27" s="3">
        <v>0</v>
      </c>
      <c r="J27" s="3">
        <v>0</v>
      </c>
      <c r="K27" s="3">
        <v>0.19963819771351712</v>
      </c>
      <c r="L27" s="3">
        <v>3.3938493611297913</v>
      </c>
      <c r="M27" s="3">
        <v>0</v>
      </c>
      <c r="N27" s="3">
        <v>9.9819098856758562E-2</v>
      </c>
      <c r="O27" s="3">
        <v>1.996381977135171</v>
      </c>
      <c r="P27" s="3">
        <v>11.479196368527234</v>
      </c>
      <c r="Q27" s="3">
        <v>0</v>
      </c>
      <c r="R27" s="3">
        <v>0.1996381977135171</v>
      </c>
      <c r="S27" s="3">
        <v>0</v>
      </c>
      <c r="T27" s="3">
        <v>0</v>
      </c>
      <c r="U27" s="3">
        <v>0</v>
      </c>
      <c r="V27" s="3">
        <v>0</v>
      </c>
      <c r="W27" s="3">
        <v>1.3974673839946199</v>
      </c>
      <c r="X27" s="3">
        <v>9.9819098856758562E-2</v>
      </c>
      <c r="Y27" s="3">
        <v>0.19963819771351712</v>
      </c>
      <c r="Z27" s="27"/>
      <c r="AC27" s="27">
        <v>7.0039999999999996</v>
      </c>
      <c r="AD27" s="27">
        <v>0.37</v>
      </c>
    </row>
    <row r="28" spans="1:30">
      <c r="A28" t="s">
        <v>69</v>
      </c>
      <c r="B28" t="s">
        <v>120</v>
      </c>
      <c r="C28" s="3" t="s">
        <v>696</v>
      </c>
      <c r="D28" s="3"/>
      <c r="E28" s="3" t="s">
        <v>475</v>
      </c>
      <c r="F28" s="3" t="s">
        <v>695</v>
      </c>
      <c r="G28" s="3">
        <v>0</v>
      </c>
      <c r="H28" s="3">
        <v>19.26382910547396</v>
      </c>
      <c r="I28" s="3">
        <v>4.7156248331108133</v>
      </c>
      <c r="J28" s="3">
        <v>0.30099732977303062</v>
      </c>
      <c r="K28" s="3">
        <v>0.30099732977303062</v>
      </c>
      <c r="L28" s="3">
        <v>13.845877169559408</v>
      </c>
      <c r="M28" s="3">
        <v>0</v>
      </c>
      <c r="N28" s="3">
        <v>0.50166221628838448</v>
      </c>
      <c r="O28" s="3">
        <v>6.5216088117489974</v>
      </c>
      <c r="P28" s="3">
        <v>17.959507343124162</v>
      </c>
      <c r="Q28" s="3">
        <v>1.3043217623497996</v>
      </c>
      <c r="R28" s="3">
        <v>0.50166221628838437</v>
      </c>
      <c r="S28" s="3">
        <v>0.50166221628838448</v>
      </c>
      <c r="T28" s="3">
        <v>0</v>
      </c>
      <c r="U28" s="3">
        <v>0</v>
      </c>
      <c r="V28" s="3">
        <v>0</v>
      </c>
      <c r="W28" s="3">
        <v>1.003324432576769</v>
      </c>
      <c r="X28" s="3">
        <v>126.51921094793055</v>
      </c>
      <c r="Y28" s="3">
        <v>0.20066488651535377</v>
      </c>
      <c r="Z28" s="27">
        <v>0.08</v>
      </c>
      <c r="AA28" s="3" t="s">
        <v>865</v>
      </c>
      <c r="AB28" s="3" t="s">
        <v>865</v>
      </c>
      <c r="AC28" s="27">
        <v>8.0429999999999993</v>
      </c>
      <c r="AD28" s="27">
        <v>291</v>
      </c>
    </row>
    <row r="29" spans="1:30">
      <c r="A29" t="s">
        <v>70</v>
      </c>
      <c r="B29" t="s">
        <v>121</v>
      </c>
      <c r="C29" s="3" t="s">
        <v>696</v>
      </c>
      <c r="D29" s="3"/>
      <c r="E29" s="3" t="s">
        <v>476</v>
      </c>
      <c r="F29" s="3" t="s">
        <v>695</v>
      </c>
      <c r="G29" s="3">
        <v>0</v>
      </c>
      <c r="H29" s="3">
        <v>13.406654140383845</v>
      </c>
      <c r="I29" s="3">
        <v>0</v>
      </c>
      <c r="J29" s="3">
        <v>0</v>
      </c>
      <c r="K29" s="3">
        <v>0.20009931552811708</v>
      </c>
      <c r="L29" s="3">
        <v>3.3016387062139319</v>
      </c>
      <c r="M29" s="3">
        <v>0</v>
      </c>
      <c r="N29" s="3">
        <v>0.10004965776405854</v>
      </c>
      <c r="O29" s="3">
        <v>0.80039726211246831</v>
      </c>
      <c r="P29" s="3">
        <v>7.1035257012481559</v>
      </c>
      <c r="Q29" s="3">
        <v>0</v>
      </c>
      <c r="R29" s="3">
        <v>0.5002482888202926</v>
      </c>
      <c r="S29" s="3">
        <v>0.10004965776405862</v>
      </c>
      <c r="T29" s="3">
        <v>0</v>
      </c>
      <c r="U29" s="3">
        <v>0</v>
      </c>
      <c r="V29" s="3">
        <v>0</v>
      </c>
      <c r="W29" s="3">
        <v>0.70034760434840981</v>
      </c>
      <c r="X29" s="3">
        <v>0.20009931552811708</v>
      </c>
      <c r="Y29" s="3">
        <v>0.10004965776405854</v>
      </c>
      <c r="Z29" s="27"/>
      <c r="AC29" s="27">
        <v>4.4210000000000003</v>
      </c>
      <c r="AD29" s="27">
        <v>1.3149999999999999</v>
      </c>
    </row>
    <row r="30" spans="1:30">
      <c r="A30" t="s">
        <v>71</v>
      </c>
      <c r="B30" t="s">
        <v>122</v>
      </c>
      <c r="C30" s="3" t="s">
        <v>696</v>
      </c>
      <c r="D30" s="3"/>
      <c r="E30" s="3" t="s">
        <v>475</v>
      </c>
      <c r="F30" s="3" t="s">
        <v>695</v>
      </c>
      <c r="G30" s="3">
        <v>0</v>
      </c>
      <c r="H30" s="3">
        <v>15.036502206177289</v>
      </c>
      <c r="I30" s="3">
        <v>4.3104639657708228</v>
      </c>
      <c r="J30" s="3">
        <v>0.10024334804118193</v>
      </c>
      <c r="K30" s="3">
        <v>0.20048669608236386</v>
      </c>
      <c r="L30" s="3">
        <v>3.4082738334001856</v>
      </c>
      <c r="M30" s="3">
        <v>0</v>
      </c>
      <c r="N30" s="3">
        <v>0.20048669608236386</v>
      </c>
      <c r="O30" s="3">
        <v>17.041369167000926</v>
      </c>
      <c r="P30" s="3">
        <v>23.156213397513024</v>
      </c>
      <c r="Q30" s="3">
        <v>1.4034068725765467</v>
      </c>
      <c r="R30" s="3">
        <v>0.80194678432945543</v>
      </c>
      <c r="S30" s="3">
        <v>0.40097339216472777</v>
      </c>
      <c r="T30" s="3">
        <v>0</v>
      </c>
      <c r="U30" s="3">
        <v>0</v>
      </c>
      <c r="V30" s="3">
        <v>0</v>
      </c>
      <c r="W30" s="3">
        <v>1.202920176494183</v>
      </c>
      <c r="X30" s="3">
        <v>231.46189062708905</v>
      </c>
      <c r="Y30" s="3">
        <v>0.30073004412354576</v>
      </c>
      <c r="Z30" s="27">
        <v>0.56000000000000005</v>
      </c>
      <c r="AA30" s="3" t="s">
        <v>865</v>
      </c>
      <c r="AB30" s="3" t="s">
        <v>865</v>
      </c>
      <c r="AC30" s="27">
        <v>8.1980000000000004</v>
      </c>
      <c r="AD30" s="27">
        <v>41.7</v>
      </c>
    </row>
    <row r="31" spans="1:30">
      <c r="A31" t="s">
        <v>72</v>
      </c>
      <c r="B31" t="s">
        <v>123</v>
      </c>
      <c r="C31" s="3" t="s">
        <v>696</v>
      </c>
      <c r="D31" s="3"/>
      <c r="E31" s="3" t="s">
        <v>476</v>
      </c>
      <c r="F31" s="3" t="s">
        <v>695</v>
      </c>
      <c r="G31" s="3">
        <v>0</v>
      </c>
      <c r="H31" s="3">
        <v>12.455538544184803</v>
      </c>
      <c r="I31" s="3">
        <v>0</v>
      </c>
      <c r="J31" s="3">
        <v>0</v>
      </c>
      <c r="K31" s="3">
        <v>0.1004478914853613</v>
      </c>
      <c r="L31" s="3">
        <v>2.4107493956486716</v>
      </c>
      <c r="M31" s="3">
        <v>0</v>
      </c>
      <c r="N31" s="3">
        <v>0.1004478914853613</v>
      </c>
      <c r="O31" s="3">
        <v>0.50223945742680653</v>
      </c>
      <c r="P31" s="3">
        <v>7.9353834273435426</v>
      </c>
      <c r="Q31" s="3">
        <v>0</v>
      </c>
      <c r="R31" s="3">
        <v>0.20089578297072258</v>
      </c>
      <c r="S31" s="3">
        <v>0</v>
      </c>
      <c r="T31" s="3">
        <v>0</v>
      </c>
      <c r="U31" s="3">
        <v>0</v>
      </c>
      <c r="V31" s="3">
        <v>0.1004478914853613</v>
      </c>
      <c r="W31" s="3">
        <v>1.1049268063389743</v>
      </c>
      <c r="X31" s="3">
        <v>0.1004478914853613</v>
      </c>
      <c r="Y31" s="3">
        <v>0.1004478914853613</v>
      </c>
      <c r="Z31" s="27"/>
      <c r="AC31" s="27">
        <v>4.4219999999999997</v>
      </c>
      <c r="AD31" s="27">
        <v>0.34499999999999997</v>
      </c>
    </row>
    <row r="32" spans="1:30">
      <c r="A32" t="s">
        <v>73</v>
      </c>
      <c r="B32" t="s">
        <v>124</v>
      </c>
      <c r="C32" s="3" t="s">
        <v>696</v>
      </c>
      <c r="D32" s="3"/>
      <c r="E32" s="3" t="s">
        <v>475</v>
      </c>
      <c r="F32" s="3" t="s">
        <v>695</v>
      </c>
      <c r="G32" s="3">
        <v>0</v>
      </c>
      <c r="H32" s="3">
        <v>14.612782005522268</v>
      </c>
      <c r="I32" s="3">
        <v>4.5039396592363161</v>
      </c>
      <c r="J32" s="3">
        <v>0.10008754798302924</v>
      </c>
      <c r="K32" s="3">
        <v>0.20017509596605848</v>
      </c>
      <c r="L32" s="3">
        <v>5.4047275910835779</v>
      </c>
      <c r="M32" s="3">
        <v>0</v>
      </c>
      <c r="N32" s="3">
        <v>0.30026264394908769</v>
      </c>
      <c r="O32" s="3">
        <v>8.0070038386423388</v>
      </c>
      <c r="P32" s="3">
        <v>10.70936763418413</v>
      </c>
      <c r="Q32" s="3">
        <v>1.5013132197454386</v>
      </c>
      <c r="R32" s="3">
        <v>0.30026264394908769</v>
      </c>
      <c r="S32" s="3">
        <v>0.6005252878981755</v>
      </c>
      <c r="T32" s="3">
        <v>0</v>
      </c>
      <c r="U32" s="3">
        <v>0</v>
      </c>
      <c r="V32" s="3">
        <v>0</v>
      </c>
      <c r="W32" s="3">
        <v>1.0008754798302923</v>
      </c>
      <c r="X32" s="3">
        <v>219.09164253485102</v>
      </c>
      <c r="Y32" s="3">
        <v>0.20017509596605848</v>
      </c>
      <c r="Z32" s="3">
        <v>0.12</v>
      </c>
      <c r="AA32" s="3">
        <v>0</v>
      </c>
      <c r="AB32" s="3">
        <v>0</v>
      </c>
      <c r="AC32" s="27">
        <v>8.1039999999999992</v>
      </c>
      <c r="AD32" s="27">
        <v>39.9</v>
      </c>
    </row>
    <row r="33" spans="1:30">
      <c r="A33" t="s">
        <v>74</v>
      </c>
      <c r="B33" t="s">
        <v>125</v>
      </c>
      <c r="C33" s="3" t="s">
        <v>696</v>
      </c>
      <c r="D33" s="3"/>
      <c r="E33" s="3" t="s">
        <v>476</v>
      </c>
      <c r="F33" s="3" t="s">
        <v>695</v>
      </c>
      <c r="G33" s="3">
        <v>0</v>
      </c>
      <c r="H33" s="3">
        <v>25.759563852524721</v>
      </c>
      <c r="I33" s="3">
        <v>0</v>
      </c>
      <c r="J33" s="3">
        <v>0</v>
      </c>
      <c r="K33" s="3">
        <v>0.20046353192626243</v>
      </c>
      <c r="L33" s="3">
        <v>13.43105663905958</v>
      </c>
      <c r="M33" s="3">
        <v>0</v>
      </c>
      <c r="N33" s="3">
        <v>0.20046353192626243</v>
      </c>
      <c r="O33" s="3">
        <v>1.0023176596313121</v>
      </c>
      <c r="P33" s="3">
        <v>11.025494255944432</v>
      </c>
      <c r="Q33" s="3">
        <v>0</v>
      </c>
      <c r="R33" s="3">
        <v>0.50115882981565596</v>
      </c>
      <c r="S33" s="3">
        <v>0</v>
      </c>
      <c r="T33" s="3">
        <v>0</v>
      </c>
      <c r="U33" s="3">
        <v>0</v>
      </c>
      <c r="V33" s="3">
        <v>0</v>
      </c>
      <c r="W33" s="3">
        <v>0.90208589366818082</v>
      </c>
      <c r="X33" s="3">
        <v>0.80185412770504971</v>
      </c>
      <c r="Y33" s="3">
        <v>0.10023176596313121</v>
      </c>
      <c r="Z33" s="27"/>
      <c r="AC33" s="27">
        <v>5.4240000000000004</v>
      </c>
      <c r="AD33" s="27">
        <v>0.877</v>
      </c>
    </row>
    <row r="34" spans="1:30">
      <c r="A34" t="s">
        <v>75</v>
      </c>
      <c r="B34" t="s">
        <v>126</v>
      </c>
      <c r="C34" s="3" t="s">
        <v>696</v>
      </c>
      <c r="D34" s="3"/>
      <c r="E34" s="3" t="s">
        <v>475</v>
      </c>
      <c r="F34" s="3" t="s">
        <v>695</v>
      </c>
      <c r="G34" s="3">
        <v>0</v>
      </c>
      <c r="H34" s="3">
        <v>14.111407161803704</v>
      </c>
      <c r="I34" s="3">
        <v>4.8038832891246654</v>
      </c>
      <c r="J34" s="3">
        <v>0.30024270557029159</v>
      </c>
      <c r="K34" s="3">
        <v>0.20016180371352776</v>
      </c>
      <c r="L34" s="3">
        <v>6.004854111405832</v>
      </c>
      <c r="M34" s="3">
        <v>0</v>
      </c>
      <c r="N34" s="3">
        <v>0.60048541114058318</v>
      </c>
      <c r="O34" s="3">
        <v>19.515775862068956</v>
      </c>
      <c r="P34" s="3">
        <v>27.422167108753303</v>
      </c>
      <c r="Q34" s="3">
        <v>1.2009708222811666</v>
      </c>
      <c r="R34" s="3">
        <v>1.1008899204244027</v>
      </c>
      <c r="S34" s="3">
        <v>0.60048541114058329</v>
      </c>
      <c r="T34" s="3">
        <v>0</v>
      </c>
      <c r="U34" s="3">
        <v>0</v>
      </c>
      <c r="V34" s="3">
        <v>0</v>
      </c>
      <c r="W34" s="3">
        <v>0.70056631299734717</v>
      </c>
      <c r="X34" s="3">
        <v>127.00266445623335</v>
      </c>
      <c r="Y34" s="3">
        <v>1.9015371352785135</v>
      </c>
      <c r="Z34" s="27">
        <v>0.13</v>
      </c>
      <c r="AA34" s="3" t="s">
        <v>865</v>
      </c>
      <c r="AB34" s="3" t="s">
        <v>865</v>
      </c>
      <c r="AC34" s="27">
        <v>8.0190000000000001</v>
      </c>
      <c r="AD34" s="27">
        <v>41.5</v>
      </c>
    </row>
    <row r="35" spans="1:30">
      <c r="A35" t="s">
        <v>76</v>
      </c>
      <c r="B35" t="s">
        <v>127</v>
      </c>
      <c r="C35" s="3" t="s">
        <v>696</v>
      </c>
      <c r="D35" s="3"/>
      <c r="E35" s="3" t="s">
        <v>476</v>
      </c>
      <c r="F35" s="3" t="s">
        <v>695</v>
      </c>
      <c r="G35" s="3">
        <v>0</v>
      </c>
      <c r="H35" s="3">
        <v>13.565611077664064</v>
      </c>
      <c r="I35" s="3">
        <v>0</v>
      </c>
      <c r="J35" s="3">
        <v>0</v>
      </c>
      <c r="K35" s="3">
        <v>9.9747140276941648E-2</v>
      </c>
      <c r="L35" s="3">
        <v>3.0921613485851909</v>
      </c>
      <c r="M35" s="3">
        <v>0</v>
      </c>
      <c r="N35" s="3">
        <v>0.1994942805538833</v>
      </c>
      <c r="O35" s="3">
        <v>1.2967128236002414</v>
      </c>
      <c r="P35" s="3">
        <v>7.2815412402167397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0.89772426249247472</v>
      </c>
      <c r="X35" s="3">
        <v>0.1994942805538833</v>
      </c>
      <c r="Y35" s="3">
        <v>9.9747140276941648E-2</v>
      </c>
      <c r="Z35" s="27"/>
      <c r="AC35" s="27">
        <v>4.319</v>
      </c>
      <c r="AD35" s="27">
        <v>1.486</v>
      </c>
    </row>
    <row r="36" spans="1:30">
      <c r="A36" t="s">
        <v>77</v>
      </c>
      <c r="B36" t="s">
        <v>128</v>
      </c>
      <c r="C36" s="3" t="s">
        <v>696</v>
      </c>
      <c r="D36" s="3"/>
      <c r="E36" s="3" t="s">
        <v>475</v>
      </c>
      <c r="F36" s="3" t="s">
        <v>695</v>
      </c>
      <c r="G36" s="3">
        <v>0</v>
      </c>
      <c r="H36" s="3">
        <v>15.428057142857147</v>
      </c>
      <c r="I36" s="3">
        <v>4.3359899159663877</v>
      </c>
      <c r="J36" s="3">
        <v>0.10083697478991599</v>
      </c>
      <c r="K36" s="3">
        <v>0.20167394957983198</v>
      </c>
      <c r="L36" s="3">
        <v>6.3527294117647077</v>
      </c>
      <c r="M36" s="3">
        <v>0</v>
      </c>
      <c r="N36" s="3">
        <v>0.10083697478991599</v>
      </c>
      <c r="O36" s="3">
        <v>15.327220168067232</v>
      </c>
      <c r="P36" s="3">
        <v>12.705458823529415</v>
      </c>
      <c r="Q36" s="3">
        <v>1.4117176470588237</v>
      </c>
      <c r="R36" s="3">
        <v>0.80669579831932792</v>
      </c>
      <c r="S36" s="3">
        <v>0.40334789915966407</v>
      </c>
      <c r="T36" s="3">
        <v>0</v>
      </c>
      <c r="U36" s="3">
        <v>0</v>
      </c>
      <c r="V36" s="3">
        <v>0</v>
      </c>
      <c r="W36" s="3">
        <v>1.00836974789916</v>
      </c>
      <c r="X36" s="3">
        <v>227.28654117647065</v>
      </c>
      <c r="Y36" s="3">
        <v>0.30251092436974797</v>
      </c>
      <c r="Z36" s="27"/>
      <c r="AA36" s="3">
        <v>0</v>
      </c>
      <c r="AB36" s="3">
        <v>0</v>
      </c>
      <c r="AC36" s="27"/>
      <c r="AD36" s="27"/>
    </row>
    <row r="37" spans="1:30">
      <c r="A37" t="s">
        <v>78</v>
      </c>
      <c r="B37" t="s">
        <v>129</v>
      </c>
      <c r="C37" s="3" t="s">
        <v>696</v>
      </c>
      <c r="D37" s="3"/>
      <c r="E37" s="3" t="s">
        <v>476</v>
      </c>
      <c r="F37" s="3" t="s">
        <v>695</v>
      </c>
      <c r="G37" s="3">
        <v>0</v>
      </c>
      <c r="H37" s="3">
        <v>13.527582292849043</v>
      </c>
      <c r="I37" s="3">
        <v>0</v>
      </c>
      <c r="J37" s="3">
        <v>0</v>
      </c>
      <c r="K37" s="3">
        <v>0.20040862656072655</v>
      </c>
      <c r="L37" s="3">
        <v>7.4151191827468823</v>
      </c>
      <c r="M37" s="3">
        <v>0</v>
      </c>
      <c r="N37" s="3">
        <v>0.10020431328036328</v>
      </c>
      <c r="O37" s="3">
        <v>1.0020431328036328</v>
      </c>
      <c r="P37" s="3">
        <v>5.8118501702610699</v>
      </c>
      <c r="Q37" s="3">
        <v>0</v>
      </c>
      <c r="R37" s="3">
        <v>0.30061293984108983</v>
      </c>
      <c r="S37" s="3">
        <v>0.10020431328036336</v>
      </c>
      <c r="T37" s="3">
        <v>0</v>
      </c>
      <c r="U37" s="3">
        <v>0</v>
      </c>
      <c r="V37" s="3">
        <v>0</v>
      </c>
      <c r="W37" s="3">
        <v>1.1022474460839959</v>
      </c>
      <c r="X37" s="3">
        <v>0.10020431328036328</v>
      </c>
      <c r="Y37" s="3">
        <v>0.10020431328036328</v>
      </c>
      <c r="Z37" s="27"/>
      <c r="AC37" s="27"/>
      <c r="AD37" s="27"/>
    </row>
    <row r="38" spans="1:30">
      <c r="A38" t="s">
        <v>79</v>
      </c>
      <c r="B38" t="s">
        <v>130</v>
      </c>
      <c r="C38" s="3" t="s">
        <v>696</v>
      </c>
      <c r="D38" s="3"/>
      <c r="E38" s="3" t="s">
        <v>475</v>
      </c>
      <c r="F38" s="3" t="s">
        <v>695</v>
      </c>
      <c r="G38" s="3">
        <v>0</v>
      </c>
      <c r="H38" s="3">
        <v>13.984963308872585</v>
      </c>
      <c r="I38" s="3">
        <v>3.9957038025350244</v>
      </c>
      <c r="J38" s="3">
        <v>9.9892595063375611E-2</v>
      </c>
      <c r="K38" s="3">
        <v>0.29967778519012683</v>
      </c>
      <c r="L38" s="3">
        <v>7.0923742494996675</v>
      </c>
      <c r="M38" s="3">
        <v>0</v>
      </c>
      <c r="N38" s="3">
        <v>0.19978519012675122</v>
      </c>
      <c r="O38" s="3">
        <v>24.573578385590398</v>
      </c>
      <c r="P38" s="3">
        <v>20.477981987992003</v>
      </c>
      <c r="Q38" s="3">
        <v>2.0977444963308876</v>
      </c>
      <c r="R38" s="3">
        <v>0.59935557038025367</v>
      </c>
      <c r="S38" s="3">
        <v>0.59935557038025367</v>
      </c>
      <c r="T38" s="3">
        <v>0</v>
      </c>
      <c r="U38" s="3">
        <v>0</v>
      </c>
      <c r="V38" s="3">
        <v>0</v>
      </c>
      <c r="W38" s="3">
        <v>0.89903335557038044</v>
      </c>
      <c r="X38" s="3">
        <v>309.76693729152777</v>
      </c>
      <c r="Y38" s="3">
        <v>0.69924816544362922</v>
      </c>
      <c r="Z38" s="27">
        <v>0.09</v>
      </c>
      <c r="AA38" s="3">
        <v>0</v>
      </c>
      <c r="AB38" s="3">
        <v>0</v>
      </c>
      <c r="AC38" s="27">
        <v>20.024899999999999</v>
      </c>
      <c r="AD38" s="27">
        <v>0.22689999999999999</v>
      </c>
    </row>
    <row r="39" spans="1:30">
      <c r="A39" t="s">
        <v>80</v>
      </c>
      <c r="B39" t="s">
        <v>131</v>
      </c>
      <c r="C39" s="3" t="s">
        <v>696</v>
      </c>
      <c r="D39" s="3"/>
      <c r="E39" s="3" t="s">
        <v>476</v>
      </c>
      <c r="F39" s="3" t="s">
        <v>695</v>
      </c>
      <c r="G39" s="3">
        <v>0</v>
      </c>
      <c r="H39" s="3">
        <v>16.236012052226314</v>
      </c>
      <c r="I39" s="3">
        <v>0</v>
      </c>
      <c r="J39" s="3">
        <v>0</v>
      </c>
      <c r="K39" s="3">
        <v>0.20044459323736188</v>
      </c>
      <c r="L39" s="3">
        <v>4.3095587546032803</v>
      </c>
      <c r="M39" s="3">
        <v>0</v>
      </c>
      <c r="N39" s="3">
        <v>0.10022229661868094</v>
      </c>
      <c r="O39" s="3">
        <v>0.5011114830934047</v>
      </c>
      <c r="P39" s="3">
        <v>5.812893203883494</v>
      </c>
      <c r="Q39" s="3">
        <v>0</v>
      </c>
      <c r="R39" s="3">
        <v>0.40088918647472371</v>
      </c>
      <c r="S39" s="3">
        <v>0</v>
      </c>
      <c r="T39" s="3">
        <v>0</v>
      </c>
      <c r="U39" s="3">
        <v>0</v>
      </c>
      <c r="V39" s="3">
        <v>0.10022229661868094</v>
      </c>
      <c r="W39" s="3">
        <v>0.80177837294944754</v>
      </c>
      <c r="X39" s="3">
        <v>0.80177837294944754</v>
      </c>
      <c r="Y39" s="3">
        <v>0.10022229661868094</v>
      </c>
      <c r="Z39" s="3"/>
      <c r="AC39" s="27">
        <v>20.102599999999999</v>
      </c>
      <c r="AD39" s="27">
        <v>0.2109</v>
      </c>
    </row>
    <row r="40" spans="1:30">
      <c r="A40" t="s">
        <v>81</v>
      </c>
      <c r="B40" t="s">
        <v>132</v>
      </c>
      <c r="C40" s="3" t="s">
        <v>696</v>
      </c>
      <c r="D40" s="3"/>
      <c r="E40" s="3" t="s">
        <v>475</v>
      </c>
      <c r="F40" s="3" t="s">
        <v>695</v>
      </c>
      <c r="G40" s="3">
        <v>0</v>
      </c>
      <c r="H40" s="3">
        <v>21.662531120331963</v>
      </c>
      <c r="I40" s="3">
        <v>3.9930932940704085</v>
      </c>
      <c r="J40" s="3">
        <v>9.9827332351760209E-2</v>
      </c>
      <c r="K40" s="3">
        <v>0.19965466470352042</v>
      </c>
      <c r="L40" s="3">
        <v>9.1841145763619387</v>
      </c>
      <c r="M40" s="3">
        <v>0</v>
      </c>
      <c r="N40" s="3">
        <v>0.59896399411056123</v>
      </c>
      <c r="O40" s="3">
        <v>27.951653058492855</v>
      </c>
      <c r="P40" s="3">
        <v>22.361322446794286</v>
      </c>
      <c r="Q40" s="3">
        <v>2.0963739793869642</v>
      </c>
      <c r="R40" s="3">
        <v>0.99827332351760212</v>
      </c>
      <c r="S40" s="3">
        <v>0.69879132646232145</v>
      </c>
      <c r="T40" s="3">
        <v>0</v>
      </c>
      <c r="U40" s="3">
        <v>0</v>
      </c>
      <c r="V40" s="3">
        <v>0</v>
      </c>
      <c r="W40" s="3">
        <v>0.89844599116584178</v>
      </c>
      <c r="X40" s="3">
        <v>312.35972292865767</v>
      </c>
      <c r="Y40" s="3">
        <v>0.49913666175880106</v>
      </c>
      <c r="Z40" s="3">
        <v>0.09</v>
      </c>
      <c r="AA40" s="3">
        <v>0</v>
      </c>
      <c r="AB40" s="3">
        <v>0</v>
      </c>
      <c r="AC40" s="27">
        <v>20.211099999999998</v>
      </c>
      <c r="AD40" s="27">
        <v>0.20910000000000001</v>
      </c>
    </row>
    <row r="41" spans="1:30">
      <c r="A41" t="s">
        <v>82</v>
      </c>
      <c r="B41" t="s">
        <v>133</v>
      </c>
      <c r="C41" s="3" t="s">
        <v>696</v>
      </c>
      <c r="D41" s="3"/>
      <c r="E41" s="3" t="s">
        <v>476</v>
      </c>
      <c r="F41" s="3" t="s">
        <v>695</v>
      </c>
      <c r="G41" s="3">
        <v>0</v>
      </c>
      <c r="H41" s="3">
        <v>24.254027301459217</v>
      </c>
      <c r="I41" s="3">
        <v>0</v>
      </c>
      <c r="J41" s="3">
        <v>0.30066975993544481</v>
      </c>
      <c r="K41" s="3">
        <v>0.40089301324725979</v>
      </c>
      <c r="L41" s="3">
        <v>6.0133951987088965</v>
      </c>
      <c r="M41" s="3">
        <v>0</v>
      </c>
      <c r="N41" s="3">
        <v>0.10022325331181495</v>
      </c>
      <c r="O41" s="3">
        <v>0.60133951987088963</v>
      </c>
      <c r="P41" s="3">
        <v>7.1158509851388612</v>
      </c>
      <c r="Q41" s="3">
        <v>0</v>
      </c>
      <c r="R41" s="3">
        <v>0.20044650662362987</v>
      </c>
      <c r="S41" s="3">
        <v>0.30066975993544492</v>
      </c>
      <c r="T41" s="3">
        <v>0</v>
      </c>
      <c r="U41" s="3">
        <v>0</v>
      </c>
      <c r="V41" s="3">
        <v>0.10022325331181495</v>
      </c>
      <c r="W41" s="3">
        <v>0.80178602649451958</v>
      </c>
      <c r="X41" s="3">
        <v>0.20044650662362989</v>
      </c>
      <c r="Y41" s="3">
        <v>0.10022325331181495</v>
      </c>
      <c r="Z41" s="3"/>
      <c r="AC41" s="27">
        <v>20.1584</v>
      </c>
      <c r="AD41" s="27">
        <v>0.20699999999999999</v>
      </c>
    </row>
    <row r="42" spans="1:30">
      <c r="A42" t="s">
        <v>176</v>
      </c>
      <c r="B42" t="s">
        <v>177</v>
      </c>
      <c r="C42" s="3" t="s">
        <v>521</v>
      </c>
      <c r="D42" s="3"/>
      <c r="E42" s="3" t="s">
        <v>475</v>
      </c>
      <c r="F42" s="3" t="s">
        <v>695</v>
      </c>
      <c r="G42" s="3">
        <v>0</v>
      </c>
      <c r="H42" s="3">
        <v>14.914422561380219</v>
      </c>
      <c r="I42" s="3">
        <v>4.1628609157266068</v>
      </c>
      <c r="J42" s="3">
        <v>0.40929807564698062</v>
      </c>
      <c r="K42" s="3">
        <v>0.10981167883211673</v>
      </c>
      <c r="L42" s="3">
        <v>5.47061818181818</v>
      </c>
      <c r="M42" s="3">
        <v>7.9863039150630352E-2</v>
      </c>
      <c r="N42" s="3">
        <v>0.35938367617783656</v>
      </c>
      <c r="O42" s="3">
        <v>0.92840783012607786</v>
      </c>
      <c r="P42" s="3">
        <v>7.9962867949568635</v>
      </c>
      <c r="Q42" s="3">
        <v>3.6237854014598523</v>
      </c>
      <c r="R42" s="3">
        <v>0.56902415394824135</v>
      </c>
      <c r="S42" s="3">
        <v>0.45921247511612456</v>
      </c>
      <c r="T42" s="3">
        <v>3.9931519575315176E-2</v>
      </c>
      <c r="U42" s="3">
        <v>0</v>
      </c>
      <c r="V42" s="3">
        <v>0.31945215660252141</v>
      </c>
      <c r="W42" s="3">
        <v>1.9666273390842726</v>
      </c>
      <c r="X42" s="3">
        <v>17.539919973457192</v>
      </c>
      <c r="Y42" s="3">
        <v>5.9897279362972768E-2</v>
      </c>
      <c r="Z42" s="3">
        <v>0.255</v>
      </c>
      <c r="AA42" s="3">
        <v>0</v>
      </c>
      <c r="AB42" s="27">
        <v>0</v>
      </c>
      <c r="AC42" s="27">
        <v>8.6530000000000005</v>
      </c>
      <c r="AD42" s="27">
        <v>239</v>
      </c>
    </row>
    <row r="43" spans="1:30">
      <c r="A43" t="s">
        <v>178</v>
      </c>
      <c r="B43" t="s">
        <v>179</v>
      </c>
      <c r="C43" s="3" t="s">
        <v>521</v>
      </c>
      <c r="D43" s="3"/>
      <c r="E43" s="3" t="s">
        <v>476</v>
      </c>
      <c r="F43" s="3" t="s">
        <v>695</v>
      </c>
      <c r="G43" s="3">
        <v>0</v>
      </c>
      <c r="H43" s="3">
        <v>10.880467368140653</v>
      </c>
      <c r="I43" s="3">
        <v>2.003769312733085E-2</v>
      </c>
      <c r="J43" s="3">
        <v>1.0018846563665425E-2</v>
      </c>
      <c r="K43" s="3">
        <v>0.15028269845498138</v>
      </c>
      <c r="L43" s="3">
        <v>3.9474255460841778</v>
      </c>
      <c r="M43" s="3">
        <v>5.0094232818327131E-2</v>
      </c>
      <c r="N43" s="3">
        <v>0.18033923814597769</v>
      </c>
      <c r="O43" s="3">
        <v>0.72135695258391053</v>
      </c>
      <c r="P43" s="3">
        <v>7.8247191662226978</v>
      </c>
      <c r="Q43" s="3">
        <v>5.0094232818327131E-2</v>
      </c>
      <c r="R43" s="3">
        <v>0.46086694192860955</v>
      </c>
      <c r="S43" s="3">
        <v>0.17032039158231224</v>
      </c>
      <c r="T43" s="3">
        <v>3.0056539690996278E-2</v>
      </c>
      <c r="U43" s="3">
        <v>0</v>
      </c>
      <c r="V43" s="3">
        <v>7.013192594565798E-2</v>
      </c>
      <c r="W43" s="3">
        <v>1.2122804342035165</v>
      </c>
      <c r="X43" s="3">
        <v>0.18033923814597763</v>
      </c>
      <c r="Y43" s="3">
        <v>2.003769312733085E-2</v>
      </c>
      <c r="Z43" s="27"/>
      <c r="AC43" s="27">
        <v>6.6680000000000001</v>
      </c>
      <c r="AD43" s="27">
        <v>8.68</v>
      </c>
    </row>
    <row r="44" spans="1:30">
      <c r="A44" t="s">
        <v>180</v>
      </c>
      <c r="B44" t="s">
        <v>181</v>
      </c>
      <c r="C44" s="3" t="s">
        <v>521</v>
      </c>
      <c r="D44" s="3"/>
      <c r="E44" s="3" t="s">
        <v>475</v>
      </c>
      <c r="F44" s="3" t="s">
        <v>695</v>
      </c>
      <c r="G44" s="3">
        <v>0</v>
      </c>
      <c r="H44" s="3">
        <v>72.957224794822167</v>
      </c>
      <c r="I44" s="3">
        <v>6.5172707012744366</v>
      </c>
      <c r="J44" s="3">
        <v>1.1968444652031758</v>
      </c>
      <c r="K44" s="3">
        <v>4.435364782811769</v>
      </c>
      <c r="L44" s="3">
        <v>47.54188056315472</v>
      </c>
      <c r="M44" s="3">
        <v>7.0402615600186819E-2</v>
      </c>
      <c r="N44" s="3">
        <v>0.16092026422899844</v>
      </c>
      <c r="O44" s="3">
        <v>8.5690040701941665</v>
      </c>
      <c r="P44" s="3">
        <v>10.057516514312402</v>
      </c>
      <c r="Q44" s="3">
        <v>3.4597856809234666</v>
      </c>
      <c r="R44" s="3">
        <v>1.4080523120037365</v>
      </c>
      <c r="S44" s="3">
        <v>2.3434013478347899</v>
      </c>
      <c r="T44" s="3">
        <v>4.023006605724961E-2</v>
      </c>
      <c r="U44" s="3">
        <v>1.0057516514312402E-2</v>
      </c>
      <c r="V44" s="3">
        <v>7.0402615600186819E-2</v>
      </c>
      <c r="W44" s="3">
        <v>1.4583398945752981</v>
      </c>
      <c r="X44" s="3">
        <v>27.286042303329548</v>
      </c>
      <c r="Y44" s="3">
        <v>0.44253072662974569</v>
      </c>
      <c r="Z44" s="3">
        <v>0.94</v>
      </c>
      <c r="AA44" s="3">
        <v>0</v>
      </c>
      <c r="AB44" s="27">
        <v>0</v>
      </c>
      <c r="AC44" s="27">
        <v>8.7940000000000005</v>
      </c>
      <c r="AD44" s="27">
        <v>278</v>
      </c>
    </row>
    <row r="45" spans="1:30">
      <c r="A45" t="s">
        <v>182</v>
      </c>
      <c r="B45" t="s">
        <v>183</v>
      </c>
      <c r="C45" s="3" t="s">
        <v>521</v>
      </c>
      <c r="D45" s="3"/>
      <c r="E45" s="3" t="s">
        <v>476</v>
      </c>
      <c r="F45" s="3" t="s">
        <v>695</v>
      </c>
      <c r="G45" s="3">
        <v>0</v>
      </c>
      <c r="H45" s="3">
        <v>14.964588196065352</v>
      </c>
      <c r="I45" s="3">
        <v>9.9763921307102349E-3</v>
      </c>
      <c r="J45" s="3">
        <v>1.995278426142047E-2</v>
      </c>
      <c r="K45" s="3">
        <v>0.11971670556852282</v>
      </c>
      <c r="L45" s="3">
        <v>4.5492348116038661</v>
      </c>
      <c r="M45" s="3">
        <v>6.9834744914971644E-2</v>
      </c>
      <c r="N45" s="3">
        <v>7.9811137045681879E-2</v>
      </c>
      <c r="O45" s="3">
        <v>2.4641688562854278</v>
      </c>
      <c r="P45" s="3">
        <v>15.154139646548847</v>
      </c>
      <c r="Q45" s="3">
        <v>5.9858352784261409E-2</v>
      </c>
      <c r="R45" s="3">
        <v>0.10974031343781257</v>
      </c>
      <c r="S45" s="3">
        <v>9.9763921307102349E-2</v>
      </c>
      <c r="T45" s="3">
        <v>5.9858352784261409E-2</v>
      </c>
      <c r="U45" s="3">
        <v>9.9763921307102349E-3</v>
      </c>
      <c r="V45" s="3">
        <v>5.9858352784261409E-2</v>
      </c>
      <c r="W45" s="3">
        <v>1.6760338779593196</v>
      </c>
      <c r="X45" s="3">
        <v>0.52874878292764238</v>
      </c>
      <c r="Y45" s="3">
        <v>3.990556852284094E-2</v>
      </c>
      <c r="Z45" s="3"/>
      <c r="AA45" s="3"/>
      <c r="AC45" s="27">
        <v>5.0940000000000003</v>
      </c>
      <c r="AD45" s="27">
        <v>7.12</v>
      </c>
    </row>
    <row r="46" spans="1:30">
      <c r="A46" t="s">
        <v>184</v>
      </c>
      <c r="B46" t="s">
        <v>185</v>
      </c>
      <c r="C46" s="3" t="s">
        <v>521</v>
      </c>
      <c r="D46" s="3"/>
      <c r="E46" s="3" t="s">
        <v>475</v>
      </c>
      <c r="F46" s="3" t="s">
        <v>697</v>
      </c>
      <c r="G46" s="3">
        <v>1.0040260863778527E-2</v>
      </c>
      <c r="H46" s="3">
        <v>34.960188327676832</v>
      </c>
      <c r="I46" s="3">
        <v>7.0984644306914175</v>
      </c>
      <c r="J46" s="3">
        <v>1.2449923471085371</v>
      </c>
      <c r="K46" s="3">
        <v>1.2550326079723158</v>
      </c>
      <c r="L46" s="3">
        <v>22.460063552272558</v>
      </c>
      <c r="M46" s="3">
        <v>6.024156518267116E-2</v>
      </c>
      <c r="N46" s="3">
        <v>0.14056365209289937</v>
      </c>
      <c r="O46" s="3">
        <v>1.6164819990683426</v>
      </c>
      <c r="P46" s="3">
        <v>10.321388167964326</v>
      </c>
      <c r="Q46" s="3">
        <v>3.6446146935516048</v>
      </c>
      <c r="R46" s="3">
        <v>1.5060391295667788</v>
      </c>
      <c r="S46" s="3">
        <v>2.5803470419910814</v>
      </c>
      <c r="T46" s="3">
        <v>3.012078259133558E-2</v>
      </c>
      <c r="U46" s="3">
        <v>0</v>
      </c>
      <c r="V46" s="3">
        <v>0.10040260863778526</v>
      </c>
      <c r="W46" s="3">
        <v>2.5703067811273028</v>
      </c>
      <c r="X46" s="3">
        <v>28.303495374991666</v>
      </c>
      <c r="Y46" s="3">
        <v>0.10040260863778526</v>
      </c>
      <c r="Z46" s="3">
        <v>0.89500000000000002</v>
      </c>
      <c r="AA46" s="3">
        <v>2419.6</v>
      </c>
      <c r="AB46" s="27">
        <v>114.5</v>
      </c>
      <c r="AC46" s="27">
        <v>8.9629999999999992</v>
      </c>
      <c r="AD46" s="27">
        <v>289</v>
      </c>
    </row>
    <row r="47" spans="1:30">
      <c r="A47" t="s">
        <v>186</v>
      </c>
      <c r="B47" t="s">
        <v>187</v>
      </c>
      <c r="C47" s="3" t="s">
        <v>521</v>
      </c>
      <c r="D47" s="3"/>
      <c r="E47" s="3" t="s">
        <v>476</v>
      </c>
      <c r="F47" s="3" t="s">
        <v>697</v>
      </c>
      <c r="G47" s="3">
        <v>1.0008109177215192E-2</v>
      </c>
      <c r="H47" s="3">
        <v>14.701912381329116</v>
      </c>
      <c r="I47" s="3">
        <v>2.0016218354430383E-2</v>
      </c>
      <c r="J47" s="3">
        <v>0</v>
      </c>
      <c r="K47" s="3">
        <v>0.16012974683544307</v>
      </c>
      <c r="L47" s="3">
        <v>7.6061629746835457</v>
      </c>
      <c r="M47" s="3">
        <v>5.0040545886075954E-2</v>
      </c>
      <c r="N47" s="3">
        <v>4.0032436708860766E-2</v>
      </c>
      <c r="O47" s="3">
        <v>1.4611839398734179</v>
      </c>
      <c r="P47" s="3">
        <v>10.318360561708863</v>
      </c>
      <c r="Q47" s="3">
        <v>7.0056764240506345E-2</v>
      </c>
      <c r="R47" s="3">
        <v>0.2702189477848102</v>
      </c>
      <c r="S47" s="3">
        <v>8.0064873417721533E-2</v>
      </c>
      <c r="T47" s="3">
        <v>5.0040545886075954E-2</v>
      </c>
      <c r="U47" s="3">
        <v>0</v>
      </c>
      <c r="V47" s="3">
        <v>6.0048655063291149E-2</v>
      </c>
      <c r="W47" s="3">
        <v>1.5112244857594939</v>
      </c>
      <c r="X47" s="3">
        <v>0.40032436708860764</v>
      </c>
      <c r="Y47" s="3">
        <v>0.10008109177215191</v>
      </c>
      <c r="Z47" s="3"/>
      <c r="AA47" s="3"/>
      <c r="AC47" s="27">
        <v>6.7370000000000001</v>
      </c>
      <c r="AD47" s="27">
        <v>6.15</v>
      </c>
    </row>
    <row r="48" spans="1:30">
      <c r="A48" t="s">
        <v>188</v>
      </c>
      <c r="B48" t="s">
        <v>189</v>
      </c>
      <c r="C48" s="3" t="s">
        <v>521</v>
      </c>
      <c r="D48" s="3"/>
      <c r="E48" s="3" t="s">
        <v>475</v>
      </c>
      <c r="F48" s="3" t="s">
        <v>697</v>
      </c>
      <c r="G48" s="3">
        <v>0</v>
      </c>
      <c r="H48" s="3">
        <v>22.44630658531732</v>
      </c>
      <c r="I48" s="3">
        <v>7.0925134292724961</v>
      </c>
      <c r="J48" s="3">
        <v>1.2786503083758867</v>
      </c>
      <c r="K48" s="3">
        <v>1.2287030307049536</v>
      </c>
      <c r="L48" s="3">
        <v>14.674510179720137</v>
      </c>
      <c r="M48" s="3">
        <v>5.9936733205119691E-2</v>
      </c>
      <c r="N48" s="3">
        <v>0.2197680217521055</v>
      </c>
      <c r="O48" s="3">
        <v>2.5672900722859602</v>
      </c>
      <c r="P48" s="3">
        <v>14.075142847668941</v>
      </c>
      <c r="Q48" s="3">
        <v>4.0257505802772062</v>
      </c>
      <c r="R48" s="3">
        <v>1.4784394190596188</v>
      </c>
      <c r="S48" s="3">
        <v>2.5972584388885198</v>
      </c>
      <c r="T48" s="3">
        <v>3.9957822136746458E-2</v>
      </c>
      <c r="U48" s="3">
        <v>9.9894555341866146E-3</v>
      </c>
      <c r="V48" s="3">
        <v>8.9905099807679537E-2</v>
      </c>
      <c r="W48" s="3">
        <v>2.1177645732475621</v>
      </c>
      <c r="X48" s="3">
        <v>29.378988726042831</v>
      </c>
      <c r="Y48" s="3">
        <v>8.9905099807679537E-2</v>
      </c>
      <c r="Z48" s="3">
        <v>0.85</v>
      </c>
      <c r="AA48" s="3">
        <v>2419.6</v>
      </c>
      <c r="AB48" s="27">
        <v>3.1</v>
      </c>
      <c r="AC48" s="27">
        <v>8.5719999999999992</v>
      </c>
      <c r="AD48" s="27">
        <v>290</v>
      </c>
    </row>
    <row r="49" spans="1:30">
      <c r="A49" t="s">
        <v>190</v>
      </c>
      <c r="B49" t="s">
        <v>191</v>
      </c>
      <c r="C49" s="3" t="s">
        <v>521</v>
      </c>
      <c r="D49" s="3"/>
      <c r="E49" s="3" t="s">
        <v>476</v>
      </c>
      <c r="F49" s="3" t="s">
        <v>697</v>
      </c>
      <c r="G49" s="3">
        <v>0</v>
      </c>
      <c r="H49" s="3">
        <v>13.111041876384133</v>
      </c>
      <c r="I49" s="3">
        <v>0</v>
      </c>
      <c r="J49" s="3">
        <v>2.0093550768404803E-2</v>
      </c>
      <c r="K49" s="3">
        <v>0.28130971075766725</v>
      </c>
      <c r="L49" s="3">
        <v>5.907503925911012</v>
      </c>
      <c r="M49" s="3">
        <v>5.0233876921012006E-2</v>
      </c>
      <c r="N49" s="3">
        <v>0.29135648614186965</v>
      </c>
      <c r="O49" s="3">
        <v>0.98458398765183541</v>
      </c>
      <c r="P49" s="3">
        <v>10.428552848802093</v>
      </c>
      <c r="Q49" s="3">
        <v>4.0187101536809607E-2</v>
      </c>
      <c r="R49" s="3">
        <v>4.0187101536809607E-2</v>
      </c>
      <c r="S49" s="3">
        <v>7.0327427689416813E-2</v>
      </c>
      <c r="T49" s="3">
        <v>4.0187101536809607E-2</v>
      </c>
      <c r="U49" s="3">
        <v>0</v>
      </c>
      <c r="V49" s="3">
        <v>7.0327427689416813E-2</v>
      </c>
      <c r="W49" s="3">
        <v>1.3663614522515268</v>
      </c>
      <c r="X49" s="3">
        <v>0.14065485537883363</v>
      </c>
      <c r="Y49" s="3">
        <v>6.0280652305214413E-2</v>
      </c>
      <c r="Z49" s="27"/>
      <c r="AC49" s="27">
        <v>4.1079999999999997</v>
      </c>
      <c r="AD49" s="27">
        <v>6.43</v>
      </c>
    </row>
    <row r="50" spans="1:30">
      <c r="A50" t="s">
        <v>192</v>
      </c>
      <c r="B50" t="s">
        <v>193</v>
      </c>
      <c r="C50" s="3" t="s">
        <v>521</v>
      </c>
      <c r="D50" s="3"/>
      <c r="E50" s="3" t="s">
        <v>475</v>
      </c>
      <c r="F50" s="3" t="s">
        <v>697</v>
      </c>
      <c r="G50" s="3">
        <v>0</v>
      </c>
      <c r="H50" s="3">
        <v>11.943444665078106</v>
      </c>
      <c r="I50" s="3">
        <v>6.9088540508339964</v>
      </c>
      <c r="J50" s="3">
        <v>2.0836226502515229</v>
      </c>
      <c r="K50" s="3">
        <v>0.35890150913423358</v>
      </c>
      <c r="L50" s="3">
        <v>27.416087503309512</v>
      </c>
      <c r="M50" s="3">
        <v>5.9816918189038934E-2</v>
      </c>
      <c r="N50" s="3">
        <v>0.33896253640455398</v>
      </c>
      <c r="O50" s="3">
        <v>0.73774199099814686</v>
      </c>
      <c r="P50" s="3">
        <v>8.7233005692348442</v>
      </c>
      <c r="Q50" s="3">
        <v>2.8512731003441893</v>
      </c>
      <c r="R50" s="3">
        <v>0.49847431824199112</v>
      </c>
      <c r="S50" s="3">
        <v>0.9271622319301035</v>
      </c>
      <c r="T50" s="3">
        <v>4.9847431824199109E-2</v>
      </c>
      <c r="U50" s="3">
        <v>0</v>
      </c>
      <c r="V50" s="3">
        <v>6.9786404553878759E-2</v>
      </c>
      <c r="W50" s="3">
        <v>1.5153619274556529</v>
      </c>
      <c r="X50" s="3">
        <v>38.522095313741069</v>
      </c>
      <c r="Y50" s="3">
        <v>6.9786404553878759E-2</v>
      </c>
      <c r="Z50" s="3">
        <v>0.35</v>
      </c>
      <c r="AA50" s="3">
        <v>0</v>
      </c>
      <c r="AB50" s="27">
        <v>0</v>
      </c>
      <c r="AC50" s="27">
        <v>8.7799999999999994</v>
      </c>
      <c r="AD50" s="27">
        <v>262</v>
      </c>
    </row>
    <row r="51" spans="1:30">
      <c r="A51" t="s">
        <v>194</v>
      </c>
      <c r="B51" t="s">
        <v>195</v>
      </c>
      <c r="C51" s="3" t="s">
        <v>521</v>
      </c>
      <c r="D51" s="3"/>
      <c r="E51" s="3" t="s">
        <v>476</v>
      </c>
      <c r="F51" s="3" t="s">
        <v>697</v>
      </c>
      <c r="G51" s="3">
        <v>9.9722406254140767E-3</v>
      </c>
      <c r="H51" s="3">
        <v>9.9722406254140772</v>
      </c>
      <c r="I51" s="3">
        <v>1.9944481250828153E-2</v>
      </c>
      <c r="J51" s="3">
        <v>9.9722406254140767E-3</v>
      </c>
      <c r="K51" s="3">
        <v>5.9833443752484464E-2</v>
      </c>
      <c r="L51" s="3">
        <v>2.433226712601035</v>
      </c>
      <c r="M51" s="3">
        <v>4.9861203127070389E-2</v>
      </c>
      <c r="N51" s="3">
        <v>8.9750165628726702E-2</v>
      </c>
      <c r="O51" s="3">
        <v>0.43877858751821935</v>
      </c>
      <c r="P51" s="3">
        <v>5.813816284616407</v>
      </c>
      <c r="Q51" s="3">
        <v>3.9888962501656307E-2</v>
      </c>
      <c r="R51" s="3">
        <v>0.24930601563535193</v>
      </c>
      <c r="S51" s="3">
        <v>0.10969464687955484</v>
      </c>
      <c r="T51" s="3">
        <v>5.9833443752484464E-2</v>
      </c>
      <c r="U51" s="3">
        <v>0</v>
      </c>
      <c r="V51" s="3">
        <v>4.9861203127070389E-2</v>
      </c>
      <c r="W51" s="3">
        <v>1.2465300781767596</v>
      </c>
      <c r="X51" s="3">
        <v>6.9805684377898539E-2</v>
      </c>
      <c r="Y51" s="3">
        <v>9.9722406254140767E-3</v>
      </c>
      <c r="Z51" s="3"/>
      <c r="AA51" s="3"/>
      <c r="AC51" s="27">
        <v>3.988</v>
      </c>
      <c r="AD51" s="27">
        <v>7.44</v>
      </c>
    </row>
    <row r="52" spans="1:30">
      <c r="A52" t="s">
        <v>196</v>
      </c>
      <c r="B52" t="s">
        <v>197</v>
      </c>
      <c r="C52" s="3" t="s">
        <v>521</v>
      </c>
      <c r="D52" s="3"/>
      <c r="E52" s="3" t="s">
        <v>475</v>
      </c>
      <c r="F52" s="3" t="s">
        <v>697</v>
      </c>
      <c r="G52" s="3">
        <v>1.9975688284381357E-2</v>
      </c>
      <c r="H52" s="3">
        <v>22.692381891057224</v>
      </c>
      <c r="I52" s="3">
        <v>0.59927064853144063</v>
      </c>
      <c r="J52" s="3">
        <v>0.12984197384847881</v>
      </c>
      <c r="K52" s="3">
        <v>6.1724876798738393</v>
      </c>
      <c r="L52" s="3">
        <v>53.145318680596596</v>
      </c>
      <c r="M52" s="3">
        <v>0.14981766213286016</v>
      </c>
      <c r="N52" s="3">
        <v>0.50938005125172459</v>
      </c>
      <c r="O52" s="3">
        <v>4.7941651882515259</v>
      </c>
      <c r="P52" s="3">
        <v>150.58672613180886</v>
      </c>
      <c r="Q52" s="3">
        <v>0.48940436296734319</v>
      </c>
      <c r="R52" s="3">
        <v>0.39951376568762714</v>
      </c>
      <c r="S52" s="3">
        <v>1.6080429068926991</v>
      </c>
      <c r="T52" s="3">
        <v>4.9939220710953393E-2</v>
      </c>
      <c r="U52" s="3">
        <v>9.9878441421906786E-3</v>
      </c>
      <c r="V52" s="3">
        <v>0.13982981799066949</v>
      </c>
      <c r="W52" s="3">
        <v>1.6280185951770805</v>
      </c>
      <c r="X52" s="3">
        <v>142.85613476575327</v>
      </c>
      <c r="Y52" s="3">
        <v>0.3595623891188644</v>
      </c>
      <c r="Z52" s="3">
        <v>0.83499999999999996</v>
      </c>
      <c r="AA52" s="3">
        <v>18.7</v>
      </c>
      <c r="AB52" s="27">
        <v>2</v>
      </c>
      <c r="AC52" s="27">
        <v>8.0530000000000008</v>
      </c>
      <c r="AD52" s="27">
        <v>458</v>
      </c>
    </row>
    <row r="53" spans="1:30">
      <c r="A53" t="s">
        <v>198</v>
      </c>
      <c r="B53" t="s">
        <v>199</v>
      </c>
      <c r="C53" s="3" t="s">
        <v>521</v>
      </c>
      <c r="D53" s="3"/>
      <c r="E53" s="3" t="s">
        <v>476</v>
      </c>
      <c r="F53" s="3" t="s">
        <v>697</v>
      </c>
      <c r="G53" s="3">
        <v>1.0015515087765435E-2</v>
      </c>
      <c r="H53" s="3">
        <v>8.423048188810732</v>
      </c>
      <c r="I53" s="3">
        <v>1.0015515087765435E-2</v>
      </c>
      <c r="J53" s="3">
        <v>4.0062060351061739E-2</v>
      </c>
      <c r="K53" s="3">
        <v>7.0108605614358041E-2</v>
      </c>
      <c r="L53" s="3">
        <v>4.0062060351061773E-2</v>
      </c>
      <c r="M53" s="3">
        <v>4.0062060351061739E-2</v>
      </c>
      <c r="N53" s="3">
        <v>5.0077575438827175E-2</v>
      </c>
      <c r="O53" s="3">
        <v>0.1802792715797778</v>
      </c>
      <c r="P53" s="3">
        <v>3.5054302807179019</v>
      </c>
      <c r="Q53" s="3">
        <v>5.0077575438827175E-2</v>
      </c>
      <c r="R53" s="3">
        <v>5.0077575438827147E-2</v>
      </c>
      <c r="S53" s="3">
        <v>7.0108605614358041E-2</v>
      </c>
      <c r="T53" s="3">
        <v>6.0093090526592612E-2</v>
      </c>
      <c r="U53" s="3">
        <v>0</v>
      </c>
      <c r="V53" s="3">
        <v>5.0077575438827175E-2</v>
      </c>
      <c r="W53" s="3">
        <v>1.2920014463217411</v>
      </c>
      <c r="X53" s="3">
        <v>0.53082229965156802</v>
      </c>
      <c r="Y53" s="3">
        <v>2.0031030175530869E-2</v>
      </c>
      <c r="Z53" s="3"/>
      <c r="AA53" s="3"/>
      <c r="AC53" s="27">
        <v>7.274</v>
      </c>
      <c r="AD53" s="27">
        <v>10.75</v>
      </c>
    </row>
    <row r="54" spans="1:30">
      <c r="A54" t="s">
        <v>200</v>
      </c>
      <c r="B54" t="s">
        <v>201</v>
      </c>
      <c r="C54" s="3" t="s">
        <v>521</v>
      </c>
      <c r="D54" s="3"/>
      <c r="E54" s="3" t="s">
        <v>475</v>
      </c>
      <c r="F54" s="3" t="s">
        <v>697</v>
      </c>
      <c r="G54" s="3">
        <v>9.9881905261776666E-3</v>
      </c>
      <c r="H54" s="3">
        <v>13.114494160871276</v>
      </c>
      <c r="I54" s="3">
        <v>0.54935047893977162</v>
      </c>
      <c r="J54" s="3">
        <v>0.12984647684030964</v>
      </c>
      <c r="K54" s="3">
        <v>1.6280750557669597</v>
      </c>
      <c r="L54" s="3">
        <v>10.637422910379215</v>
      </c>
      <c r="M54" s="3">
        <v>0.12984647684030967</v>
      </c>
      <c r="N54" s="3">
        <v>0.35957485894239594</v>
      </c>
      <c r="O54" s="3">
        <v>3.4359375410051176</v>
      </c>
      <c r="P54" s="3">
        <v>33.670190263744914</v>
      </c>
      <c r="Q54" s="3">
        <v>0.5293740978874163</v>
      </c>
      <c r="R54" s="3">
        <v>2.9964571578533026E-2</v>
      </c>
      <c r="S54" s="3">
        <v>1.6480514368193151</v>
      </c>
      <c r="T54" s="3">
        <v>2.9964571578532998E-2</v>
      </c>
      <c r="U54" s="3">
        <v>0</v>
      </c>
      <c r="V54" s="3">
        <v>0.12984647684030967</v>
      </c>
      <c r="W54" s="3">
        <v>1.1786064820889646</v>
      </c>
      <c r="X54" s="3">
        <v>137.55735992651881</v>
      </c>
      <c r="Y54" s="3">
        <v>0.38953943052092899</v>
      </c>
      <c r="Z54" s="3">
        <v>0.23</v>
      </c>
      <c r="AA54" s="3">
        <v>770.1</v>
      </c>
      <c r="AB54" s="27">
        <v>3.1</v>
      </c>
      <c r="AC54" s="27">
        <v>8.8699999999999992</v>
      </c>
      <c r="AD54" s="27">
        <v>411</v>
      </c>
    </row>
    <row r="55" spans="1:30">
      <c r="A55" t="s">
        <v>202</v>
      </c>
      <c r="B55" t="s">
        <v>203</v>
      </c>
      <c r="C55" s="3" t="s">
        <v>521</v>
      </c>
      <c r="D55" s="3"/>
      <c r="E55" s="3" t="s">
        <v>476</v>
      </c>
      <c r="F55" s="3" t="s">
        <v>697</v>
      </c>
      <c r="G55" s="3">
        <v>0</v>
      </c>
      <c r="H55" s="3">
        <v>35.180996457390279</v>
      </c>
      <c r="I55" s="3">
        <v>9.9974414485337528E-3</v>
      </c>
      <c r="J55" s="3">
        <v>1.9994882897067506E-2</v>
      </c>
      <c r="K55" s="3">
        <v>0.13996418027947255</v>
      </c>
      <c r="L55" s="3">
        <v>2.3294038575083644</v>
      </c>
      <c r="M55" s="3">
        <v>5.9984648691202513E-2</v>
      </c>
      <c r="N55" s="3">
        <v>5.9984648691202513E-2</v>
      </c>
      <c r="O55" s="3">
        <v>0.41989254083841759</v>
      </c>
      <c r="P55" s="3">
        <v>12.456812044873056</v>
      </c>
      <c r="Q55" s="3">
        <v>7.9979531588270023E-2</v>
      </c>
      <c r="R55" s="3">
        <v>7.9979531588270023E-2</v>
      </c>
      <c r="S55" s="3">
        <v>0.12996673883093879</v>
      </c>
      <c r="T55" s="3">
        <v>1.9994882897067506E-2</v>
      </c>
      <c r="U55" s="3">
        <v>0</v>
      </c>
      <c r="V55" s="3">
        <v>5.9984648691202513E-2</v>
      </c>
      <c r="W55" s="3">
        <v>3.149194056288132</v>
      </c>
      <c r="X55" s="3">
        <v>0.95975437905924021</v>
      </c>
      <c r="Y55" s="3">
        <v>9.9974414485337528E-3</v>
      </c>
      <c r="Z55" s="27"/>
      <c r="AC55" s="27">
        <v>6.1429999999999998</v>
      </c>
      <c r="AD55" s="27">
        <v>6.69</v>
      </c>
    </row>
    <row r="56" spans="1:30">
      <c r="A56" t="s">
        <v>204</v>
      </c>
      <c r="B56" t="s">
        <v>205</v>
      </c>
      <c r="C56" s="3" t="s">
        <v>521</v>
      </c>
      <c r="D56" s="3"/>
      <c r="E56" s="3" t="s">
        <v>475</v>
      </c>
      <c r="F56" s="3" t="s">
        <v>697</v>
      </c>
      <c r="G56" s="3">
        <v>9.9964082805459459E-3</v>
      </c>
      <c r="H56" s="3">
        <v>46.933136877163221</v>
      </c>
      <c r="I56" s="3">
        <v>0.55979886371057297</v>
      </c>
      <c r="J56" s="3">
        <v>0.12995330764709728</v>
      </c>
      <c r="K56" s="3">
        <v>6.6975935479657842</v>
      </c>
      <c r="L56" s="3">
        <v>49.862084503363178</v>
      </c>
      <c r="M56" s="3">
        <v>0.17993534904982705</v>
      </c>
      <c r="N56" s="3">
        <v>0.78971625416312974</v>
      </c>
      <c r="O56" s="3">
        <v>2.8089907268334113</v>
      </c>
      <c r="P56" s="3">
        <v>92.236859204597451</v>
      </c>
      <c r="Q56" s="3">
        <v>0.43984196434402162</v>
      </c>
      <c r="R56" s="3">
        <v>6.9974857963821621E-2</v>
      </c>
      <c r="S56" s="3">
        <v>1.6694001828511731</v>
      </c>
      <c r="T56" s="3">
        <v>2.9989224841637838E-2</v>
      </c>
      <c r="U56" s="3">
        <v>2.9989224841637838E-2</v>
      </c>
      <c r="V56" s="3">
        <v>1.0796120942989622</v>
      </c>
      <c r="W56" s="3">
        <v>1.0096372363351407</v>
      </c>
      <c r="X56" s="3">
        <v>134.69160517207609</v>
      </c>
      <c r="Y56" s="3">
        <v>0.15994253248873513</v>
      </c>
      <c r="Z56" s="3">
        <v>2.5750000000000002</v>
      </c>
      <c r="AA56" s="3">
        <v>2419.6</v>
      </c>
      <c r="AB56" s="27">
        <v>4.0999999999999996</v>
      </c>
      <c r="AC56" s="27">
        <v>8.718</v>
      </c>
      <c r="AD56" s="27">
        <v>448</v>
      </c>
    </row>
    <row r="57" spans="1:30">
      <c r="A57" t="s">
        <v>206</v>
      </c>
      <c r="B57" t="s">
        <v>207</v>
      </c>
      <c r="C57" s="3" t="s">
        <v>521</v>
      </c>
      <c r="D57" s="3"/>
      <c r="E57" s="3" t="s">
        <v>476</v>
      </c>
      <c r="F57" s="3" t="s">
        <v>697</v>
      </c>
      <c r="G57" s="3">
        <v>1.0009307472012501E-2</v>
      </c>
      <c r="H57" s="3">
        <v>28.246265686019274</v>
      </c>
      <c r="I57" s="3">
        <v>2.0018614944025001E-2</v>
      </c>
      <c r="J57" s="3">
        <v>1.0009307472012501E-2</v>
      </c>
      <c r="K57" s="3">
        <v>0.1501396120801875</v>
      </c>
      <c r="L57" s="3">
        <v>19.027693504295762</v>
      </c>
      <c r="M57" s="3">
        <v>0.1101023821921375</v>
      </c>
      <c r="N57" s="3">
        <v>6.0055844832075003E-2</v>
      </c>
      <c r="O57" s="3">
        <v>0.42039091382452498</v>
      </c>
      <c r="P57" s="3">
        <v>138.39869441551684</v>
      </c>
      <c r="Q57" s="3">
        <v>6.0055844832075003E-2</v>
      </c>
      <c r="R57" s="3">
        <v>2.0018614944025018E-2</v>
      </c>
      <c r="S57" s="3">
        <v>0.12011168966415001</v>
      </c>
      <c r="T57" s="3">
        <v>4.0037229888050002E-2</v>
      </c>
      <c r="U57" s="3">
        <v>1.0009307472012501E-2</v>
      </c>
      <c r="V57" s="3">
        <v>7.0065152304087497E-2</v>
      </c>
      <c r="W57" s="3">
        <v>1.3512565087216877</v>
      </c>
      <c r="X57" s="3">
        <v>0.35032576152043754</v>
      </c>
      <c r="Y57" s="3">
        <v>3.0027922416037502E-2</v>
      </c>
      <c r="Z57" s="27"/>
      <c r="AC57" s="27">
        <v>5.3529999999999998</v>
      </c>
      <c r="AD57" s="27">
        <v>4.58</v>
      </c>
    </row>
    <row r="58" spans="1:30">
      <c r="A58" t="s">
        <v>208</v>
      </c>
      <c r="B58" t="s">
        <v>209</v>
      </c>
      <c r="C58" s="3" t="s">
        <v>521</v>
      </c>
      <c r="D58" s="3"/>
      <c r="E58" s="3" t="s">
        <v>475</v>
      </c>
      <c r="F58" s="3" t="s">
        <v>695</v>
      </c>
      <c r="G58" s="3">
        <v>0</v>
      </c>
      <c r="H58" s="3">
        <v>13.082320865372079</v>
      </c>
      <c r="I58" s="3">
        <v>4.2410269777140615</v>
      </c>
      <c r="J58" s="3">
        <v>0.4290921412745991</v>
      </c>
      <c r="K58" s="3">
        <v>0.15966219210217641</v>
      </c>
      <c r="L58" s="3">
        <v>6.9053898084191294</v>
      </c>
      <c r="M58" s="3">
        <v>7.9831096051088207E-2</v>
      </c>
      <c r="N58" s="3">
        <v>0.36921881923628297</v>
      </c>
      <c r="O58" s="3">
        <v>1.1276142317216209</v>
      </c>
      <c r="P58" s="3">
        <v>12.174242147790954</v>
      </c>
      <c r="Q58" s="3">
        <v>3.7420826273947601</v>
      </c>
      <c r="R58" s="3">
        <v>0.2295144011468786</v>
      </c>
      <c r="S58" s="3">
        <v>0.4290921412745991</v>
      </c>
      <c r="T58" s="3">
        <v>3.9915548025544104E-2</v>
      </c>
      <c r="U58" s="3">
        <v>0</v>
      </c>
      <c r="V58" s="3">
        <v>4.9894435031930133E-2</v>
      </c>
      <c r="W58" s="3">
        <v>1.5966219210217643</v>
      </c>
      <c r="X58" s="3">
        <v>17.562841131239406</v>
      </c>
      <c r="Y58" s="3">
        <v>7.9831096051088207E-2</v>
      </c>
      <c r="Z58" s="3">
        <v>0.12</v>
      </c>
      <c r="AA58" s="3">
        <v>0</v>
      </c>
      <c r="AB58" s="27">
        <v>0</v>
      </c>
      <c r="AC58" s="27">
        <v>8.6910000000000007</v>
      </c>
      <c r="AD58" s="27">
        <v>222</v>
      </c>
    </row>
    <row r="59" spans="1:30">
      <c r="A59" t="s">
        <v>210</v>
      </c>
      <c r="B59" t="s">
        <v>211</v>
      </c>
      <c r="C59" s="3" t="s">
        <v>521</v>
      </c>
      <c r="D59" s="3"/>
      <c r="E59" s="3" t="s">
        <v>476</v>
      </c>
      <c r="F59" s="3" t="s">
        <v>695</v>
      </c>
      <c r="G59" s="3">
        <v>9.983926821300235E-3</v>
      </c>
      <c r="H59" s="3">
        <v>32.098324730480257</v>
      </c>
      <c r="I59" s="3">
        <v>1.996785364260047E-2</v>
      </c>
      <c r="J59" s="3">
        <v>3.993570728520094E-2</v>
      </c>
      <c r="K59" s="3">
        <v>0.11980712185560283</v>
      </c>
      <c r="L59" s="3">
        <v>8.1468842861809918</v>
      </c>
      <c r="M59" s="3">
        <v>4.991963410650118E-2</v>
      </c>
      <c r="N59" s="3">
        <v>3.993570728520094E-2</v>
      </c>
      <c r="O59" s="3">
        <v>3.9835868016987939</v>
      </c>
      <c r="P59" s="3">
        <v>5.7707097027115353</v>
      </c>
      <c r="Q59" s="3">
        <v>5.9903560927801414E-2</v>
      </c>
      <c r="R59" s="3">
        <v>0.11980712185560283</v>
      </c>
      <c r="S59" s="3">
        <v>6.9887487749101654E-2</v>
      </c>
      <c r="T59" s="3">
        <v>2.9951780463900707E-2</v>
      </c>
      <c r="U59" s="3">
        <v>0</v>
      </c>
      <c r="V59" s="3">
        <v>4.991963410650118E-2</v>
      </c>
      <c r="W59" s="3">
        <v>1.2979104867690305</v>
      </c>
      <c r="X59" s="3">
        <v>0.79871414570401889</v>
      </c>
      <c r="Y59" s="3">
        <v>1.996785364260047E-2</v>
      </c>
      <c r="Z59" s="3"/>
      <c r="AA59" s="3"/>
      <c r="AC59" s="27">
        <v>5.5149999999999997</v>
      </c>
      <c r="AD59" s="27">
        <v>5.68</v>
      </c>
    </row>
    <row r="60" spans="1:30">
      <c r="A60" t="s">
        <v>212</v>
      </c>
      <c r="B60" t="s">
        <v>213</v>
      </c>
      <c r="C60" s="3" t="s">
        <v>521</v>
      </c>
      <c r="D60" s="3"/>
      <c r="E60" s="3" t="s">
        <v>475</v>
      </c>
      <c r="F60" s="3" t="s">
        <v>697</v>
      </c>
      <c r="G60" s="3">
        <v>2.0189703669784797E-2</v>
      </c>
      <c r="H60" s="3">
        <v>17.272291489500894</v>
      </c>
      <c r="I60" s="3">
        <v>0.53502714724929712</v>
      </c>
      <c r="J60" s="3">
        <v>0.13123307385360117</v>
      </c>
      <c r="K60" s="3">
        <v>3.3313011055144917</v>
      </c>
      <c r="L60" s="3">
        <v>19.048985412441958</v>
      </c>
      <c r="M60" s="3">
        <v>0.14132792568849359</v>
      </c>
      <c r="N60" s="3">
        <v>0.63597566559822116</v>
      </c>
      <c r="O60" s="3">
        <v>4.1893635114803462</v>
      </c>
      <c r="P60" s="3">
        <v>139.86417217243419</v>
      </c>
      <c r="Q60" s="3">
        <v>0.45426833257015792</v>
      </c>
      <c r="R60" s="3">
        <v>0.32303525871655675</v>
      </c>
      <c r="S60" s="3">
        <v>1.6252711454176763</v>
      </c>
      <c r="T60" s="3">
        <v>4.0379407339569594E-2</v>
      </c>
      <c r="U60" s="3">
        <v>1.0094851834892398E-2</v>
      </c>
      <c r="V60" s="3">
        <v>6.0569111009354394E-2</v>
      </c>
      <c r="W60" s="3">
        <v>2.0391600706482649</v>
      </c>
      <c r="X60" s="3">
        <v>139.66227513573634</v>
      </c>
      <c r="Y60" s="3">
        <v>8.0758814679139188E-2</v>
      </c>
      <c r="Z60" s="3">
        <v>0.45</v>
      </c>
      <c r="AA60" s="3">
        <v>2419.6</v>
      </c>
      <c r="AB60" s="27">
        <v>1</v>
      </c>
      <c r="AC60" s="27">
        <v>8.5370000000000008</v>
      </c>
      <c r="AD60" s="27">
        <v>456</v>
      </c>
    </row>
    <row r="61" spans="1:30">
      <c r="A61" t="s">
        <v>214</v>
      </c>
      <c r="B61" t="s">
        <v>215</v>
      </c>
      <c r="C61" s="3" t="s">
        <v>521</v>
      </c>
      <c r="D61" s="3"/>
      <c r="E61" s="3" t="s">
        <v>476</v>
      </c>
      <c r="F61" s="3" t="s">
        <v>697</v>
      </c>
      <c r="G61" s="3">
        <v>1.0018985695708707E-2</v>
      </c>
      <c r="H61" s="3">
        <v>14.196902730819239</v>
      </c>
      <c r="I61" s="3">
        <v>0</v>
      </c>
      <c r="J61" s="3">
        <v>2.0037971391417414E-2</v>
      </c>
      <c r="K61" s="3">
        <v>0.37070247074122215</v>
      </c>
      <c r="L61" s="3">
        <v>22.723059557867344</v>
      </c>
      <c r="M61" s="3">
        <v>5.0094928478543535E-2</v>
      </c>
      <c r="N61" s="3">
        <v>0.1302468140442132</v>
      </c>
      <c r="O61" s="3">
        <v>0.59112015604681367</v>
      </c>
      <c r="P61" s="3">
        <v>10.249422366710009</v>
      </c>
      <c r="Q61" s="3">
        <v>4.0075942782834828E-2</v>
      </c>
      <c r="R61" s="3">
        <v>0.19036072821846545</v>
      </c>
      <c r="S61" s="3">
        <v>7.0132899869960949E-2</v>
      </c>
      <c r="T61" s="3">
        <v>4.0075942782834828E-2</v>
      </c>
      <c r="U61" s="3">
        <v>0</v>
      </c>
      <c r="V61" s="3">
        <v>6.0113914174252242E-2</v>
      </c>
      <c r="W61" s="3">
        <v>1.5228858257477236</v>
      </c>
      <c r="X61" s="3">
        <v>0.25047464239271772</v>
      </c>
      <c r="Y61" s="3">
        <v>2.0037971391417414E-2</v>
      </c>
      <c r="Z61" s="3"/>
      <c r="AA61" s="3"/>
      <c r="AC61" s="27">
        <v>6.3250000000000002</v>
      </c>
      <c r="AD61" s="27">
        <v>11.62</v>
      </c>
    </row>
    <row r="62" spans="1:30">
      <c r="A62" t="s">
        <v>228</v>
      </c>
      <c r="B62" t="s">
        <v>229</v>
      </c>
      <c r="C62" s="3" t="s">
        <v>696</v>
      </c>
      <c r="D62" s="3"/>
      <c r="E62" s="3" t="s">
        <v>475</v>
      </c>
      <c r="F62" s="3" t="s">
        <v>695</v>
      </c>
      <c r="G62" s="3">
        <v>0</v>
      </c>
      <c r="H62" s="3">
        <v>12.383549160046886</v>
      </c>
      <c r="I62" s="3">
        <v>3.8635870556062004</v>
      </c>
      <c r="J62" s="3">
        <v>9.0317619481703387E-2</v>
      </c>
      <c r="K62" s="3">
        <v>0.10035291053522599</v>
      </c>
      <c r="L62" s="3">
        <v>4.24492811564006</v>
      </c>
      <c r="M62" s="3">
        <v>6.0211746321135594E-2</v>
      </c>
      <c r="N62" s="3">
        <v>0.35123518687329097</v>
      </c>
      <c r="O62" s="3">
        <v>17.280771194165915</v>
      </c>
      <c r="P62" s="3">
        <v>63.362827711941691</v>
      </c>
      <c r="Q62" s="3">
        <v>1.6357524417241835</v>
      </c>
      <c r="R62" s="3">
        <v>0.98345852324521477</v>
      </c>
      <c r="S62" s="3">
        <v>0.60211746321135595</v>
      </c>
      <c r="T62" s="3">
        <v>4.0141164214090398E-2</v>
      </c>
      <c r="U62" s="3">
        <v>1.00352910535226E-2</v>
      </c>
      <c r="V62" s="3">
        <v>7.0247037374658192E-2</v>
      </c>
      <c r="W62" s="3">
        <v>1.4952583669748671</v>
      </c>
      <c r="X62" s="3">
        <v>253.50148730303437</v>
      </c>
      <c r="Y62" s="3">
        <v>2.1475522854538363</v>
      </c>
      <c r="Z62" s="27">
        <v>0.59</v>
      </c>
      <c r="AA62" s="3">
        <v>0</v>
      </c>
      <c r="AB62" s="27">
        <v>0</v>
      </c>
      <c r="AC62" s="27">
        <v>8.4190000000000005</v>
      </c>
      <c r="AD62" s="27">
        <v>316</v>
      </c>
    </row>
    <row r="63" spans="1:30">
      <c r="A63" t="s">
        <v>230</v>
      </c>
      <c r="B63" t="s">
        <v>231</v>
      </c>
      <c r="C63" s="3" t="s">
        <v>696</v>
      </c>
      <c r="D63" s="3"/>
      <c r="E63" s="3" t="s">
        <v>476</v>
      </c>
      <c r="F63" s="3" t="s">
        <v>695</v>
      </c>
      <c r="G63" s="3">
        <v>0</v>
      </c>
      <c r="H63" s="3">
        <v>11.417499221183801</v>
      </c>
      <c r="I63" s="3">
        <v>0</v>
      </c>
      <c r="J63" s="3">
        <v>4.0096573208722744E-2</v>
      </c>
      <c r="K63" s="3">
        <v>0.34082087227414337</v>
      </c>
      <c r="L63" s="3">
        <v>27.556369937694704</v>
      </c>
      <c r="M63" s="3">
        <v>5.0120716510903433E-2</v>
      </c>
      <c r="N63" s="3">
        <v>0.10024143302180687</v>
      </c>
      <c r="O63" s="3">
        <v>0.47113473520249227</v>
      </c>
      <c r="P63" s="3">
        <v>7.3677453271028046</v>
      </c>
      <c r="Q63" s="3">
        <v>5.0120716510903433E-2</v>
      </c>
      <c r="R63" s="3">
        <v>0.38091744548286605</v>
      </c>
      <c r="S63" s="3">
        <v>6.0144859813084116E-2</v>
      </c>
      <c r="T63" s="3">
        <v>5.0120716510903433E-2</v>
      </c>
      <c r="U63" s="3">
        <v>0</v>
      </c>
      <c r="V63" s="3">
        <v>6.0144859813084116E-2</v>
      </c>
      <c r="W63" s="3">
        <v>1.4033800623052961</v>
      </c>
      <c r="X63" s="3">
        <v>0.16038629283489098</v>
      </c>
      <c r="Y63" s="3">
        <v>1.0024143302180686E-2</v>
      </c>
      <c r="Z63" s="27"/>
      <c r="AA63" s="3"/>
      <c r="AC63" s="27">
        <v>4.3159999999999998</v>
      </c>
      <c r="AD63" s="27">
        <v>5.65</v>
      </c>
    </row>
    <row r="64" spans="1:30">
      <c r="A64" t="s">
        <v>232</v>
      </c>
      <c r="B64" t="s">
        <v>233</v>
      </c>
      <c r="C64" s="3" t="s">
        <v>696</v>
      </c>
      <c r="D64" s="3"/>
      <c r="E64" s="3" t="s">
        <v>475</v>
      </c>
      <c r="F64" s="3" t="s">
        <v>695</v>
      </c>
      <c r="G64" s="3">
        <v>1.0010513336361868E-2</v>
      </c>
      <c r="H64" s="3">
        <v>15.736526964760857</v>
      </c>
      <c r="I64" s="3">
        <v>5.0452987215263816</v>
      </c>
      <c r="J64" s="3">
        <v>0.23024180673632294</v>
      </c>
      <c r="K64" s="3">
        <v>7.0073593354533073E-2</v>
      </c>
      <c r="L64" s="3">
        <v>2.122228827308716</v>
      </c>
      <c r="M64" s="3">
        <v>5.0052566681809338E-2</v>
      </c>
      <c r="N64" s="3">
        <v>0.13013667337270429</v>
      </c>
      <c r="O64" s="3">
        <v>3.7139004477902531</v>
      </c>
      <c r="P64" s="3">
        <v>14.044750210915701</v>
      </c>
      <c r="Q64" s="3">
        <v>1.4715454604451945</v>
      </c>
      <c r="R64" s="3">
        <v>0.48050464014536964</v>
      </c>
      <c r="S64" s="3">
        <v>0.73076747355441629</v>
      </c>
      <c r="T64" s="3">
        <v>4.004205334544747E-2</v>
      </c>
      <c r="U64" s="3">
        <v>1.0010513336361868E-2</v>
      </c>
      <c r="V64" s="3">
        <v>2.5927229541177237</v>
      </c>
      <c r="W64" s="3">
        <v>1.8619554805633074</v>
      </c>
      <c r="X64" s="3">
        <v>137.21410630151212</v>
      </c>
      <c r="Y64" s="3">
        <v>8.0084106690894941E-2</v>
      </c>
      <c r="Z64" s="27">
        <v>0.23</v>
      </c>
      <c r="AA64" s="3">
        <v>151.5</v>
      </c>
      <c r="AB64" s="27">
        <v>2</v>
      </c>
      <c r="AC64" s="27">
        <v>8.2409999999999997</v>
      </c>
      <c r="AD64" s="27">
        <v>287</v>
      </c>
    </row>
    <row r="65" spans="1:30">
      <c r="A65" t="s">
        <v>234</v>
      </c>
      <c r="B65" t="s">
        <v>235</v>
      </c>
      <c r="C65" s="3" t="s">
        <v>696</v>
      </c>
      <c r="D65" s="3"/>
      <c r="E65" s="3" t="s">
        <v>476</v>
      </c>
      <c r="F65" s="3" t="s">
        <v>695</v>
      </c>
      <c r="G65" s="3">
        <v>1.0003493788819874E-2</v>
      </c>
      <c r="H65" s="3">
        <v>10.763759316770185</v>
      </c>
      <c r="I65" s="3">
        <v>0</v>
      </c>
      <c r="J65" s="3">
        <v>1.0003493788819874E-2</v>
      </c>
      <c r="K65" s="3">
        <v>5.0017468944099371E-2</v>
      </c>
      <c r="L65" s="3">
        <v>4.2714918478260868</v>
      </c>
      <c r="M65" s="3">
        <v>5.0017468944099371E-2</v>
      </c>
      <c r="N65" s="3">
        <v>6.0020962732919243E-2</v>
      </c>
      <c r="O65" s="3">
        <v>0.40013975155279496</v>
      </c>
      <c r="P65" s="3">
        <v>9.6533715062111778</v>
      </c>
      <c r="Q65" s="3">
        <v>5.0017468944099371E-2</v>
      </c>
      <c r="R65" s="3">
        <v>0.11003843167701861</v>
      </c>
      <c r="S65" s="3">
        <v>5.0017468944099371E-2</v>
      </c>
      <c r="T65" s="3">
        <v>4.0013975155279498E-2</v>
      </c>
      <c r="U65" s="3">
        <v>0</v>
      </c>
      <c r="V65" s="3">
        <v>5.0017468944099371E-2</v>
      </c>
      <c r="W65" s="3">
        <v>1.410492624223602</v>
      </c>
      <c r="X65" s="3">
        <v>0.10003493788819874</v>
      </c>
      <c r="Y65" s="3">
        <v>3.0010481366459622E-2</v>
      </c>
      <c r="Z65" s="27"/>
      <c r="AA65" s="3"/>
      <c r="AC65" s="27">
        <v>4.0209999999999999</v>
      </c>
      <c r="AD65" s="27">
        <v>9.42</v>
      </c>
    </row>
    <row r="66" spans="1:30">
      <c r="A66" t="s">
        <v>236</v>
      </c>
      <c r="B66" t="s">
        <v>237</v>
      </c>
      <c r="C66" s="3" t="s">
        <v>696</v>
      </c>
      <c r="D66" s="3"/>
      <c r="E66" s="3" t="s">
        <v>475</v>
      </c>
      <c r="F66" s="3" t="s">
        <v>695</v>
      </c>
      <c r="G66" s="3">
        <v>0</v>
      </c>
      <c r="H66" s="3">
        <v>13.417769743656139</v>
      </c>
      <c r="I66" s="3">
        <v>4.0841021491455214</v>
      </c>
      <c r="J66" s="3">
        <v>0.10957347229414813</v>
      </c>
      <c r="K66" s="3">
        <v>0.10957347229414813</v>
      </c>
      <c r="L66" s="3">
        <v>6.9927797773174527</v>
      </c>
      <c r="M66" s="3">
        <v>4.980612377006733E-2</v>
      </c>
      <c r="N66" s="3">
        <v>0.20918571983428277</v>
      </c>
      <c r="O66" s="3">
        <v>3.1676694717762826</v>
      </c>
      <c r="P66" s="3">
        <v>14.97172080528224</v>
      </c>
      <c r="Q66" s="3">
        <v>1.6635245339202489</v>
      </c>
      <c r="R66" s="3">
        <v>0.29883674262040399</v>
      </c>
      <c r="S66" s="3">
        <v>0.64747960901087531</v>
      </c>
      <c r="T66" s="3">
        <v>3.984489901605387E-2</v>
      </c>
      <c r="U66" s="3">
        <v>0</v>
      </c>
      <c r="V66" s="3">
        <v>5.9767348524080798E-2</v>
      </c>
      <c r="W66" s="3">
        <v>1.8328653547384779</v>
      </c>
      <c r="X66" s="3">
        <v>258.68304563697575</v>
      </c>
      <c r="Y66" s="3">
        <v>2.9883674262040399E-2</v>
      </c>
      <c r="Z66" s="27">
        <v>0.115</v>
      </c>
      <c r="AA66" s="3">
        <v>0</v>
      </c>
      <c r="AB66" s="27">
        <v>0</v>
      </c>
      <c r="AC66" s="27">
        <v>8.4559999999999995</v>
      </c>
      <c r="AD66" s="27">
        <v>310</v>
      </c>
    </row>
    <row r="67" spans="1:30">
      <c r="A67" t="s">
        <v>238</v>
      </c>
      <c r="B67" t="s">
        <v>239</v>
      </c>
      <c r="C67" s="3" t="s">
        <v>696</v>
      </c>
      <c r="D67" s="3"/>
      <c r="E67" s="3" t="s">
        <v>476</v>
      </c>
      <c r="F67" s="3" t="s">
        <v>695</v>
      </c>
      <c r="G67" s="3">
        <v>0</v>
      </c>
      <c r="H67" s="3">
        <v>12.298319754937101</v>
      </c>
      <c r="I67" s="3">
        <v>0</v>
      </c>
      <c r="J67" s="3">
        <v>0</v>
      </c>
      <c r="K67" s="3">
        <v>6.9876816789415347E-2</v>
      </c>
      <c r="L67" s="3">
        <v>1.9765156749006054</v>
      </c>
      <c r="M67" s="3">
        <v>4.9912011992439533E-2</v>
      </c>
      <c r="N67" s="3">
        <v>9.9824023984879065E-2</v>
      </c>
      <c r="O67" s="3">
        <v>0.83852180147298416</v>
      </c>
      <c r="P67" s="3">
        <v>7.5866258228508086</v>
      </c>
      <c r="Q67" s="3">
        <v>2.9947207195463718E-2</v>
      </c>
      <c r="R67" s="3">
        <v>8.9841621586391168E-2</v>
      </c>
      <c r="S67" s="3">
        <v>4.9912011992439533E-2</v>
      </c>
      <c r="T67" s="3">
        <v>5.9894414390927436E-2</v>
      </c>
      <c r="U67" s="3">
        <v>9.9824023984879072E-3</v>
      </c>
      <c r="V67" s="3">
        <v>2.9947207195463718E-2</v>
      </c>
      <c r="W67" s="3">
        <v>1.0880818614351817</v>
      </c>
      <c r="X67" s="3">
        <v>5.9894414390927436E-2</v>
      </c>
      <c r="Y67" s="3">
        <v>3.9929609593951629E-2</v>
      </c>
      <c r="Z67" s="27"/>
      <c r="AA67" s="3"/>
      <c r="AC67" s="27">
        <v>5.4349999999999996</v>
      </c>
      <c r="AD67" s="27">
        <v>5.29</v>
      </c>
    </row>
    <row r="68" spans="1:30">
      <c r="A68" t="s">
        <v>240</v>
      </c>
      <c r="B68" t="s">
        <v>241</v>
      </c>
      <c r="C68" s="3" t="s">
        <v>696</v>
      </c>
      <c r="D68" s="3"/>
      <c r="E68" s="3" t="s">
        <v>475</v>
      </c>
      <c r="F68" s="3" t="s">
        <v>695</v>
      </c>
      <c r="G68" s="3">
        <v>0</v>
      </c>
      <c r="H68" s="3">
        <v>11.717997975571905</v>
      </c>
      <c r="I68" s="3">
        <v>4.6308239422363195</v>
      </c>
      <c r="J68" s="3">
        <v>0.12080410284094745</v>
      </c>
      <c r="K68" s="3">
        <v>0.20134017140157909</v>
      </c>
      <c r="L68" s="3">
        <v>8.6878283959781371</v>
      </c>
      <c r="M68" s="3">
        <v>5.0335042850394772E-2</v>
      </c>
      <c r="N68" s="3">
        <v>0.71475760847560565</v>
      </c>
      <c r="O68" s="3">
        <v>55.579954315405907</v>
      </c>
      <c r="P68" s="3">
        <v>52.167238410149139</v>
      </c>
      <c r="Q68" s="3">
        <v>1.771793508333896</v>
      </c>
      <c r="R68" s="3">
        <v>0.3624123085228424</v>
      </c>
      <c r="S68" s="3">
        <v>0.59395350563465832</v>
      </c>
      <c r="T68" s="3">
        <v>8.0536068560631641E-2</v>
      </c>
      <c r="U68" s="3">
        <v>1.0067008570078955E-2</v>
      </c>
      <c r="V68" s="3">
        <v>1.1375719684189218</v>
      </c>
      <c r="W68" s="3">
        <v>0.81542769417639527</v>
      </c>
      <c r="X68" s="3">
        <v>228.17881624940958</v>
      </c>
      <c r="Y68" s="3">
        <v>3.1811747081449497</v>
      </c>
      <c r="Z68" s="27">
        <v>0.15</v>
      </c>
      <c r="AA68" s="3">
        <v>0</v>
      </c>
      <c r="AB68" s="27">
        <v>0</v>
      </c>
      <c r="AC68" s="27">
        <v>8.43</v>
      </c>
      <c r="AD68" s="27">
        <v>314</v>
      </c>
    </row>
    <row r="69" spans="1:30">
      <c r="A69" t="s">
        <v>242</v>
      </c>
      <c r="B69" t="s">
        <v>243</v>
      </c>
      <c r="C69" s="3" t="s">
        <v>696</v>
      </c>
      <c r="D69" s="3"/>
      <c r="E69" s="3" t="s">
        <v>476</v>
      </c>
      <c r="F69" s="3" t="s">
        <v>695</v>
      </c>
      <c r="G69" s="3">
        <v>0</v>
      </c>
      <c r="H69" s="3">
        <v>13.867321534320325</v>
      </c>
      <c r="I69" s="3">
        <v>1.0092664872139974E-2</v>
      </c>
      <c r="J69" s="3">
        <v>1.0092664872139974E-2</v>
      </c>
      <c r="K69" s="3">
        <v>0.2220386271870794</v>
      </c>
      <c r="L69" s="3">
        <v>8.8209890982503367</v>
      </c>
      <c r="M69" s="3">
        <v>5.046332436069987E-2</v>
      </c>
      <c r="N69" s="3">
        <v>0.13120464333781967</v>
      </c>
      <c r="O69" s="3">
        <v>1.2010271197846569</v>
      </c>
      <c r="P69" s="3">
        <v>13.473707604306867</v>
      </c>
      <c r="Q69" s="3">
        <v>4.0370659488559897E-2</v>
      </c>
      <c r="R69" s="3">
        <v>0.30277994616419918</v>
      </c>
      <c r="S69" s="3">
        <v>8.0741318977119794E-2</v>
      </c>
      <c r="T69" s="3">
        <v>6.0555989232839842E-2</v>
      </c>
      <c r="U69" s="3">
        <v>0</v>
      </c>
      <c r="V69" s="3">
        <v>5.046332436069987E-2</v>
      </c>
      <c r="W69" s="3">
        <v>2.785575504710633</v>
      </c>
      <c r="X69" s="3">
        <v>0.19176063257065951</v>
      </c>
      <c r="Y69" s="3">
        <v>2.0185329744279949E-2</v>
      </c>
      <c r="Z69" s="27"/>
      <c r="AA69" s="3"/>
      <c r="AC69" s="27">
        <v>4.3840000000000003</v>
      </c>
      <c r="AD69" s="27">
        <v>5.12</v>
      </c>
    </row>
    <row r="70" spans="1:30">
      <c r="A70" t="s">
        <v>244</v>
      </c>
      <c r="B70" t="s">
        <v>245</v>
      </c>
      <c r="C70" s="3" t="s">
        <v>696</v>
      </c>
      <c r="D70" s="3"/>
      <c r="E70" s="3" t="s">
        <v>475</v>
      </c>
      <c r="F70" s="3" t="s">
        <v>695</v>
      </c>
      <c r="G70" s="3">
        <v>0</v>
      </c>
      <c r="H70" s="3">
        <v>10.056968360821271</v>
      </c>
      <c r="I70" s="3">
        <v>4.5731686974082804</v>
      </c>
      <c r="J70" s="3">
        <v>0.14009707169303265</v>
      </c>
      <c r="K70" s="3">
        <v>0.11007627061595422</v>
      </c>
      <c r="L70" s="3">
        <v>6.7246594412655663</v>
      </c>
      <c r="M70" s="3">
        <v>5.0034668461797376E-2</v>
      </c>
      <c r="N70" s="3">
        <v>0.42029121507909795</v>
      </c>
      <c r="O70" s="3">
        <v>71.799749242679226</v>
      </c>
      <c r="P70" s="3">
        <v>105.52311578593066</v>
      </c>
      <c r="Q70" s="3">
        <v>1.581095523392797</v>
      </c>
      <c r="R70" s="3">
        <v>0.61042295523392798</v>
      </c>
      <c r="S70" s="3">
        <v>0.60041602154156848</v>
      </c>
      <c r="T70" s="3">
        <v>7.0048535846516324E-2</v>
      </c>
      <c r="U70" s="3">
        <v>0</v>
      </c>
      <c r="V70" s="3">
        <v>8.0055469538875795E-2</v>
      </c>
      <c r="W70" s="3">
        <v>1.8312688657017839</v>
      </c>
      <c r="X70" s="3">
        <v>215.9396221474251</v>
      </c>
      <c r="Y70" s="3">
        <v>0.99068643554358804</v>
      </c>
      <c r="Z70" s="27">
        <v>0.15</v>
      </c>
      <c r="AA70" s="3">
        <v>0</v>
      </c>
      <c r="AB70" s="27">
        <v>0</v>
      </c>
      <c r="AC70" s="27">
        <v>8.2439999999999998</v>
      </c>
      <c r="AD70" s="27">
        <v>304</v>
      </c>
    </row>
    <row r="71" spans="1:30">
      <c r="A71" t="s">
        <v>246</v>
      </c>
      <c r="B71" t="s">
        <v>247</v>
      </c>
      <c r="C71" s="3" t="s">
        <v>696</v>
      </c>
      <c r="D71" s="3"/>
      <c r="E71" s="3" t="s">
        <v>476</v>
      </c>
      <c r="F71" s="3" t="s">
        <v>695</v>
      </c>
      <c r="G71" s="3">
        <v>1.0104048964218452E-2</v>
      </c>
      <c r="H71" s="3">
        <v>12.165274952919015</v>
      </c>
      <c r="I71" s="3">
        <v>1.0104048964218452E-2</v>
      </c>
      <c r="J71" s="3">
        <v>0</v>
      </c>
      <c r="K71" s="3">
        <v>0.15156073446327675</v>
      </c>
      <c r="L71" s="3">
        <v>9.7807193973634607</v>
      </c>
      <c r="M71" s="3">
        <v>5.0520244821092256E-2</v>
      </c>
      <c r="N71" s="3">
        <v>0.11114453860640296</v>
      </c>
      <c r="O71" s="3">
        <v>0.3435376647834274</v>
      </c>
      <c r="P71" s="3">
        <v>8.0428229755178862</v>
      </c>
      <c r="Q71" s="3">
        <v>4.041619585687381E-2</v>
      </c>
      <c r="R71" s="3">
        <v>0.32332956685499048</v>
      </c>
      <c r="S71" s="3">
        <v>0.11114453860640296</v>
      </c>
      <c r="T71" s="3">
        <v>3.0312146892655354E-2</v>
      </c>
      <c r="U71" s="3">
        <v>0</v>
      </c>
      <c r="V71" s="3">
        <v>5.0520244821092256E-2</v>
      </c>
      <c r="W71" s="3">
        <v>1.2832142184557433</v>
      </c>
      <c r="X71" s="3">
        <v>0.44457815442561183</v>
      </c>
      <c r="Y71" s="3">
        <v>1.0104048964218452E-2</v>
      </c>
      <c r="Z71" s="27"/>
      <c r="AA71" s="3"/>
      <c r="AC71" s="27">
        <v>5.8280000000000003</v>
      </c>
      <c r="AD71" s="27">
        <v>8.1999999999999993</v>
      </c>
    </row>
    <row r="72" spans="1:30">
      <c r="A72" t="s">
        <v>248</v>
      </c>
      <c r="B72" t="s">
        <v>249</v>
      </c>
      <c r="C72" s="3" t="s">
        <v>696</v>
      </c>
      <c r="D72" s="3"/>
      <c r="E72" s="3" t="s">
        <v>475</v>
      </c>
      <c r="F72" s="3" t="s">
        <v>695</v>
      </c>
      <c r="G72" s="3">
        <v>0</v>
      </c>
      <c r="H72" s="3">
        <v>13.566658531665993</v>
      </c>
      <c r="I72" s="3">
        <v>4.8430865268253322</v>
      </c>
      <c r="J72" s="3">
        <v>0.20054188516875082</v>
      </c>
      <c r="K72" s="3">
        <v>0.2707315449778136</v>
      </c>
      <c r="L72" s="3">
        <v>3.1785888799247006</v>
      </c>
      <c r="M72" s="3">
        <v>5.0135471292187705E-2</v>
      </c>
      <c r="N72" s="3">
        <v>8.021675406750034E-2</v>
      </c>
      <c r="O72" s="3">
        <v>1.9953917574290705</v>
      </c>
      <c r="P72" s="3">
        <v>23.363129622159473</v>
      </c>
      <c r="Q72" s="3">
        <v>1.3336035363721932</v>
      </c>
      <c r="R72" s="3">
        <v>0.46124633588812691</v>
      </c>
      <c r="S72" s="3">
        <v>0.65176112679844023</v>
      </c>
      <c r="T72" s="3">
        <v>5.0135471292187705E-2</v>
      </c>
      <c r="U72" s="3">
        <v>1.0027094258437542E-2</v>
      </c>
      <c r="V72" s="3">
        <v>4.010837703375017E-2</v>
      </c>
      <c r="W72" s="3">
        <v>0.83224882345031603</v>
      </c>
      <c r="X72" s="3">
        <v>145.86414017749092</v>
      </c>
      <c r="Y72" s="3">
        <v>0.16043350813500068</v>
      </c>
      <c r="Z72" s="27">
        <v>0.1</v>
      </c>
      <c r="AA72" s="3">
        <v>0</v>
      </c>
      <c r="AB72" s="3">
        <v>0</v>
      </c>
      <c r="AC72" s="27">
        <v>8.1679999999999993</v>
      </c>
      <c r="AD72" s="27">
        <v>285</v>
      </c>
    </row>
    <row r="73" spans="1:30">
      <c r="A73" t="s">
        <v>250</v>
      </c>
      <c r="B73" t="s">
        <v>251</v>
      </c>
      <c r="C73" s="3" t="s">
        <v>696</v>
      </c>
      <c r="D73" s="3"/>
      <c r="E73" s="3" t="s">
        <v>476</v>
      </c>
      <c r="F73" s="3" t="s">
        <v>695</v>
      </c>
      <c r="G73" s="3">
        <v>1.0042963164703485E-2</v>
      </c>
      <c r="H73" s="3">
        <v>8.9683661060802127</v>
      </c>
      <c r="I73" s="3">
        <v>2.0085926329406971E-2</v>
      </c>
      <c r="J73" s="3">
        <v>3.0128889494110456E-2</v>
      </c>
      <c r="K73" s="3">
        <v>6.0257778988220913E-2</v>
      </c>
      <c r="L73" s="3">
        <v>3.8866267447402487</v>
      </c>
      <c r="M73" s="3">
        <v>4.0171852658813942E-2</v>
      </c>
      <c r="N73" s="3">
        <v>5.0214815823517424E-2</v>
      </c>
      <c r="O73" s="3">
        <v>0.95408150064683106</v>
      </c>
      <c r="P73" s="3">
        <v>10.294037243821073</v>
      </c>
      <c r="Q73" s="3">
        <v>6.0257778988220913E-2</v>
      </c>
      <c r="R73" s="3">
        <v>2.0085926329406988E-2</v>
      </c>
      <c r="S73" s="3">
        <v>4.0171852658813942E-2</v>
      </c>
      <c r="T73" s="3">
        <v>5.0214815823517424E-2</v>
      </c>
      <c r="U73" s="3">
        <v>0</v>
      </c>
      <c r="V73" s="3">
        <v>4.0171852658813942E-2</v>
      </c>
      <c r="W73" s="3">
        <v>1.4763155852114123</v>
      </c>
      <c r="X73" s="3">
        <v>3.0128889494110456E-2</v>
      </c>
      <c r="Y73" s="3">
        <v>2.0085926329406971E-2</v>
      </c>
      <c r="Z73" s="27"/>
      <c r="AA73" s="3"/>
      <c r="AC73" s="27">
        <v>4.641</v>
      </c>
      <c r="AD73" s="27">
        <v>5.15</v>
      </c>
    </row>
    <row r="74" spans="1:30">
      <c r="A74" t="s">
        <v>252</v>
      </c>
      <c r="B74" t="s">
        <v>253</v>
      </c>
      <c r="C74" s="3" t="s">
        <v>696</v>
      </c>
      <c r="D74" s="3"/>
      <c r="E74" s="3" t="s">
        <v>475</v>
      </c>
      <c r="F74" s="3" t="s">
        <v>695</v>
      </c>
      <c r="G74" s="3">
        <v>0</v>
      </c>
      <c r="H74" s="3">
        <v>29.677512746738028</v>
      </c>
      <c r="I74" s="3">
        <v>4.743989026430242</v>
      </c>
      <c r="J74" s="3">
        <v>0.17050277684844423</v>
      </c>
      <c r="K74" s="3">
        <v>0.18053235195717623</v>
      </c>
      <c r="L74" s="3">
        <v>2.8985472064235522</v>
      </c>
      <c r="M74" s="3">
        <v>6.0177450652392078E-2</v>
      </c>
      <c r="N74" s="3">
        <v>0.14041405152224817</v>
      </c>
      <c r="O74" s="3">
        <v>52.625180595516873</v>
      </c>
      <c r="P74" s="3">
        <v>51.94316948812309</v>
      </c>
      <c r="Q74" s="3">
        <v>1.534524991635998</v>
      </c>
      <c r="R74" s="3">
        <v>0.21062107728337229</v>
      </c>
      <c r="S74" s="3">
        <v>0.65192238206758091</v>
      </c>
      <c r="T74" s="3">
        <v>5.014787554366007E-2</v>
      </c>
      <c r="U74" s="3">
        <v>0</v>
      </c>
      <c r="V74" s="3">
        <v>5.014787554366007E-2</v>
      </c>
      <c r="W74" s="3">
        <v>1.2837856139176977</v>
      </c>
      <c r="X74" s="3">
        <v>166.85201150886576</v>
      </c>
      <c r="Y74" s="3">
        <v>0.60177450652392073</v>
      </c>
      <c r="Z74" s="3">
        <v>0.27</v>
      </c>
      <c r="AA74" s="3">
        <v>0</v>
      </c>
      <c r="AB74" s="3">
        <v>0</v>
      </c>
      <c r="AC74" s="27">
        <v>8.2750000000000004</v>
      </c>
      <c r="AD74" s="27">
        <v>263</v>
      </c>
    </row>
    <row r="75" spans="1:30">
      <c r="A75" t="s">
        <v>254</v>
      </c>
      <c r="B75" t="s">
        <v>255</v>
      </c>
      <c r="C75" s="3" t="s">
        <v>696</v>
      </c>
      <c r="D75" s="3"/>
      <c r="E75" s="3" t="s">
        <v>476</v>
      </c>
      <c r="F75" s="3" t="s">
        <v>695</v>
      </c>
      <c r="G75" s="3">
        <v>1.0023550724637681E-2</v>
      </c>
      <c r="H75" s="3">
        <v>25.680336956521735</v>
      </c>
      <c r="I75" s="3">
        <v>0</v>
      </c>
      <c r="J75" s="3">
        <v>6.014130434782608E-2</v>
      </c>
      <c r="K75" s="3">
        <v>0.13030615942028984</v>
      </c>
      <c r="L75" s="3">
        <v>5.2824112318840575</v>
      </c>
      <c r="M75" s="3">
        <v>5.0117753623188398E-2</v>
      </c>
      <c r="N75" s="3">
        <v>8.0188405797101445E-2</v>
      </c>
      <c r="O75" s="3">
        <v>0.31073007246376805</v>
      </c>
      <c r="P75" s="3">
        <v>7.3372391304347815</v>
      </c>
      <c r="Q75" s="3">
        <v>5.0117753623188398E-2</v>
      </c>
      <c r="R75" s="3">
        <v>8.0188405797101445E-2</v>
      </c>
      <c r="S75" s="3">
        <v>4.0094202898550722E-2</v>
      </c>
      <c r="T75" s="3">
        <v>3.007065217391304E-2</v>
      </c>
      <c r="U75" s="3">
        <v>0</v>
      </c>
      <c r="V75" s="3">
        <v>4.0094202898550722E-2</v>
      </c>
      <c r="W75" s="3">
        <v>0.95223731884057961</v>
      </c>
      <c r="X75" s="3">
        <v>6.014130434782608E-2</v>
      </c>
      <c r="Y75" s="3">
        <v>6.014130434782608E-2</v>
      </c>
      <c r="Z75" s="27"/>
      <c r="AA75" s="3"/>
      <c r="AC75" s="27">
        <v>4.1440000000000001</v>
      </c>
      <c r="AD75" s="27">
        <v>7.33</v>
      </c>
    </row>
    <row r="76" spans="1:30">
      <c r="A76" t="s">
        <v>256</v>
      </c>
      <c r="B76" t="s">
        <v>257</v>
      </c>
      <c r="C76" s="3" t="s">
        <v>696</v>
      </c>
      <c r="D76" s="3"/>
      <c r="E76" s="3" t="s">
        <v>475</v>
      </c>
      <c r="F76" s="3" t="s">
        <v>695</v>
      </c>
      <c r="G76" s="3">
        <v>1.0078333220591221E-2</v>
      </c>
      <c r="H76" s="3">
        <v>12.446741527430158</v>
      </c>
      <c r="I76" s="3">
        <v>4.9484616113102895</v>
      </c>
      <c r="J76" s="3">
        <v>0.2418799972941893</v>
      </c>
      <c r="K76" s="3">
        <v>8.0626665764729766E-2</v>
      </c>
      <c r="L76" s="3">
        <v>1.6730033146181424</v>
      </c>
      <c r="M76" s="3">
        <v>5.0391666102956104E-2</v>
      </c>
      <c r="N76" s="3">
        <v>5.0391666102956104E-2</v>
      </c>
      <c r="O76" s="3">
        <v>5.3818299397957121</v>
      </c>
      <c r="P76" s="3">
        <v>22.797189744977342</v>
      </c>
      <c r="Q76" s="3">
        <v>1.360574984779815</v>
      </c>
      <c r="R76" s="3">
        <v>0.362819995941284</v>
      </c>
      <c r="S76" s="3">
        <v>0.65509165933842939</v>
      </c>
      <c r="T76" s="3">
        <v>4.0313332882364883E-2</v>
      </c>
      <c r="U76" s="3">
        <v>0</v>
      </c>
      <c r="V76" s="3">
        <v>0.54422999391192595</v>
      </c>
      <c r="W76" s="3">
        <v>1.2194783196915377</v>
      </c>
      <c r="X76" s="3">
        <v>135.32178015287832</v>
      </c>
      <c r="Y76" s="3">
        <v>8.0626665764729766E-2</v>
      </c>
      <c r="Z76" s="27">
        <v>0.09</v>
      </c>
      <c r="AA76" s="3">
        <v>20.6</v>
      </c>
      <c r="AB76" s="27">
        <v>0</v>
      </c>
      <c r="AC76" s="27">
        <v>8.4770000000000003</v>
      </c>
      <c r="AD76" s="27">
        <v>293</v>
      </c>
    </row>
    <row r="77" spans="1:30">
      <c r="A77" t="s">
        <v>258</v>
      </c>
      <c r="B77" t="s">
        <v>259</v>
      </c>
      <c r="C77" s="3" t="s">
        <v>696</v>
      </c>
      <c r="D77" s="3"/>
      <c r="E77" s="3" t="s">
        <v>476</v>
      </c>
      <c r="F77" s="3" t="s">
        <v>695</v>
      </c>
      <c r="G77" s="3">
        <v>1.0066999191156653E-2</v>
      </c>
      <c r="H77" s="3">
        <v>12.926026961445142</v>
      </c>
      <c r="I77" s="3">
        <v>0</v>
      </c>
      <c r="J77" s="3">
        <v>3.0200997573469959E-2</v>
      </c>
      <c r="K77" s="3">
        <v>0.16107198705850645</v>
      </c>
      <c r="L77" s="3">
        <v>6.6039514693987629</v>
      </c>
      <c r="M77" s="3">
        <v>5.0334995955783265E-2</v>
      </c>
      <c r="N77" s="3">
        <v>1.0066999191156662E-2</v>
      </c>
      <c r="O77" s="3">
        <v>0.99663291992450864</v>
      </c>
      <c r="P77" s="3">
        <v>9.7146542194661691</v>
      </c>
      <c r="Q77" s="3">
        <v>5.0334995955783265E-2</v>
      </c>
      <c r="R77" s="3">
        <v>0.2114069830142897</v>
      </c>
      <c r="S77" s="3">
        <v>5.0334995955783265E-2</v>
      </c>
      <c r="T77" s="3">
        <v>5.0334995955783265E-2</v>
      </c>
      <c r="U77" s="3">
        <v>0</v>
      </c>
      <c r="V77" s="3">
        <v>7.0468994338096572E-2</v>
      </c>
      <c r="W77" s="3">
        <v>1.7415908600701007</v>
      </c>
      <c r="X77" s="3">
        <v>0.24160798058775967</v>
      </c>
      <c r="Y77" s="3">
        <v>3.0200997573469959E-2</v>
      </c>
      <c r="Z77" s="27"/>
      <c r="AC77" s="27">
        <v>6.4459999999999997</v>
      </c>
      <c r="AD77" s="27">
        <v>9.33</v>
      </c>
    </row>
    <row r="78" spans="1:30">
      <c r="A78" t="s">
        <v>260</v>
      </c>
      <c r="B78" t="s">
        <v>261</v>
      </c>
      <c r="C78" s="3" t="s">
        <v>696</v>
      </c>
      <c r="D78" s="3"/>
      <c r="E78" s="3" t="s">
        <v>475</v>
      </c>
      <c r="F78" s="3" t="s">
        <v>695</v>
      </c>
      <c r="G78" s="3">
        <v>1.0011071356241139E-2</v>
      </c>
      <c r="H78" s="3">
        <v>11.923185985283197</v>
      </c>
      <c r="I78" s="3">
        <v>4.8954138932019173</v>
      </c>
      <c r="J78" s="3">
        <v>0.24026571254978735</v>
      </c>
      <c r="K78" s="3">
        <v>0.15016607034361709</v>
      </c>
      <c r="L78" s="3">
        <v>3.8742846148653207</v>
      </c>
      <c r="M78" s="3">
        <v>5.00553567812057E-2</v>
      </c>
      <c r="N78" s="3">
        <v>0.25027678390602848</v>
      </c>
      <c r="O78" s="3">
        <v>64.4412663201242</v>
      </c>
      <c r="P78" s="3">
        <v>46.631570377371219</v>
      </c>
      <c r="Q78" s="3">
        <v>1.431583203942483</v>
      </c>
      <c r="R78" s="3">
        <v>0.65071963815567402</v>
      </c>
      <c r="S78" s="3">
        <v>0.65071963815567402</v>
      </c>
      <c r="T78" s="3">
        <v>4.0044285424964556E-2</v>
      </c>
      <c r="U78" s="3">
        <v>1.0011071356241139E-2</v>
      </c>
      <c r="V78" s="3">
        <v>8.0088570849929111E-2</v>
      </c>
      <c r="W78" s="3">
        <v>1.4816385607236886</v>
      </c>
      <c r="X78" s="3">
        <v>134.91920866806183</v>
      </c>
      <c r="Y78" s="3">
        <v>0.51056463916829808</v>
      </c>
      <c r="Z78" s="27">
        <v>1.44</v>
      </c>
      <c r="AA78" s="27">
        <v>0</v>
      </c>
      <c r="AB78" s="27">
        <v>0</v>
      </c>
      <c r="AC78" s="27">
        <v>8.3770000000000007</v>
      </c>
      <c r="AD78" s="27">
        <v>288</v>
      </c>
    </row>
    <row r="79" spans="1:30">
      <c r="A79" t="s">
        <v>262</v>
      </c>
      <c r="B79" t="s">
        <v>263</v>
      </c>
      <c r="C79" s="3" t="s">
        <v>696</v>
      </c>
      <c r="D79" s="3"/>
      <c r="E79" s="3" t="s">
        <v>476</v>
      </c>
      <c r="F79" s="3" t="s">
        <v>695</v>
      </c>
      <c r="G79" s="3">
        <v>1.0008744786761736E-2</v>
      </c>
      <c r="H79" s="3">
        <v>10.188902192923447</v>
      </c>
      <c r="I79" s="3">
        <v>1.0008744786761736E-2</v>
      </c>
      <c r="J79" s="3">
        <v>2.0017489573523471E-2</v>
      </c>
      <c r="K79" s="3">
        <v>0.12010493744114083</v>
      </c>
      <c r="L79" s="3">
        <v>4.2737340239472612</v>
      </c>
      <c r="M79" s="3">
        <v>4.0034979147046942E-2</v>
      </c>
      <c r="N79" s="3">
        <v>5.0043723933808675E-2</v>
      </c>
      <c r="O79" s="3">
        <v>0.26022736445580513</v>
      </c>
      <c r="P79" s="3">
        <v>8.5074330687474742</v>
      </c>
      <c r="Q79" s="3">
        <v>2.0017489573523471E-2</v>
      </c>
      <c r="R79" s="3">
        <v>0.17014866137494949</v>
      </c>
      <c r="S79" s="3">
        <v>7.0061213507332146E-2</v>
      </c>
      <c r="T79" s="3">
        <v>4.0034979147046942E-2</v>
      </c>
      <c r="U79" s="3">
        <v>1.0008744786761736E-2</v>
      </c>
      <c r="V79" s="3">
        <v>4.0034979147046942E-2</v>
      </c>
      <c r="W79" s="3">
        <v>1.2510930983452169</v>
      </c>
      <c r="X79" s="3">
        <v>0.11009619265437907</v>
      </c>
      <c r="Y79" s="3">
        <v>1.0008744786761736E-2</v>
      </c>
      <c r="Z79" s="27"/>
      <c r="AC79" s="27">
        <v>4.4790000000000001</v>
      </c>
      <c r="AD79" s="27">
        <v>5.87</v>
      </c>
    </row>
  </sheetData>
  <conditionalFormatting sqref="C2:F4">
    <cfRule type="cellIs" dxfId="21" priority="14" operator="lessThan">
      <formula>C$7</formula>
    </cfRule>
  </conditionalFormatting>
  <conditionalFormatting sqref="C5:F41">
    <cfRule type="cellIs" dxfId="20" priority="18" operator="lessThan">
      <formula>#REF!</formula>
    </cfRule>
  </conditionalFormatting>
  <conditionalFormatting sqref="C42:F79">
    <cfRule type="cellIs" dxfId="19" priority="15" operator="lessThan">
      <formula>C$7</formula>
    </cfRule>
  </conditionalFormatting>
  <conditionalFormatting sqref="G2:Y41 Z32:AB32">
    <cfRule type="cellIs" dxfId="18" priority="8" operator="lessThan">
      <formula>G$7</formula>
    </cfRule>
  </conditionalFormatting>
  <conditionalFormatting sqref="Z6 AA38:AB38">
    <cfRule type="cellIs" dxfId="17" priority="7" operator="lessThan">
      <formula>Z$7</formula>
    </cfRule>
  </conditionalFormatting>
  <conditionalFormatting sqref="Z20 AA36:AB36 AA40:AB40">
    <cfRule type="cellIs" dxfId="16" priority="12" operator="lessThan">
      <formula>Z$7</formula>
    </cfRule>
  </conditionalFormatting>
  <conditionalFormatting sqref="AA2:AB2">
    <cfRule type="cellIs" dxfId="15" priority="13" operator="lessThan">
      <formula>AA$7</formula>
    </cfRule>
  </conditionalFormatting>
  <conditionalFormatting sqref="AA4:AB22">
    <cfRule type="cellIs" dxfId="14" priority="6" operator="lessThan">
      <formula>AA$7</formula>
    </cfRule>
  </conditionalFormatting>
  <conditionalFormatting sqref="AA24:AB24">
    <cfRule type="cellIs" dxfId="13" priority="5" operator="lessThan">
      <formula>AA$7</formula>
    </cfRule>
  </conditionalFormatting>
  <conditionalFormatting sqref="AA26:AB26">
    <cfRule type="cellIs" dxfId="12" priority="4" operator="lessThan">
      <formula>AA$7</formula>
    </cfRule>
  </conditionalFormatting>
  <conditionalFormatting sqref="AA28:AB28">
    <cfRule type="cellIs" dxfId="11" priority="3" operator="lessThan">
      <formula>AA$7</formula>
    </cfRule>
  </conditionalFormatting>
  <conditionalFormatting sqref="AA30:AB30">
    <cfRule type="cellIs" dxfId="10" priority="2" operator="lessThan">
      <formula>AA$7</formula>
    </cfRule>
  </conditionalFormatting>
  <conditionalFormatting sqref="AA34:AB34">
    <cfRule type="cellIs" dxfId="9" priority="1" operator="lessThan">
      <formula>AA$7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D1F91-4B6C-BE40-98A7-1EECF5204B44}">
  <dimension ref="A1:X93"/>
  <sheetViews>
    <sheetView topLeftCell="A3" workbookViewId="0">
      <selection activeCell="D2" sqref="D2:D29"/>
    </sheetView>
  </sheetViews>
  <sheetFormatPr baseColWidth="10" defaultRowHeight="15"/>
  <cols>
    <col min="2" max="3" width="30.83203125" customWidth="1"/>
  </cols>
  <sheetData>
    <row r="1" spans="1:24">
      <c r="A1" s="16" t="s">
        <v>0</v>
      </c>
      <c r="B1" s="16" t="s">
        <v>1</v>
      </c>
      <c r="C1" s="16" t="s">
        <v>787</v>
      </c>
      <c r="D1" s="16" t="s">
        <v>337</v>
      </c>
      <c r="E1" s="16" t="s">
        <v>338</v>
      </c>
      <c r="F1" s="30" t="s">
        <v>699</v>
      </c>
      <c r="G1" s="30" t="s">
        <v>674</v>
      </c>
      <c r="H1" s="31" t="s">
        <v>700</v>
      </c>
      <c r="I1" s="31" t="s">
        <v>701</v>
      </c>
      <c r="J1" s="30" t="s">
        <v>702</v>
      </c>
      <c r="K1" s="30" t="s">
        <v>678</v>
      </c>
      <c r="L1" s="31" t="s">
        <v>703</v>
      </c>
      <c r="M1" s="30" t="s">
        <v>704</v>
      </c>
      <c r="N1" s="30" t="s">
        <v>681</v>
      </c>
      <c r="O1" s="30" t="s">
        <v>682</v>
      </c>
      <c r="P1" s="30" t="s">
        <v>705</v>
      </c>
      <c r="Q1" s="31" t="s">
        <v>706</v>
      </c>
      <c r="R1" s="30" t="s">
        <v>707</v>
      </c>
      <c r="S1" s="30" t="s">
        <v>686</v>
      </c>
      <c r="T1" s="30" t="s">
        <v>708</v>
      </c>
      <c r="U1" s="30" t="s">
        <v>688</v>
      </c>
      <c r="V1" s="30" t="s">
        <v>689</v>
      </c>
      <c r="W1" s="30" t="s">
        <v>690</v>
      </c>
      <c r="X1" s="30" t="s">
        <v>709</v>
      </c>
    </row>
    <row r="2" spans="1:24">
      <c r="A2" t="s">
        <v>228</v>
      </c>
      <c r="B2" t="s">
        <v>229</v>
      </c>
      <c r="C2" t="s">
        <v>864</v>
      </c>
      <c r="D2">
        <v>8.4190000000000005</v>
      </c>
      <c r="E2">
        <v>316</v>
      </c>
      <c r="F2" s="3">
        <f ca="1">#REF!*$F2</f>
        <v>0</v>
      </c>
      <c r="G2" s="3">
        <f ca="1">#REF!*$F2</f>
        <v>12.383549160046886</v>
      </c>
      <c r="H2" s="3">
        <f ca="1">#REF!*$F2</f>
        <v>3.8635870556062004</v>
      </c>
      <c r="I2" s="3">
        <f ca="1">#REF!*$F2</f>
        <v>9.0317619481703387E-2</v>
      </c>
      <c r="J2" s="3">
        <f ca="1">#REF!*$F2</f>
        <v>0.10035291053522599</v>
      </c>
      <c r="K2" s="3">
        <f ca="1">#REF!*$F2</f>
        <v>4.24492811564006</v>
      </c>
      <c r="L2" s="3">
        <f ca="1">#REF!*$F2</f>
        <v>6.0211746321135594E-2</v>
      </c>
      <c r="M2" s="3">
        <f ca="1">#REF!*$F2</f>
        <v>0.35123518687329097</v>
      </c>
      <c r="N2" s="3">
        <f ca="1">#REF!*$F2</f>
        <v>17.280771194165915</v>
      </c>
      <c r="O2" s="3">
        <f ca="1">#REF!*$F2</f>
        <v>63.362827711941691</v>
      </c>
      <c r="P2" s="3">
        <f ca="1">#REF!*$F2</f>
        <v>1.6357524417241835</v>
      </c>
      <c r="Q2" s="3">
        <f ca="1">#REF!*$F2</f>
        <v>0.98345852324521477</v>
      </c>
      <c r="R2" s="3">
        <f ca="1">#REF!*$F2</f>
        <v>0.60211746321135595</v>
      </c>
      <c r="S2" s="3">
        <f ca="1">#REF!*$F2</f>
        <v>4.0141164214090398E-2</v>
      </c>
      <c r="T2" s="3">
        <f ca="1">#REF!*$F2</f>
        <v>1.00352910535226E-2</v>
      </c>
      <c r="U2" s="3">
        <f ca="1">#REF!*$F2</f>
        <v>7.0247037374658192E-2</v>
      </c>
      <c r="V2" s="3">
        <f ca="1">#REF!*$F2</f>
        <v>1.4952583669748671</v>
      </c>
      <c r="W2" s="3">
        <f ca="1">#REF!*$F2</f>
        <v>253.50148730303437</v>
      </c>
      <c r="X2" s="3">
        <f ca="1">A2*$F2</f>
        <v>2.1475522854538363</v>
      </c>
    </row>
    <row r="3" spans="1:24">
      <c r="A3" t="s">
        <v>232</v>
      </c>
      <c r="B3" t="s">
        <v>233</v>
      </c>
      <c r="C3" t="s">
        <v>864</v>
      </c>
      <c r="D3">
        <v>8.2409999999999997</v>
      </c>
      <c r="E3">
        <v>287</v>
      </c>
      <c r="F3" s="3">
        <f ca="1">#REF!*$F3</f>
        <v>1.0010513336361868E-2</v>
      </c>
      <c r="G3" s="3">
        <f ca="1">#REF!*$F3</f>
        <v>15.736526964760857</v>
      </c>
      <c r="H3" s="3">
        <f ca="1">#REF!*$F3</f>
        <v>5.0452987215263816</v>
      </c>
      <c r="I3" s="3">
        <f ca="1">#REF!*$F3</f>
        <v>0.23024180673632294</v>
      </c>
      <c r="J3" s="3">
        <f ca="1">#REF!*$F3</f>
        <v>7.0073593354533073E-2</v>
      </c>
      <c r="K3" s="3">
        <f ca="1">#REF!*$F3</f>
        <v>2.122228827308716</v>
      </c>
      <c r="L3" s="3">
        <f ca="1">#REF!*$F3</f>
        <v>5.0052566681809338E-2</v>
      </c>
      <c r="M3" s="3">
        <f ca="1">#REF!*$F3</f>
        <v>0.13013667337270429</v>
      </c>
      <c r="N3" s="3">
        <f ca="1">#REF!*$F3</f>
        <v>3.7139004477902531</v>
      </c>
      <c r="O3" s="3">
        <f ca="1">#REF!*$F3</f>
        <v>14.044750210915701</v>
      </c>
      <c r="P3" s="3">
        <f ca="1">#REF!*$F3</f>
        <v>1.4715454604451945</v>
      </c>
      <c r="Q3" s="3">
        <f ca="1">#REF!*$F3</f>
        <v>0.48050464014536964</v>
      </c>
      <c r="R3" s="3">
        <f ca="1">#REF!*$F3</f>
        <v>0.73076747355441629</v>
      </c>
      <c r="S3" s="3">
        <f ca="1">#REF!*$F3</f>
        <v>4.004205334544747E-2</v>
      </c>
      <c r="T3" s="3">
        <f ca="1">#REF!*$F3</f>
        <v>1.0010513336361868E-2</v>
      </c>
      <c r="U3" s="3">
        <f ca="1">#REF!*$F3</f>
        <v>2.5927229541177237</v>
      </c>
      <c r="V3" s="3">
        <f ca="1">#REF!*$F3</f>
        <v>1.8619554805633074</v>
      </c>
      <c r="W3" s="3">
        <f ca="1">#REF!*$F3</f>
        <v>137.21410630151212</v>
      </c>
      <c r="X3" s="3">
        <f ca="1">A3*$F3</f>
        <v>8.0084106690894941E-2</v>
      </c>
    </row>
    <row r="4" spans="1:24">
      <c r="A4" t="s">
        <v>57</v>
      </c>
      <c r="B4" t="s">
        <v>109</v>
      </c>
      <c r="C4" t="s">
        <v>864</v>
      </c>
      <c r="D4">
        <v>8.173</v>
      </c>
      <c r="E4">
        <v>43</v>
      </c>
      <c r="F4" s="3">
        <v>0</v>
      </c>
      <c r="G4" s="3">
        <v>14.305996618194115</v>
      </c>
      <c r="H4" s="3">
        <v>4.3018031788975311</v>
      </c>
      <c r="I4" s="3">
        <v>0.10004193439296584</v>
      </c>
      <c r="J4" s="3">
        <v>0.40016773757186336</v>
      </c>
      <c r="K4" s="3">
        <v>17.607380453161987</v>
      </c>
      <c r="L4" s="3">
        <v>0</v>
      </c>
      <c r="M4" s="3">
        <v>0.30012580317889753</v>
      </c>
      <c r="N4" s="3">
        <v>8.2034386202231993</v>
      </c>
      <c r="O4" s="3">
        <v>37.115557659790333</v>
      </c>
      <c r="P4" s="3">
        <v>1.5006290158944875</v>
      </c>
      <c r="Q4" s="3">
        <v>0.50020967196482913</v>
      </c>
      <c r="R4" s="3">
        <v>0.50020967196482924</v>
      </c>
      <c r="S4" s="3">
        <v>0</v>
      </c>
      <c r="T4" s="3">
        <v>0</v>
      </c>
      <c r="U4" s="3">
        <v>0</v>
      </c>
      <c r="V4" s="3">
        <v>1.0004193439296585</v>
      </c>
      <c r="W4" s="3">
        <v>230.59665877578627</v>
      </c>
      <c r="X4" s="3">
        <v>0.50020967196482924</v>
      </c>
    </row>
    <row r="5" spans="1:24">
      <c r="A5" t="s">
        <v>236</v>
      </c>
      <c r="B5" t="s">
        <v>237</v>
      </c>
      <c r="C5" t="s">
        <v>864</v>
      </c>
      <c r="D5">
        <v>8.4559999999999995</v>
      </c>
      <c r="E5">
        <v>310</v>
      </c>
      <c r="F5" s="3">
        <f ca="1">#REF!*$F5</f>
        <v>0</v>
      </c>
      <c r="G5" s="3">
        <f ca="1">#REF!*$F5</f>
        <v>13.417769743656139</v>
      </c>
      <c r="H5" s="3">
        <f ca="1">#REF!*$F5</f>
        <v>4.0841021491455214</v>
      </c>
      <c r="I5" s="3">
        <f ca="1">#REF!*$F5</f>
        <v>0.10957347229414813</v>
      </c>
      <c r="J5" s="3">
        <f ca="1">#REF!*$F5</f>
        <v>0.10957347229414813</v>
      </c>
      <c r="K5" s="3">
        <f ca="1">#REF!*$F5</f>
        <v>6.9927797773174527</v>
      </c>
      <c r="L5" s="3">
        <f ca="1">#REF!*$F5</f>
        <v>4.980612377006733E-2</v>
      </c>
      <c r="M5" s="3">
        <f ca="1">#REF!*$F5</f>
        <v>0.20918571983428277</v>
      </c>
      <c r="N5" s="3">
        <f ca="1">#REF!*$F5</f>
        <v>3.1676694717762826</v>
      </c>
      <c r="O5" s="3">
        <f ca="1">#REF!*$F5</f>
        <v>14.97172080528224</v>
      </c>
      <c r="P5" s="3">
        <f ca="1">#REF!*$F5</f>
        <v>1.6635245339202489</v>
      </c>
      <c r="Q5" s="3">
        <f ca="1">#REF!*$F5</f>
        <v>0.29883674262040399</v>
      </c>
      <c r="R5" s="3">
        <f ca="1">#REF!*$F5</f>
        <v>0.64747960901087531</v>
      </c>
      <c r="S5" s="3">
        <f ca="1">#REF!*$F5</f>
        <v>3.984489901605387E-2</v>
      </c>
      <c r="T5" s="3">
        <f ca="1">#REF!*$F5</f>
        <v>0</v>
      </c>
      <c r="U5" s="3">
        <f ca="1">#REF!*$F5</f>
        <v>5.9767348524080798E-2</v>
      </c>
      <c r="V5" s="3">
        <f ca="1">#REF!*$F5</f>
        <v>1.8328653547384779</v>
      </c>
      <c r="W5" s="3">
        <f ca="1">#REF!*$F5</f>
        <v>258.68304563697575</v>
      </c>
      <c r="X5" s="3">
        <f ca="1">A5*$F5</f>
        <v>2.9883674262040399E-2</v>
      </c>
    </row>
    <row r="6" spans="1:24">
      <c r="A6" t="s">
        <v>240</v>
      </c>
      <c r="B6" t="s">
        <v>241</v>
      </c>
      <c r="C6" t="s">
        <v>864</v>
      </c>
      <c r="D6">
        <v>8.43</v>
      </c>
      <c r="E6">
        <v>314</v>
      </c>
      <c r="F6" s="3">
        <f ca="1">#REF!*$F6</f>
        <v>0</v>
      </c>
      <c r="G6" s="3">
        <f ca="1">#REF!*$F6</f>
        <v>11.717997975571905</v>
      </c>
      <c r="H6" s="3">
        <f ca="1">#REF!*$F6</f>
        <v>4.6308239422363195</v>
      </c>
      <c r="I6" s="3">
        <f ca="1">#REF!*$F6</f>
        <v>0.12080410284094745</v>
      </c>
      <c r="J6" s="3">
        <f ca="1">#REF!*$F6</f>
        <v>0.20134017140157909</v>
      </c>
      <c r="K6" s="3">
        <f ca="1">#REF!*$F6</f>
        <v>8.6878283959781371</v>
      </c>
      <c r="L6" s="3">
        <f ca="1">#REF!*$F6</f>
        <v>5.0335042850394772E-2</v>
      </c>
      <c r="M6" s="3">
        <f ca="1">#REF!*$F6</f>
        <v>0.71475760847560565</v>
      </c>
      <c r="N6" s="3">
        <f ca="1">#REF!*$F6</f>
        <v>55.579954315405907</v>
      </c>
      <c r="O6" s="3">
        <f ca="1">#REF!*$F6</f>
        <v>52.167238410149139</v>
      </c>
      <c r="P6" s="3">
        <f ca="1">#REF!*$F6</f>
        <v>1.771793508333896</v>
      </c>
      <c r="Q6" s="3">
        <f ca="1">#REF!*$F6</f>
        <v>0.3624123085228424</v>
      </c>
      <c r="R6" s="3">
        <f ca="1">#REF!*$F6</f>
        <v>0.59395350563465832</v>
      </c>
      <c r="S6" s="3">
        <f ca="1">#REF!*$F6</f>
        <v>8.0536068560631641E-2</v>
      </c>
      <c r="T6" s="3">
        <f ca="1">#REF!*$F6</f>
        <v>1.0067008570078955E-2</v>
      </c>
      <c r="U6" s="3">
        <f ca="1">#REF!*$F6</f>
        <v>1.1375719684189218</v>
      </c>
      <c r="V6" s="3">
        <f ca="1">#REF!*$F6</f>
        <v>0.81542769417639527</v>
      </c>
      <c r="W6" s="3">
        <f ca="1">#REF!*$F6</f>
        <v>228.17881624940958</v>
      </c>
      <c r="X6" s="3">
        <f ca="1">A6*$F6</f>
        <v>3.1811747081449497</v>
      </c>
    </row>
    <row r="7" spans="1:24">
      <c r="A7" t="s">
        <v>59</v>
      </c>
      <c r="B7" t="s">
        <v>111</v>
      </c>
      <c r="C7" t="s">
        <v>864</v>
      </c>
      <c r="D7">
        <v>8.4559999999999995</v>
      </c>
      <c r="E7">
        <v>310</v>
      </c>
      <c r="F7" s="3">
        <v>0</v>
      </c>
      <c r="G7" s="3">
        <v>12.419530831099197</v>
      </c>
      <c r="H7" s="3">
        <v>4.3067727882037534</v>
      </c>
      <c r="I7" s="3">
        <v>0.10015750670241287</v>
      </c>
      <c r="J7" s="3">
        <v>0.20031501340482574</v>
      </c>
      <c r="K7" s="3">
        <v>3.505512734584451</v>
      </c>
      <c r="L7" s="3">
        <v>0</v>
      </c>
      <c r="M7" s="3">
        <v>0.10015750670241287</v>
      </c>
      <c r="N7" s="3">
        <v>1.9029926273458446</v>
      </c>
      <c r="O7" s="3">
        <v>32.751504691689007</v>
      </c>
      <c r="P7" s="3">
        <v>1.40220509383378</v>
      </c>
      <c r="Q7" s="3">
        <v>0.50078753351206429</v>
      </c>
      <c r="R7" s="3">
        <v>0.5007875335120644</v>
      </c>
      <c r="S7" s="3">
        <v>0</v>
      </c>
      <c r="T7" s="3">
        <v>0</v>
      </c>
      <c r="U7" s="3">
        <v>0</v>
      </c>
      <c r="V7" s="3">
        <v>0.90141756032171583</v>
      </c>
      <c r="W7" s="3">
        <v>232.56573056300269</v>
      </c>
      <c r="X7" s="3">
        <v>0.20031501340482574</v>
      </c>
    </row>
    <row r="8" spans="1:24">
      <c r="A8" t="s">
        <v>244</v>
      </c>
      <c r="B8" t="s">
        <v>245</v>
      </c>
      <c r="C8" t="s">
        <v>864</v>
      </c>
      <c r="D8">
        <v>8.2439999999999998</v>
      </c>
      <c r="E8">
        <v>304</v>
      </c>
      <c r="F8" s="3">
        <f ca="1">#REF!*$F8</f>
        <v>0</v>
      </c>
      <c r="G8" s="3">
        <f ca="1">#REF!*$F8</f>
        <v>10.056968360821271</v>
      </c>
      <c r="H8" s="3">
        <f ca="1">#REF!*$F8</f>
        <v>4.5731686974082804</v>
      </c>
      <c r="I8" s="3">
        <f ca="1">#REF!*$F8</f>
        <v>0.14009707169303265</v>
      </c>
      <c r="J8" s="3">
        <f ca="1">#REF!*$F8</f>
        <v>0.11007627061595422</v>
      </c>
      <c r="K8" s="3">
        <f ca="1">#REF!*$F8</f>
        <v>6.7246594412655663</v>
      </c>
      <c r="L8" s="3">
        <f ca="1">#REF!*$F8</f>
        <v>5.0034668461797376E-2</v>
      </c>
      <c r="M8" s="3">
        <f ca="1">#REF!*$F8</f>
        <v>0.42029121507909795</v>
      </c>
      <c r="N8" s="3">
        <f ca="1">#REF!*$F8</f>
        <v>71.799749242679226</v>
      </c>
      <c r="O8" s="3">
        <f ca="1">#REF!*$F8</f>
        <v>105.52311578593066</v>
      </c>
      <c r="P8" s="3">
        <f ca="1">#REF!*$F8</f>
        <v>1.581095523392797</v>
      </c>
      <c r="Q8" s="3">
        <f ca="1">#REF!*$F8</f>
        <v>0.61042295523392798</v>
      </c>
      <c r="R8" s="3">
        <f ca="1">#REF!*$F8</f>
        <v>0.60041602154156848</v>
      </c>
      <c r="S8" s="3">
        <f ca="1">#REF!*$F8</f>
        <v>7.0048535846516324E-2</v>
      </c>
      <c r="T8" s="3">
        <f ca="1">#REF!*$F8</f>
        <v>0</v>
      </c>
      <c r="U8" s="3">
        <f ca="1">#REF!*$F8</f>
        <v>8.0055469538875795E-2</v>
      </c>
      <c r="V8" s="3">
        <f ca="1">#REF!*$F8</f>
        <v>1.8312688657017839</v>
      </c>
      <c r="W8" s="3">
        <f ca="1">#REF!*$F8</f>
        <v>215.9396221474251</v>
      </c>
      <c r="X8" s="3">
        <f ca="1">A8*$F8</f>
        <v>0.99068643554358804</v>
      </c>
    </row>
    <row r="9" spans="1:24">
      <c r="A9" t="s">
        <v>61</v>
      </c>
      <c r="B9" t="s">
        <v>113</v>
      </c>
      <c r="C9" t="s">
        <v>864</v>
      </c>
      <c r="D9">
        <v>8.173</v>
      </c>
      <c r="E9">
        <v>43</v>
      </c>
      <c r="F9" s="3">
        <v>0</v>
      </c>
      <c r="G9" s="3">
        <v>13.41635781468881</v>
      </c>
      <c r="H9" s="3">
        <v>3.2039063438062829</v>
      </c>
      <c r="I9" s="3">
        <v>0.20024414648789268</v>
      </c>
      <c r="J9" s="3">
        <v>2.1025635381228733</v>
      </c>
      <c r="K9" s="3">
        <v>26.532349409645779</v>
      </c>
      <c r="L9" s="3">
        <v>0</v>
      </c>
      <c r="M9" s="3">
        <v>0.40048829297578536</v>
      </c>
      <c r="N9" s="3">
        <v>18.422461476886127</v>
      </c>
      <c r="O9" s="3">
        <v>423.31612567540515</v>
      </c>
      <c r="P9" s="3">
        <v>1.2014648789273561</v>
      </c>
      <c r="Q9" s="3">
        <v>0.50061036621973165</v>
      </c>
      <c r="R9" s="3">
        <v>0.50061036621973176</v>
      </c>
      <c r="S9" s="3">
        <v>0</v>
      </c>
      <c r="T9" s="3">
        <v>0</v>
      </c>
      <c r="U9" s="3">
        <v>0</v>
      </c>
      <c r="V9" s="3">
        <v>2.7032959775865515</v>
      </c>
      <c r="W9" s="3">
        <v>220.66904942965772</v>
      </c>
      <c r="X9" s="3">
        <v>5.1062257354412601</v>
      </c>
    </row>
    <row r="10" spans="1:24">
      <c r="A10" t="s">
        <v>69</v>
      </c>
      <c r="B10" t="s">
        <v>120</v>
      </c>
      <c r="C10" t="s">
        <v>864</v>
      </c>
      <c r="D10">
        <v>8.0429999999999993</v>
      </c>
      <c r="E10">
        <v>291</v>
      </c>
      <c r="F10" s="3">
        <v>0</v>
      </c>
      <c r="G10" s="3">
        <v>19.26382910547396</v>
      </c>
      <c r="H10" s="3">
        <v>4.7156248331108133</v>
      </c>
      <c r="I10" s="3">
        <v>0.30099732977303062</v>
      </c>
      <c r="J10" s="3">
        <v>0.30099732977303062</v>
      </c>
      <c r="K10" s="3">
        <v>13.845877169559408</v>
      </c>
      <c r="L10" s="3">
        <v>0</v>
      </c>
      <c r="M10" s="3">
        <v>0.50166221628838448</v>
      </c>
      <c r="N10" s="3">
        <v>6.5216088117489974</v>
      </c>
      <c r="O10" s="3">
        <v>17.959507343124162</v>
      </c>
      <c r="P10" s="3">
        <v>1.3043217623497996</v>
      </c>
      <c r="Q10" s="3">
        <v>0.50166221628838437</v>
      </c>
      <c r="R10" s="3">
        <v>0.50166221628838448</v>
      </c>
      <c r="S10" s="3">
        <v>0</v>
      </c>
      <c r="T10" s="3">
        <v>0</v>
      </c>
      <c r="U10" s="3">
        <v>0</v>
      </c>
      <c r="V10" s="3">
        <v>1.003324432576769</v>
      </c>
      <c r="W10" s="3">
        <v>126.51921094793055</v>
      </c>
      <c r="X10" s="3">
        <v>0.20066488651535377</v>
      </c>
    </row>
    <row r="11" spans="1:24">
      <c r="A11" t="s">
        <v>71</v>
      </c>
      <c r="B11" t="s">
        <v>122</v>
      </c>
      <c r="C11" t="s">
        <v>864</v>
      </c>
      <c r="D11">
        <v>8.1980000000000004</v>
      </c>
      <c r="E11">
        <v>41.7</v>
      </c>
      <c r="F11" s="3">
        <v>0</v>
      </c>
      <c r="G11" s="3">
        <v>15.036502206177289</v>
      </c>
      <c r="H11" s="3">
        <v>4.3104639657708228</v>
      </c>
      <c r="I11" s="3">
        <v>0.10024334804118193</v>
      </c>
      <c r="J11" s="3">
        <v>0.20048669608236386</v>
      </c>
      <c r="K11" s="3">
        <v>3.4082738334001856</v>
      </c>
      <c r="L11" s="3">
        <v>0</v>
      </c>
      <c r="M11" s="3">
        <v>0.20048669608236386</v>
      </c>
      <c r="N11" s="3">
        <v>17.041369167000926</v>
      </c>
      <c r="O11" s="3">
        <v>23.156213397513024</v>
      </c>
      <c r="P11" s="3">
        <v>1.4034068725765467</v>
      </c>
      <c r="Q11" s="3">
        <v>0.80194678432945543</v>
      </c>
      <c r="R11" s="3">
        <v>0.40097339216472777</v>
      </c>
      <c r="S11" s="3">
        <v>0</v>
      </c>
      <c r="T11" s="3">
        <v>0</v>
      </c>
      <c r="U11" s="3">
        <v>0</v>
      </c>
      <c r="V11" s="3">
        <v>1.202920176494183</v>
      </c>
      <c r="W11" s="3">
        <v>231.46189062708905</v>
      </c>
      <c r="X11" s="3">
        <v>0.30073004412354576</v>
      </c>
    </row>
    <row r="12" spans="1:24">
      <c r="A12" t="s">
        <v>248</v>
      </c>
      <c r="B12" t="s">
        <v>249</v>
      </c>
      <c r="C12" t="s">
        <v>864</v>
      </c>
      <c r="D12">
        <v>8.1679999999999993</v>
      </c>
      <c r="E12">
        <v>285</v>
      </c>
      <c r="F12" s="3">
        <f ca="1">#REF!*$F12</f>
        <v>0</v>
      </c>
      <c r="G12" s="3">
        <f ca="1">#REF!*$F12</f>
        <v>13.566658531665993</v>
      </c>
      <c r="H12" s="3">
        <f ca="1">#REF!*$F12</f>
        <v>4.8430865268253322</v>
      </c>
      <c r="I12" s="3">
        <f ca="1">#REF!*$F12</f>
        <v>0.20054188516875082</v>
      </c>
      <c r="J12" s="3">
        <f ca="1">#REF!*$F12</f>
        <v>0.2707315449778136</v>
      </c>
      <c r="K12" s="3">
        <f ca="1">#REF!*$F12</f>
        <v>3.1785888799247006</v>
      </c>
      <c r="L12" s="3">
        <f ca="1">#REF!*$F12</f>
        <v>5.0135471292187705E-2</v>
      </c>
      <c r="M12" s="3">
        <f ca="1">#REF!*$F12</f>
        <v>8.021675406750034E-2</v>
      </c>
      <c r="N12" s="3">
        <f ca="1">#REF!*$F12</f>
        <v>1.9953917574290705</v>
      </c>
      <c r="O12" s="3">
        <f ca="1">#REF!*$F12</f>
        <v>23.363129622159473</v>
      </c>
      <c r="P12" s="3">
        <f ca="1">#REF!*$F12</f>
        <v>1.3336035363721932</v>
      </c>
      <c r="Q12" s="3">
        <f ca="1">#REF!*$F12</f>
        <v>0.46124633588812691</v>
      </c>
      <c r="R12" s="3">
        <f ca="1">#REF!*$F12</f>
        <v>0.65176112679844023</v>
      </c>
      <c r="S12" s="3">
        <f ca="1">#REF!*$F12</f>
        <v>5.0135471292187705E-2</v>
      </c>
      <c r="T12" s="3">
        <f ca="1">#REF!*$F12</f>
        <v>1.0027094258437542E-2</v>
      </c>
      <c r="U12" s="3">
        <f ca="1">#REF!*$F12</f>
        <v>4.010837703375017E-2</v>
      </c>
      <c r="V12" s="3">
        <f ca="1">#REF!*$F12</f>
        <v>0.83224882345031603</v>
      </c>
      <c r="W12" s="3">
        <f ca="1">#REF!*$F12</f>
        <v>145.86414017749092</v>
      </c>
      <c r="X12" s="3">
        <f ca="1">A12*$F12</f>
        <v>0.16043350813500068</v>
      </c>
    </row>
    <row r="13" spans="1:24">
      <c r="A13" t="s">
        <v>252</v>
      </c>
      <c r="B13" t="s">
        <v>253</v>
      </c>
      <c r="C13" t="s">
        <v>864</v>
      </c>
      <c r="D13">
        <v>8.2750000000000004</v>
      </c>
      <c r="E13">
        <v>263</v>
      </c>
      <c r="F13" s="3">
        <f ca="1">#REF!*$F13</f>
        <v>0</v>
      </c>
      <c r="G13" s="3">
        <f ca="1">#REF!*$F13</f>
        <v>29.677512746738028</v>
      </c>
      <c r="H13" s="3">
        <f ca="1">#REF!*$F13</f>
        <v>4.743989026430242</v>
      </c>
      <c r="I13" s="3">
        <f ca="1">#REF!*$F13</f>
        <v>0.17050277684844423</v>
      </c>
      <c r="J13" s="3">
        <f ca="1">#REF!*$F13</f>
        <v>0.18053235195717623</v>
      </c>
      <c r="K13" s="3">
        <f ca="1">#REF!*$F13</f>
        <v>2.8985472064235522</v>
      </c>
      <c r="L13" s="3">
        <f ca="1">#REF!*$F13</f>
        <v>6.0177450652392078E-2</v>
      </c>
      <c r="M13" s="3">
        <f ca="1">#REF!*$F13</f>
        <v>0.14041405152224817</v>
      </c>
      <c r="N13" s="3">
        <f ca="1">#REF!*$F13</f>
        <v>52.625180595516873</v>
      </c>
      <c r="O13" s="3">
        <f ca="1">#REF!*$F13</f>
        <v>51.94316948812309</v>
      </c>
      <c r="P13" s="3">
        <f ca="1">#REF!*$F13</f>
        <v>1.534524991635998</v>
      </c>
      <c r="Q13" s="3">
        <f ca="1">#REF!*$F13</f>
        <v>0.21062107728337229</v>
      </c>
      <c r="R13" s="3">
        <f ca="1">#REF!*$F13</f>
        <v>0.65192238206758091</v>
      </c>
      <c r="S13" s="3">
        <f ca="1">#REF!*$F13</f>
        <v>5.014787554366007E-2</v>
      </c>
      <c r="T13" s="3">
        <f ca="1">#REF!*$F13</f>
        <v>0</v>
      </c>
      <c r="U13" s="3">
        <f ca="1">#REF!*$F13</f>
        <v>5.014787554366007E-2</v>
      </c>
      <c r="V13" s="3">
        <f ca="1">#REF!*$F13</f>
        <v>1.2837856139176977</v>
      </c>
      <c r="W13" s="3">
        <f ca="1">#REF!*$F13</f>
        <v>166.85201150886576</v>
      </c>
      <c r="X13" s="3">
        <f ca="1">A13*$F13</f>
        <v>0.60177450652392073</v>
      </c>
    </row>
    <row r="14" spans="1:24">
      <c r="A14" t="s">
        <v>73</v>
      </c>
      <c r="B14" t="s">
        <v>124</v>
      </c>
      <c r="C14" t="s">
        <v>864</v>
      </c>
      <c r="D14">
        <v>8.1039999999999992</v>
      </c>
      <c r="E14">
        <v>39.9</v>
      </c>
      <c r="F14" s="3">
        <v>0</v>
      </c>
      <c r="G14" s="3">
        <v>14.612782005522268</v>
      </c>
      <c r="H14" s="3">
        <v>4.5039396592363161</v>
      </c>
      <c r="I14" s="3">
        <v>0.10008754798302924</v>
      </c>
      <c r="J14" s="3">
        <v>0.20017509596605848</v>
      </c>
      <c r="K14" s="3">
        <v>5.4047275910835779</v>
      </c>
      <c r="L14" s="3">
        <v>0</v>
      </c>
      <c r="M14" s="3">
        <v>0.30026264394908769</v>
      </c>
      <c r="N14" s="3">
        <v>8.0070038386423388</v>
      </c>
      <c r="O14" s="3">
        <v>10.70936763418413</v>
      </c>
      <c r="P14" s="3">
        <v>1.5013132197454386</v>
      </c>
      <c r="Q14" s="3">
        <v>0.30026264394908769</v>
      </c>
      <c r="R14" s="3">
        <v>0.6005252878981755</v>
      </c>
      <c r="S14" s="3">
        <v>0</v>
      </c>
      <c r="T14" s="3">
        <v>0</v>
      </c>
      <c r="U14" s="3">
        <v>0</v>
      </c>
      <c r="V14" s="3">
        <v>1.0008754798302923</v>
      </c>
      <c r="W14" s="3">
        <v>219.09164253485102</v>
      </c>
      <c r="X14" s="3">
        <v>0.20017509596605848</v>
      </c>
    </row>
    <row r="15" spans="1:24">
      <c r="A15" t="s">
        <v>256</v>
      </c>
      <c r="B15" t="s">
        <v>257</v>
      </c>
      <c r="C15" t="s">
        <v>864</v>
      </c>
      <c r="D15">
        <v>8.4770000000000003</v>
      </c>
      <c r="E15">
        <v>293</v>
      </c>
      <c r="F15" s="3">
        <f ca="1">#REF!*$F15</f>
        <v>1.0078333220591221E-2</v>
      </c>
      <c r="G15" s="3">
        <f ca="1">#REF!*$F15</f>
        <v>12.446741527430158</v>
      </c>
      <c r="H15" s="3">
        <f ca="1">#REF!*$F15</f>
        <v>4.9484616113102895</v>
      </c>
      <c r="I15" s="3">
        <f ca="1">#REF!*$F15</f>
        <v>0.2418799972941893</v>
      </c>
      <c r="J15" s="3">
        <f ca="1">#REF!*$F15</f>
        <v>8.0626665764729766E-2</v>
      </c>
      <c r="K15" s="3">
        <f ca="1">#REF!*$F15</f>
        <v>1.6730033146181424</v>
      </c>
      <c r="L15" s="3">
        <f ca="1">#REF!*$F15</f>
        <v>5.0391666102956104E-2</v>
      </c>
      <c r="M15" s="3">
        <f ca="1">#REF!*$F15</f>
        <v>5.0391666102956104E-2</v>
      </c>
      <c r="N15" s="3">
        <f ca="1">#REF!*$F15</f>
        <v>5.3818299397957121</v>
      </c>
      <c r="O15" s="3">
        <f ca="1">#REF!*$F15</f>
        <v>22.797189744977342</v>
      </c>
      <c r="P15" s="3">
        <f ca="1">#REF!*$F15</f>
        <v>1.360574984779815</v>
      </c>
      <c r="Q15" s="3">
        <f ca="1">#REF!*$F15</f>
        <v>0.362819995941284</v>
      </c>
      <c r="R15" s="3">
        <f ca="1">#REF!*$F15</f>
        <v>0.65509165933842939</v>
      </c>
      <c r="S15" s="3">
        <f ca="1">#REF!*$F15</f>
        <v>4.0313332882364883E-2</v>
      </c>
      <c r="T15" s="3">
        <f ca="1">#REF!*$F15</f>
        <v>0</v>
      </c>
      <c r="U15" s="3">
        <f ca="1">#REF!*$F15</f>
        <v>0.54422999391192595</v>
      </c>
      <c r="V15" s="3">
        <f ca="1">#REF!*$F15</f>
        <v>1.2194783196915377</v>
      </c>
      <c r="W15" s="3">
        <f ca="1">#REF!*$F15</f>
        <v>135.32178015287832</v>
      </c>
      <c r="X15" s="3">
        <f ca="1">A15*$F15</f>
        <v>8.0626665764729766E-2</v>
      </c>
    </row>
    <row r="16" spans="1:24">
      <c r="A16" t="s">
        <v>75</v>
      </c>
      <c r="B16" t="s">
        <v>126</v>
      </c>
      <c r="C16" t="s">
        <v>864</v>
      </c>
      <c r="D16">
        <v>8.0190000000000001</v>
      </c>
      <c r="E16">
        <v>41.5</v>
      </c>
      <c r="F16" s="3">
        <v>0</v>
      </c>
      <c r="G16" s="3">
        <v>14.111407161803704</v>
      </c>
      <c r="H16" s="3">
        <v>4.8038832891246654</v>
      </c>
      <c r="I16" s="3">
        <v>0.30024270557029159</v>
      </c>
      <c r="J16" s="3">
        <v>0.20016180371352776</v>
      </c>
      <c r="K16" s="3">
        <v>6.004854111405832</v>
      </c>
      <c r="L16" s="3">
        <v>0</v>
      </c>
      <c r="M16" s="3">
        <v>0.60048541114058318</v>
      </c>
      <c r="N16" s="3">
        <v>19.515775862068956</v>
      </c>
      <c r="O16" s="3">
        <v>27.422167108753303</v>
      </c>
      <c r="P16" s="3">
        <v>1.2009708222811666</v>
      </c>
      <c r="Q16" s="3">
        <v>1.1008899204244027</v>
      </c>
      <c r="R16" s="3">
        <v>0.60048541114058329</v>
      </c>
      <c r="S16" s="3">
        <v>0</v>
      </c>
      <c r="T16" s="3">
        <v>0</v>
      </c>
      <c r="U16" s="3">
        <v>0</v>
      </c>
      <c r="V16" s="3">
        <v>0.70056631299734717</v>
      </c>
      <c r="W16" s="3">
        <v>127.00266445623335</v>
      </c>
      <c r="X16" s="3">
        <v>1.9015371352785135</v>
      </c>
    </row>
    <row r="17" spans="1:24">
      <c r="A17" t="s">
        <v>260</v>
      </c>
      <c r="B17" t="s">
        <v>261</v>
      </c>
      <c r="C17" t="s">
        <v>864</v>
      </c>
      <c r="D17">
        <v>8.3770000000000007</v>
      </c>
      <c r="E17">
        <v>288</v>
      </c>
      <c r="F17" s="3">
        <f ca="1">#REF!*$F17</f>
        <v>1.0011071356241139E-2</v>
      </c>
      <c r="G17" s="3">
        <f ca="1">#REF!*$F17</f>
        <v>11.923185985283197</v>
      </c>
      <c r="H17" s="3">
        <f ca="1">#REF!*$F17</f>
        <v>4.8954138932019173</v>
      </c>
      <c r="I17" s="3">
        <f ca="1">#REF!*$F17</f>
        <v>0.24026571254978735</v>
      </c>
      <c r="J17" s="3">
        <f ca="1">#REF!*$F17</f>
        <v>0.15016607034361709</v>
      </c>
      <c r="K17" s="3">
        <f ca="1">#REF!*$F17</f>
        <v>3.8742846148653207</v>
      </c>
      <c r="L17" s="3">
        <f ca="1">#REF!*$F17</f>
        <v>5.00553567812057E-2</v>
      </c>
      <c r="M17" s="3">
        <f ca="1">#REF!*$F17</f>
        <v>0.25027678390602848</v>
      </c>
      <c r="N17" s="3">
        <f ca="1">#REF!*$F17</f>
        <v>64.4412663201242</v>
      </c>
      <c r="O17" s="3">
        <f ca="1">#REF!*$F17</f>
        <v>46.631570377371219</v>
      </c>
      <c r="P17" s="3">
        <f ca="1">#REF!*$F17</f>
        <v>1.431583203942483</v>
      </c>
      <c r="Q17" s="3">
        <f ca="1">#REF!*$F17</f>
        <v>0.65071963815567402</v>
      </c>
      <c r="R17" s="3">
        <f ca="1">#REF!*$F17</f>
        <v>0.65071963815567402</v>
      </c>
      <c r="S17" s="3">
        <f ca="1">#REF!*$F17</f>
        <v>4.0044285424964556E-2</v>
      </c>
      <c r="T17" s="3">
        <f ca="1">#REF!*$F17</f>
        <v>1.0011071356241139E-2</v>
      </c>
      <c r="U17" s="3">
        <f ca="1">#REF!*$F17</f>
        <v>8.0088570849929111E-2</v>
      </c>
      <c r="V17" s="3">
        <f ca="1">#REF!*$F17</f>
        <v>1.4816385607236886</v>
      </c>
      <c r="W17" s="3">
        <f ca="1">#REF!*$F17</f>
        <v>134.91920866806183</v>
      </c>
      <c r="X17" s="3">
        <f ca="1">A17*$F17</f>
        <v>0.51056463916829808</v>
      </c>
    </row>
    <row r="18" spans="1:24">
      <c r="A18" t="s">
        <v>77</v>
      </c>
      <c r="B18" t="s">
        <v>128</v>
      </c>
      <c r="C18" t="s">
        <v>864</v>
      </c>
      <c r="F18" s="3">
        <v>0</v>
      </c>
      <c r="G18" s="3">
        <v>15.428057142857147</v>
      </c>
      <c r="H18" s="3">
        <v>4.3359899159663877</v>
      </c>
      <c r="I18" s="3">
        <v>0.10083697478991599</v>
      </c>
      <c r="J18" s="3">
        <v>0.20167394957983198</v>
      </c>
      <c r="K18" s="3">
        <v>6.3527294117647077</v>
      </c>
      <c r="L18" s="3">
        <v>0</v>
      </c>
      <c r="M18" s="3">
        <v>0.10083697478991599</v>
      </c>
      <c r="N18" s="3">
        <v>15.327220168067232</v>
      </c>
      <c r="O18" s="3">
        <v>12.705458823529415</v>
      </c>
      <c r="P18" s="3">
        <v>1.4117176470588237</v>
      </c>
      <c r="Q18" s="3">
        <v>0.80669579831932792</v>
      </c>
      <c r="R18" s="3">
        <v>0.40334789915966407</v>
      </c>
      <c r="S18" s="3">
        <v>0</v>
      </c>
      <c r="T18" s="3">
        <v>0</v>
      </c>
      <c r="U18" s="3">
        <v>0</v>
      </c>
      <c r="V18" s="3">
        <v>1.00836974789916</v>
      </c>
      <c r="W18" s="3">
        <v>227.28654117647065</v>
      </c>
      <c r="X18" s="3">
        <v>0.30251092436974797</v>
      </c>
    </row>
    <row r="19" spans="1:24" ht="16">
      <c r="A19" t="s">
        <v>136</v>
      </c>
      <c r="B19" s="32" t="s">
        <v>137</v>
      </c>
      <c r="C19" t="s">
        <v>864</v>
      </c>
      <c r="D19">
        <v>7.82</v>
      </c>
      <c r="E19">
        <v>334</v>
      </c>
      <c r="F19" s="3">
        <f ca="1">#REF!*$F19</f>
        <v>0</v>
      </c>
      <c r="G19" s="3">
        <f ca="1">#REF!*$F19</f>
        <v>12.93349297100962</v>
      </c>
      <c r="H19" s="3">
        <f ca="1">#REF!*$F19</f>
        <v>4.5116835945382396</v>
      </c>
      <c r="I19" s="3">
        <f ca="1">#REF!*$F19</f>
        <v>0.30077890630254928</v>
      </c>
      <c r="J19" s="3">
        <f ca="1">#REF!*$F19</f>
        <v>0.20051927086836621</v>
      </c>
      <c r="K19" s="3">
        <f ca="1">#REF!*$F19</f>
        <v>6.3163570323535358</v>
      </c>
      <c r="L19" s="3">
        <f ca="1">#REF!*$F19</f>
        <v>0</v>
      </c>
      <c r="M19" s="3">
        <f ca="1">#REF!*$F19</f>
        <v>0.40103854173673242</v>
      </c>
      <c r="N19" s="3">
        <f ca="1">#REF!*$F19</f>
        <v>11.429598439496873</v>
      </c>
      <c r="O19" s="3">
        <f ca="1">#REF!*$F19</f>
        <v>20.753744534875906</v>
      </c>
      <c r="P19" s="3">
        <f ca="1">#REF!*$F19</f>
        <v>1.6041541669469297</v>
      </c>
      <c r="Q19" s="3">
        <f ca="1">#REF!*$F19</f>
        <v>0.90233671890764788</v>
      </c>
      <c r="R19" s="3">
        <f ca="1">#REF!*$F19</f>
        <v>0.60155781260509855</v>
      </c>
      <c r="S19" s="3">
        <f ca="1">#REF!*$F19</f>
        <v>0.10025963543418305</v>
      </c>
      <c r="T19" s="3">
        <f ca="1">#REF!*$F19</f>
        <v>0</v>
      </c>
      <c r="U19" s="3">
        <f ca="1">#REF!*$F19</f>
        <v>0.10025963543418305</v>
      </c>
      <c r="V19" s="3">
        <f ca="1">#REF!*$F19</f>
        <v>0.90233671890764799</v>
      </c>
      <c r="W19" s="3">
        <f ca="1">#REF!*$F19</f>
        <v>102.26482814286676</v>
      </c>
      <c r="X19" s="3">
        <f ca="1">#REF!*$F19</f>
        <v>0.7018174480392817</v>
      </c>
    </row>
    <row r="20" spans="1:24" ht="16">
      <c r="A20" t="s">
        <v>140</v>
      </c>
      <c r="B20" s="32" t="s">
        <v>141</v>
      </c>
      <c r="C20" t="s">
        <v>864</v>
      </c>
      <c r="D20">
        <v>8.1929999999999996</v>
      </c>
      <c r="E20">
        <v>332</v>
      </c>
      <c r="F20" s="3">
        <f ca="1">#REF!*$F20</f>
        <v>0</v>
      </c>
      <c r="G20" s="3">
        <f ca="1">#REF!*$F20</f>
        <v>17.514647783581086</v>
      </c>
      <c r="H20" s="3">
        <f ca="1">#REF!*$F20</f>
        <v>4.9041013794027037</v>
      </c>
      <c r="I20" s="3">
        <f ca="1">#REF!*$F20</f>
        <v>0.50041850810231681</v>
      </c>
      <c r="J20" s="3">
        <f ca="1">#REF!*$F20</f>
        <v>0.70058591134324333</v>
      </c>
      <c r="K20" s="3">
        <f ca="1">#REF!*$F20</f>
        <v>16.113475960894601</v>
      </c>
      <c r="L20" s="3">
        <f ca="1">#REF!*$F20</f>
        <v>0.10008370162046334</v>
      </c>
      <c r="M20" s="3">
        <f ca="1">#REF!*$F20</f>
        <v>0.50041850810231681</v>
      </c>
      <c r="N20" s="3">
        <f ca="1">#REF!*$F20</f>
        <v>7.0058591134324351</v>
      </c>
      <c r="O20" s="3">
        <f ca="1">#REF!*$F20</f>
        <v>80.667463506093469</v>
      </c>
      <c r="P20" s="3">
        <f ca="1">#REF!*$F20</f>
        <v>1.20100441944556</v>
      </c>
      <c r="Q20" s="3">
        <f ca="1">#REF!*$F20</f>
        <v>1.4011718226864871</v>
      </c>
      <c r="R20" s="3">
        <f ca="1">#REF!*$F20</f>
        <v>0.80066961296370676</v>
      </c>
      <c r="S20" s="3">
        <f ca="1">#REF!*$F20</f>
        <v>0.20016740324092674</v>
      </c>
      <c r="T20" s="3">
        <f ca="1">#REF!*$F20</f>
        <v>0</v>
      </c>
      <c r="U20" s="3">
        <f ca="1">#REF!*$F20</f>
        <v>0.1000837016204633</v>
      </c>
      <c r="V20" s="3">
        <f ca="1">#REF!*$F20</f>
        <v>0.20016740324092669</v>
      </c>
      <c r="W20" s="3">
        <f ca="1">#REF!*$F20</f>
        <v>153.62848198741125</v>
      </c>
      <c r="X20" s="3">
        <f ca="1">#REF!*$F20</f>
        <v>1.0008370162046334</v>
      </c>
    </row>
    <row r="21" spans="1:24" ht="16">
      <c r="A21" t="s">
        <v>144</v>
      </c>
      <c r="B21" s="32" t="s">
        <v>145</v>
      </c>
      <c r="C21" t="s">
        <v>864</v>
      </c>
      <c r="D21">
        <v>8.3260000000000005</v>
      </c>
      <c r="E21">
        <v>422</v>
      </c>
      <c r="F21" s="3">
        <f ca="1">#REF!*$F21</f>
        <v>0</v>
      </c>
      <c r="G21" s="3">
        <f ca="1">#REF!*$F21</f>
        <v>24.4736222326896</v>
      </c>
      <c r="H21" s="3">
        <f ca="1">#REF!*$F21</f>
        <v>4.2953704326761333</v>
      </c>
      <c r="I21" s="3">
        <f ca="1">#REF!*$F21</f>
        <v>0.299677006930893</v>
      </c>
      <c r="J21" s="3">
        <f ca="1">#REF!*$F21</f>
        <v>0.59935401386178611</v>
      </c>
      <c r="K21" s="3">
        <f ca="1">#REF!*$F21</f>
        <v>36.260917838638058</v>
      </c>
      <c r="L21" s="3">
        <f ca="1">#REF!*$F21</f>
        <v>0</v>
      </c>
      <c r="M21" s="3">
        <f ca="1">#REF!*$F21</f>
        <v>9.9892335643631008E-2</v>
      </c>
      <c r="N21" s="3">
        <f ca="1">#REF!*$F21</f>
        <v>3.5961240831707162</v>
      </c>
      <c r="O21" s="3">
        <f ca="1">#REF!*$F21</f>
        <v>35.461779153489012</v>
      </c>
      <c r="P21" s="3">
        <f ca="1">#REF!*$F21</f>
        <v>1.5982773702980961</v>
      </c>
      <c r="Q21" s="3">
        <f ca="1">#REF!*$F21</f>
        <v>0.59935401386178599</v>
      </c>
      <c r="R21" s="3">
        <f ca="1">#REF!*$F21</f>
        <v>0.59935401386178599</v>
      </c>
      <c r="S21" s="3">
        <f ca="1">#REF!*$F21</f>
        <v>9.9892335643630953E-2</v>
      </c>
      <c r="T21" s="3">
        <f ca="1">#REF!*$F21</f>
        <v>0</v>
      </c>
      <c r="U21" s="3">
        <f ca="1">#REF!*$F21</f>
        <v>0.299677006930893</v>
      </c>
      <c r="V21" s="3">
        <f ca="1">#REF!*$F21</f>
        <v>1.098815692079941</v>
      </c>
      <c r="W21" s="3">
        <f ca="1">#REF!*$F21</f>
        <v>257.22276428234983</v>
      </c>
      <c r="X21" s="3">
        <f ca="1">#REF!*$F21</f>
        <v>0.39956934257452403</v>
      </c>
    </row>
    <row r="22" spans="1:24" ht="16">
      <c r="A22" t="s">
        <v>148</v>
      </c>
      <c r="B22" s="32" t="s">
        <v>149</v>
      </c>
      <c r="C22" t="s">
        <v>864</v>
      </c>
      <c r="D22">
        <v>7.0419999999999998</v>
      </c>
      <c r="E22">
        <v>79</v>
      </c>
      <c r="F22" s="3">
        <f ca="1">#REF!*$F22</f>
        <v>0</v>
      </c>
      <c r="G22" s="3">
        <f ca="1">#REF!*$F22</f>
        <v>9.6209885319562716</v>
      </c>
      <c r="H22" s="3">
        <f ca="1">#REF!*$F22</f>
        <v>0.50109315270605581</v>
      </c>
      <c r="I22" s="3">
        <f ca="1">#REF!*$F22</f>
        <v>0.20043726108242232</v>
      </c>
      <c r="J22" s="3">
        <f ca="1">#REF!*$F22</f>
        <v>0.10021863054121116</v>
      </c>
      <c r="K22" s="3">
        <f ca="1">#REF!*$F22</f>
        <v>3.5076520689423902</v>
      </c>
      <c r="L22" s="3">
        <f ca="1">#REF!*$F22</f>
        <v>0</v>
      </c>
      <c r="M22" s="3">
        <f ca="1">#REF!*$F22</f>
        <v>0.10021863054121116</v>
      </c>
      <c r="N22" s="3">
        <f ca="1">#REF!*$F22</f>
        <v>2.2048098719066456</v>
      </c>
      <c r="O22" s="3">
        <f ca="1">#REF!*$F22</f>
        <v>17.237604453088323</v>
      </c>
      <c r="P22" s="3">
        <f ca="1">#REF!*$F22</f>
        <v>0.10021863054121116</v>
      </c>
      <c r="Q22" s="3">
        <f ca="1">#REF!*$F22</f>
        <v>0.8017490443296893</v>
      </c>
      <c r="R22" s="3">
        <f ca="1">#REF!*$F22</f>
        <v>0.30065589162363349</v>
      </c>
      <c r="S22" s="3">
        <f ca="1">#REF!*$F22</f>
        <v>0.10021863054121111</v>
      </c>
      <c r="T22" s="3">
        <f ca="1">#REF!*$F22</f>
        <v>0</v>
      </c>
      <c r="U22" s="3">
        <f ca="1">#REF!*$F22</f>
        <v>0</v>
      </c>
      <c r="V22" s="3">
        <f ca="1">#REF!*$F22</f>
        <v>0.70153041378847825</v>
      </c>
      <c r="W22" s="3">
        <f ca="1">#REF!*$F22</f>
        <v>1.2026235664945339</v>
      </c>
      <c r="X22" s="3">
        <f ca="1">#REF!*$F22</f>
        <v>0.10021863054121116</v>
      </c>
    </row>
    <row r="23" spans="1:24" ht="16">
      <c r="A23" t="s">
        <v>152</v>
      </c>
      <c r="B23" s="32" t="s">
        <v>153</v>
      </c>
      <c r="C23" t="s">
        <v>864</v>
      </c>
      <c r="D23">
        <v>6.6040000000000001</v>
      </c>
      <c r="E23">
        <v>18.77</v>
      </c>
      <c r="F23" s="3">
        <f ca="1">#REF!*$F23</f>
        <v>0</v>
      </c>
      <c r="G23" s="3">
        <f ca="1">#REF!*$F23</f>
        <v>10.589208862865119</v>
      </c>
      <c r="H23" s="3">
        <f ca="1">#REF!*$F23</f>
        <v>9.9898196819482254E-2</v>
      </c>
      <c r="I23" s="3">
        <f ca="1">#REF!*$F23</f>
        <v>9.9898196819482254E-2</v>
      </c>
      <c r="J23" s="3">
        <f ca="1">#REF!*$F23</f>
        <v>9.9898196819482254E-2</v>
      </c>
      <c r="K23" s="3">
        <f ca="1">#REF!*$F23</f>
        <v>3.0968441014039496</v>
      </c>
      <c r="L23" s="3">
        <f ca="1">#REF!*$F23</f>
        <v>0</v>
      </c>
      <c r="M23" s="3">
        <f ca="1">#REF!*$F23</f>
        <v>0</v>
      </c>
      <c r="N23" s="3">
        <f ca="1">#REF!*$F23</f>
        <v>2.3975567236675741</v>
      </c>
      <c r="O23" s="3">
        <f ca="1">#REF!*$F23</f>
        <v>19.580046576618521</v>
      </c>
      <c r="P23" s="3">
        <f ca="1">#REF!*$F23</f>
        <v>0</v>
      </c>
      <c r="Q23" s="3">
        <f ca="1">#REF!*$F23</f>
        <v>0.69928737773637584</v>
      </c>
      <c r="R23" s="3">
        <f ca="1">#REF!*$F23</f>
        <v>9.9898196819482199E-2</v>
      </c>
      <c r="S23" s="3">
        <f ca="1">#REF!*$F23</f>
        <v>0.19979639363896454</v>
      </c>
      <c r="T23" s="3">
        <f ca="1">#REF!*$F23</f>
        <v>0</v>
      </c>
      <c r="U23" s="3">
        <f ca="1">#REF!*$F23</f>
        <v>0</v>
      </c>
      <c r="V23" s="3">
        <f ca="1">#REF!*$F23</f>
        <v>0.79918557455585804</v>
      </c>
      <c r="W23" s="3">
        <f ca="1">#REF!*$F23</f>
        <v>9.9898196819482254E-2</v>
      </c>
      <c r="X23" s="3">
        <f ca="1">#REF!*$F23</f>
        <v>0.19979639363896451</v>
      </c>
    </row>
    <row r="24" spans="1:24" ht="16">
      <c r="A24" t="s">
        <v>156</v>
      </c>
      <c r="B24" s="32" t="s">
        <v>157</v>
      </c>
      <c r="C24" t="s">
        <v>864</v>
      </c>
      <c r="D24">
        <v>8.6430000000000007</v>
      </c>
      <c r="E24">
        <v>503</v>
      </c>
      <c r="F24" s="3">
        <f ca="1">#REF!*$F24</f>
        <v>0</v>
      </c>
      <c r="G24" s="3">
        <f ca="1">#REF!*$F24</f>
        <v>16.755189622079566</v>
      </c>
      <c r="H24" s="3">
        <f ca="1">#REF!*$F24</f>
        <v>4.886930306439873</v>
      </c>
      <c r="I24" s="3">
        <f ca="1">#REF!*$F24</f>
        <v>0.39893308623998963</v>
      </c>
      <c r="J24" s="3">
        <f ca="1">#REF!*$F24</f>
        <v>0.69813290091998181</v>
      </c>
      <c r="K24" s="3">
        <f ca="1">#REF!*$F24</f>
        <v>3.889597590839899</v>
      </c>
      <c r="L24" s="3">
        <f ca="1">#REF!*$F24</f>
        <v>0</v>
      </c>
      <c r="M24" s="3">
        <f ca="1">#REF!*$F24</f>
        <v>0.19946654311999482</v>
      </c>
      <c r="N24" s="3">
        <f ca="1">#REF!*$F24</f>
        <v>2.9919981467999226</v>
      </c>
      <c r="O24" s="3">
        <f ca="1">#REF!*$F24</f>
        <v>25.033051161559349</v>
      </c>
      <c r="P24" s="3">
        <f ca="1">#REF!*$F24</f>
        <v>1.3962658018399638</v>
      </c>
      <c r="Q24" s="3">
        <f ca="1">#REF!*$F24</f>
        <v>0.49866635779998703</v>
      </c>
      <c r="R24" s="3">
        <f ca="1">#REF!*$F24</f>
        <v>0.79786617247997926</v>
      </c>
      <c r="S24" s="3">
        <f ca="1">#REF!*$F24</f>
        <v>0.19946654311999484</v>
      </c>
      <c r="T24" s="3">
        <f ca="1">#REF!*$F24</f>
        <v>0</v>
      </c>
      <c r="U24" s="3">
        <f ca="1">#REF!*$F24</f>
        <v>9.9733271559997352E-2</v>
      </c>
      <c r="V24" s="3">
        <f ca="1">#REF!*$F24</f>
        <v>1.2965325302799664</v>
      </c>
      <c r="W24" s="3">
        <f ca="1">#REF!*$F24</f>
        <v>184.00788602819523</v>
      </c>
      <c r="X24" s="3">
        <f ca="1">#REF!*$F24</f>
        <v>9.9733271559997408E-2</v>
      </c>
    </row>
    <row r="25" spans="1:24" ht="16">
      <c r="A25" t="s">
        <v>160</v>
      </c>
      <c r="B25" s="32" t="s">
        <v>161</v>
      </c>
      <c r="C25" t="s">
        <v>864</v>
      </c>
      <c r="D25">
        <v>7.9690000000000003</v>
      </c>
      <c r="E25">
        <v>372</v>
      </c>
      <c r="F25" s="3">
        <f ca="1">#REF!*$F25</f>
        <v>0</v>
      </c>
      <c r="G25" s="3">
        <f ca="1">#REF!*$F25</f>
        <v>7.9935496768174836</v>
      </c>
      <c r="H25" s="3">
        <f ca="1">#REF!*$F25</f>
        <v>4.696210435130272</v>
      </c>
      <c r="I25" s="3">
        <f ca="1">#REF!*$F25</f>
        <v>7.7937109348970477</v>
      </c>
      <c r="J25" s="3">
        <f ca="1">#REF!*$F25</f>
        <v>1.0991130805624041</v>
      </c>
      <c r="K25" s="3">
        <f ca="1">#REF!*$F25</f>
        <v>131.29405344172719</v>
      </c>
      <c r="L25" s="3">
        <f ca="1">#REF!*$F25</f>
        <v>0</v>
      </c>
      <c r="M25" s="3">
        <f ca="1">#REF!*$F25</f>
        <v>0.59951622576131125</v>
      </c>
      <c r="N25" s="3">
        <f ca="1">#REF!*$F25</f>
        <v>15.987099353634967</v>
      </c>
      <c r="O25" s="3">
        <f ca="1">#REF!*$F25</f>
        <v>25.679278336776171</v>
      </c>
      <c r="P25" s="3">
        <f ca="1">#REF!*$F25</f>
        <v>1.4987905644032786</v>
      </c>
      <c r="Q25" s="3">
        <f ca="1">#REF!*$F25</f>
        <v>0.89927433864196693</v>
      </c>
      <c r="R25" s="3">
        <f ca="1">#REF!*$F25</f>
        <v>0.69943559672153</v>
      </c>
      <c r="S25" s="3">
        <f ca="1">#REF!*$F25</f>
        <v>9.9919370960218509E-2</v>
      </c>
      <c r="T25" s="3">
        <f ca="1">#REF!*$F25</f>
        <v>0</v>
      </c>
      <c r="U25" s="3">
        <f ca="1">#REF!*$F25</f>
        <v>9.9919370960218509E-2</v>
      </c>
      <c r="V25" s="3">
        <f ca="1">#REF!*$F25</f>
        <v>0.59951622576131125</v>
      </c>
      <c r="W25" s="3">
        <f ca="1">#REF!*$F25</f>
        <v>168.36414006796826</v>
      </c>
      <c r="X25" s="3">
        <f ca="1">#REF!*$F25</f>
        <v>0.59951622576131136</v>
      </c>
    </row>
    <row r="26" spans="1:24" ht="16">
      <c r="A26" t="s">
        <v>297</v>
      </c>
      <c r="B26" s="32" t="s">
        <v>333</v>
      </c>
      <c r="C26" t="s">
        <v>864</v>
      </c>
      <c r="D26">
        <v>8</v>
      </c>
      <c r="E26">
        <v>44.2</v>
      </c>
      <c r="F26" s="3">
        <f ca="1">#REF!*$F26</f>
        <v>0</v>
      </c>
      <c r="G26" s="3">
        <f ca="1">#REF!*$F26</f>
        <v>21.555970928447113</v>
      </c>
      <c r="H26" s="3">
        <f ca="1">#REF!*$F26</f>
        <v>4.4320687890265091</v>
      </c>
      <c r="I26" s="3">
        <f ca="1">#REF!*$F26</f>
        <v>0.30218650834271654</v>
      </c>
      <c r="J26" s="3">
        <f ca="1">#REF!*$F26</f>
        <v>0.30218650834271654</v>
      </c>
      <c r="K26" s="3">
        <f ca="1">#REF!*$F26</f>
        <v>5.2378994779404202</v>
      </c>
      <c r="L26" s="3">
        <f ca="1">#REF!*$F26</f>
        <v>0.10072883611423886</v>
      </c>
      <c r="M26" s="3">
        <f ca="1">#REF!*$F26</f>
        <v>0.10072883611423886</v>
      </c>
      <c r="N26" s="3">
        <f ca="1">#REF!*$F26</f>
        <v>1.1080171972566273</v>
      </c>
      <c r="O26" s="3">
        <f ca="1">#REF!*$F26</f>
        <v>11.382358480908991</v>
      </c>
      <c r="P26" s="3">
        <f ca="1">#REF!*$F26</f>
        <v>1.2087460333708662</v>
      </c>
      <c r="Q26" s="3">
        <f ca="1">#REF!*$F26</f>
        <v>0.90655952502814974</v>
      </c>
      <c r="R26" s="3">
        <f ca="1">#REF!*$F26</f>
        <v>0.60437301668543308</v>
      </c>
      <c r="S26" s="3">
        <f ca="1">#REF!*$F26</f>
        <v>0</v>
      </c>
      <c r="T26" s="3">
        <f ca="1">#REF!*$F26</f>
        <v>0</v>
      </c>
      <c r="U26" s="3">
        <f ca="1">#REF!*$F26</f>
        <v>0</v>
      </c>
      <c r="V26" s="3">
        <f ca="1">#REF!*$F26</f>
        <v>2.5182209028559712</v>
      </c>
      <c r="W26" s="3">
        <f ca="1">#REF!*$F26</f>
        <v>134.47299621250886</v>
      </c>
      <c r="X26" s="3">
        <f ca="1">A26*$F26</f>
        <v>1.1080171972566273</v>
      </c>
    </row>
    <row r="27" spans="1:24" ht="16">
      <c r="A27" t="s">
        <v>298</v>
      </c>
      <c r="B27" s="32" t="s">
        <v>335</v>
      </c>
      <c r="C27" t="s">
        <v>864</v>
      </c>
      <c r="D27">
        <v>4.617</v>
      </c>
      <c r="E27">
        <v>1.3740000000000001</v>
      </c>
      <c r="F27" s="3">
        <f ca="1">#REF!*$F27</f>
        <v>0</v>
      </c>
      <c r="G27" s="3">
        <f ca="1">#REF!*$F27</f>
        <v>17.688170943666304</v>
      </c>
      <c r="H27" s="3">
        <f ca="1">#REF!*$F27</f>
        <v>4.5225437071874071</v>
      </c>
      <c r="I27" s="3">
        <f ca="1">#REF!*$F27</f>
        <v>0.30150291381249378</v>
      </c>
      <c r="J27" s="3">
        <f ca="1">#REF!*$F27</f>
        <v>0.30150291381249378</v>
      </c>
      <c r="K27" s="3">
        <f ca="1">#REF!*$F27</f>
        <v>14.773642776812197</v>
      </c>
      <c r="L27" s="3">
        <f ca="1">#REF!*$F27</f>
        <v>0.10050097127083127</v>
      </c>
      <c r="M27" s="3">
        <f ca="1">#REF!*$F27</f>
        <v>0.30150291381249378</v>
      </c>
      <c r="N27" s="3">
        <f ca="1">#REF!*$F27</f>
        <v>8.944586443103983</v>
      </c>
      <c r="O27" s="3">
        <f ca="1">#REF!*$F27</f>
        <v>14.773642776812197</v>
      </c>
      <c r="P27" s="3">
        <f ca="1">#REF!*$F27</f>
        <v>1.2060116552499751</v>
      </c>
      <c r="Q27" s="3">
        <f ca="1">#REF!*$F27</f>
        <v>1.3065126265208067</v>
      </c>
      <c r="R27" s="3">
        <f ca="1">#REF!*$F27</f>
        <v>0.60300582762498756</v>
      </c>
      <c r="S27" s="3">
        <f ca="1">#REF!*$F27</f>
        <v>0</v>
      </c>
      <c r="T27" s="3">
        <f ca="1">#REF!*$F27</f>
        <v>0</v>
      </c>
      <c r="U27" s="3">
        <f ca="1">#REF!*$F27</f>
        <v>0</v>
      </c>
      <c r="V27" s="3">
        <f ca="1">#REF!*$F27</f>
        <v>6.4320621613332012</v>
      </c>
      <c r="W27" s="3">
        <f ca="1">#REF!*$F27</f>
        <v>134.9728044167264</v>
      </c>
      <c r="X27" s="3">
        <f ca="1">A27*$F27</f>
        <v>0.30150291381249378</v>
      </c>
    </row>
    <row r="28" spans="1:24">
      <c r="A28" t="s">
        <v>79</v>
      </c>
      <c r="B28" t="s">
        <v>130</v>
      </c>
      <c r="C28" t="s">
        <v>864</v>
      </c>
      <c r="D28">
        <v>8.32</v>
      </c>
      <c r="E28">
        <v>41</v>
      </c>
      <c r="F28" s="3">
        <v>0</v>
      </c>
      <c r="G28" s="3">
        <v>13.984963308872585</v>
      </c>
      <c r="H28" s="3">
        <v>3.9957038025350244</v>
      </c>
      <c r="I28" s="3">
        <v>9.9892595063375611E-2</v>
      </c>
      <c r="J28" s="3">
        <v>0.29967778519012683</v>
      </c>
      <c r="K28" s="3">
        <v>7.0923742494996675</v>
      </c>
      <c r="L28" s="3">
        <v>0</v>
      </c>
      <c r="M28" s="3">
        <v>0.19978519012675122</v>
      </c>
      <c r="N28" s="3">
        <v>24.573578385590398</v>
      </c>
      <c r="O28" s="3">
        <v>20.477981987992003</v>
      </c>
      <c r="P28" s="3">
        <v>2.0977444963308876</v>
      </c>
      <c r="Q28" s="3">
        <v>0.59935557038025367</v>
      </c>
      <c r="R28" s="3">
        <v>0.59935557038025367</v>
      </c>
      <c r="S28" s="3">
        <v>0</v>
      </c>
      <c r="T28" s="3">
        <v>0</v>
      </c>
      <c r="U28" s="3">
        <v>0</v>
      </c>
      <c r="V28" s="3">
        <v>0.89903335557038044</v>
      </c>
      <c r="W28" s="3">
        <v>309.76693729152777</v>
      </c>
      <c r="X28" s="3">
        <v>0.69924816544362922</v>
      </c>
    </row>
    <row r="29" spans="1:24">
      <c r="A29" t="s">
        <v>81</v>
      </c>
      <c r="B29" t="s">
        <v>132</v>
      </c>
      <c r="C29" t="s">
        <v>864</v>
      </c>
      <c r="D29">
        <v>4.4219999999999997</v>
      </c>
      <c r="E29">
        <v>0.34499999999999997</v>
      </c>
      <c r="F29" s="3">
        <v>0</v>
      </c>
      <c r="G29" s="3">
        <v>21.662531120331963</v>
      </c>
      <c r="H29" s="3">
        <v>3.9930932940704085</v>
      </c>
      <c r="I29" s="3">
        <v>9.9827332351760209E-2</v>
      </c>
      <c r="J29" s="3">
        <v>0.19965466470352042</v>
      </c>
      <c r="K29" s="3">
        <v>9.1841145763619387</v>
      </c>
      <c r="L29" s="3">
        <v>0</v>
      </c>
      <c r="M29" s="3">
        <v>0.59896399411056123</v>
      </c>
      <c r="N29" s="3">
        <v>27.951653058492855</v>
      </c>
      <c r="O29" s="3">
        <v>22.361322446794286</v>
      </c>
      <c r="P29" s="3">
        <v>2.0963739793869642</v>
      </c>
      <c r="Q29" s="3">
        <v>0.99827332351760212</v>
      </c>
      <c r="R29" s="3">
        <v>0.69879132646232145</v>
      </c>
      <c r="S29" s="3">
        <v>0</v>
      </c>
      <c r="T29" s="3">
        <v>0</v>
      </c>
      <c r="U29" s="3">
        <v>0</v>
      </c>
      <c r="V29" s="3">
        <v>0.89844599116584178</v>
      </c>
      <c r="W29" s="3">
        <v>312.35972292865767</v>
      </c>
      <c r="X29" s="3">
        <v>0.49913666175880106</v>
      </c>
    </row>
    <row r="30" spans="1:24">
      <c r="A30" t="s">
        <v>31</v>
      </c>
      <c r="B30" t="s">
        <v>83</v>
      </c>
      <c r="C30" t="s">
        <v>521</v>
      </c>
      <c r="D30">
        <v>8.18</v>
      </c>
      <c r="E30" s="14">
        <v>236</v>
      </c>
      <c r="F30" s="3">
        <v>0</v>
      </c>
      <c r="G30" s="3">
        <v>19.432634017207146</v>
      </c>
      <c r="H30" s="3">
        <v>3.5875632031767037</v>
      </c>
      <c r="I30" s="3">
        <v>0.4982726671078756</v>
      </c>
      <c r="J30" s="3">
        <v>0.29896360026472535</v>
      </c>
      <c r="K30" s="3">
        <v>12.157853077432163</v>
      </c>
      <c r="L30" s="3">
        <v>0</v>
      </c>
      <c r="M30" s="3">
        <v>0.29896360026472535</v>
      </c>
      <c r="N30" s="3">
        <v>10.762689609530113</v>
      </c>
      <c r="O30" s="3">
        <v>6.6768537392455318</v>
      </c>
      <c r="P30" s="3">
        <v>2.6906724023825284</v>
      </c>
      <c r="Q30" s="3">
        <v>0.49827266710787554</v>
      </c>
      <c r="R30" s="3">
        <v>0.39861813368630056</v>
      </c>
      <c r="S30" s="3">
        <v>0</v>
      </c>
      <c r="T30" s="3">
        <v>0</v>
      </c>
      <c r="U30" s="3">
        <v>0</v>
      </c>
      <c r="V30" s="3">
        <v>0.89689080079417594</v>
      </c>
      <c r="W30" s="3">
        <v>13.154398411647916</v>
      </c>
      <c r="X30" s="27">
        <v>0.29896360026472535</v>
      </c>
    </row>
    <row r="31" spans="1:24">
      <c r="A31" t="s">
        <v>33</v>
      </c>
      <c r="B31" t="s">
        <v>85</v>
      </c>
      <c r="C31" t="s">
        <v>521</v>
      </c>
      <c r="D31">
        <v>8.0790000000000006</v>
      </c>
      <c r="E31" s="14">
        <v>245</v>
      </c>
      <c r="F31" s="3">
        <v>0</v>
      </c>
      <c r="G31" s="3">
        <v>21.521715709379848</v>
      </c>
      <c r="H31" s="3">
        <v>4.1041411352770876</v>
      </c>
      <c r="I31" s="3">
        <v>0.60060601979664696</v>
      </c>
      <c r="J31" s="3">
        <v>0.30030300989832348</v>
      </c>
      <c r="K31" s="3">
        <v>5.7057571880681452</v>
      </c>
      <c r="L31" s="3">
        <v>0</v>
      </c>
      <c r="M31" s="3">
        <v>0.30030300989832348</v>
      </c>
      <c r="N31" s="3">
        <v>7.2072722375597635</v>
      </c>
      <c r="O31" s="3">
        <v>5.005050164972058</v>
      </c>
      <c r="P31" s="3">
        <v>3.103131102282676</v>
      </c>
      <c r="Q31" s="3">
        <v>0.5005050164972058</v>
      </c>
      <c r="R31" s="3">
        <v>0.5005050164972058</v>
      </c>
      <c r="S31" s="3">
        <v>0</v>
      </c>
      <c r="T31" s="3">
        <v>0</v>
      </c>
      <c r="U31" s="3">
        <v>0</v>
      </c>
      <c r="V31" s="3">
        <v>1.6016160527910586</v>
      </c>
      <c r="W31" s="3">
        <v>14.814948488317292</v>
      </c>
      <c r="X31" s="27">
        <v>0.30030300989832348</v>
      </c>
    </row>
    <row r="32" spans="1:24">
      <c r="A32" t="s">
        <v>35</v>
      </c>
      <c r="B32" t="s">
        <v>87</v>
      </c>
      <c r="C32" t="s">
        <v>521</v>
      </c>
      <c r="D32">
        <v>8.1310000000000002</v>
      </c>
      <c r="E32" s="14">
        <v>217</v>
      </c>
      <c r="F32" s="3">
        <v>0</v>
      </c>
      <c r="G32" s="3">
        <v>17.671605522682448</v>
      </c>
      <c r="H32" s="3">
        <v>4.193262327416174</v>
      </c>
      <c r="I32" s="3">
        <v>0.49919789612097309</v>
      </c>
      <c r="J32" s="3">
        <v>0.29951873767258386</v>
      </c>
      <c r="K32" s="3">
        <v>6.0902143326758713</v>
      </c>
      <c r="L32" s="3">
        <v>0</v>
      </c>
      <c r="M32" s="3">
        <v>0.29951873767258386</v>
      </c>
      <c r="N32" s="3">
        <v>6.2898934911242614</v>
      </c>
      <c r="O32" s="3">
        <v>9.2850808678500982</v>
      </c>
      <c r="P32" s="3">
        <v>3.2947061143984224</v>
      </c>
      <c r="Q32" s="3">
        <v>0.39935831689677842</v>
      </c>
      <c r="R32" s="3">
        <v>0.49919789612097309</v>
      </c>
      <c r="S32" s="3">
        <v>0</v>
      </c>
      <c r="T32" s="3">
        <v>0</v>
      </c>
      <c r="U32" s="3">
        <v>0</v>
      </c>
      <c r="V32" s="3">
        <v>0.89855621301775157</v>
      </c>
      <c r="W32" s="3">
        <v>14.975936883629192</v>
      </c>
      <c r="X32" s="27">
        <v>0.29951873767258386</v>
      </c>
    </row>
    <row r="33" spans="1:24">
      <c r="A33" t="s">
        <v>37</v>
      </c>
      <c r="B33" t="s">
        <v>89</v>
      </c>
      <c r="C33" t="s">
        <v>521</v>
      </c>
      <c r="D33">
        <v>8.27</v>
      </c>
      <c r="E33" s="14">
        <v>231</v>
      </c>
      <c r="F33" s="3">
        <v>0</v>
      </c>
      <c r="G33" s="3">
        <v>15.721059479553899</v>
      </c>
      <c r="H33" s="3">
        <v>4.13181691449814</v>
      </c>
      <c r="I33" s="3">
        <v>0.50388011152416345</v>
      </c>
      <c r="J33" s="3">
        <v>0.20155204460966539</v>
      </c>
      <c r="K33" s="3">
        <v>6.1473373605947934</v>
      </c>
      <c r="L33" s="3">
        <v>0</v>
      </c>
      <c r="M33" s="3">
        <v>0.30232806691449804</v>
      </c>
      <c r="N33" s="3">
        <v>6.1473373605947934</v>
      </c>
      <c r="O33" s="3">
        <v>4.3333689591078057</v>
      </c>
      <c r="P33" s="3">
        <v>3.2248327137546462</v>
      </c>
      <c r="Q33" s="3">
        <v>0.30232806691449804</v>
      </c>
      <c r="R33" s="3">
        <v>0.50388011152416345</v>
      </c>
      <c r="S33" s="3">
        <v>0</v>
      </c>
      <c r="T33" s="3">
        <v>0</v>
      </c>
      <c r="U33" s="3">
        <v>0</v>
      </c>
      <c r="V33" s="3">
        <v>1.0077602230483269</v>
      </c>
      <c r="W33" s="3">
        <v>15.01562732342007</v>
      </c>
      <c r="X33" s="27">
        <v>0.30232806691449804</v>
      </c>
    </row>
    <row r="34" spans="1:24">
      <c r="A34" t="s">
        <v>39</v>
      </c>
      <c r="B34" t="s">
        <v>91</v>
      </c>
      <c r="C34" t="s">
        <v>521</v>
      </c>
      <c r="D34">
        <v>7.9950000000000001</v>
      </c>
      <c r="E34" s="14">
        <v>180.9</v>
      </c>
      <c r="F34" s="3">
        <v>0</v>
      </c>
      <c r="G34" s="3">
        <v>14.696730540504817</v>
      </c>
      <c r="H34" s="3">
        <v>4.4686005021805189</v>
      </c>
      <c r="I34" s="3">
        <v>0.39720893352715719</v>
      </c>
      <c r="J34" s="3">
        <v>0.39720893352715719</v>
      </c>
      <c r="K34" s="3">
        <v>4.4686005021805189</v>
      </c>
      <c r="L34" s="3">
        <v>0</v>
      </c>
      <c r="M34" s="3">
        <v>0.39720893352715719</v>
      </c>
      <c r="N34" s="3">
        <v>1.688137967490418</v>
      </c>
      <c r="O34" s="3">
        <v>45.281818422095917</v>
      </c>
      <c r="P34" s="3">
        <v>3.2769737015990472</v>
      </c>
      <c r="Q34" s="3">
        <v>0.49651116690894648</v>
      </c>
      <c r="R34" s="3">
        <v>0.3972089335271573</v>
      </c>
      <c r="S34" s="3">
        <v>0</v>
      </c>
      <c r="T34" s="3">
        <v>0</v>
      </c>
      <c r="U34" s="3">
        <v>0</v>
      </c>
      <c r="V34" s="3">
        <v>1.1916268005814716</v>
      </c>
      <c r="W34" s="3">
        <v>14.498126073741238</v>
      </c>
      <c r="X34" s="27">
        <v>0.1986044667635786</v>
      </c>
    </row>
    <row r="35" spans="1:24">
      <c r="A35" t="s">
        <v>41</v>
      </c>
      <c r="B35" t="s">
        <v>93</v>
      </c>
      <c r="C35" t="s">
        <v>521</v>
      </c>
      <c r="D35">
        <v>8.1969999999999992</v>
      </c>
      <c r="E35" s="14">
        <v>254</v>
      </c>
      <c r="F35" s="3">
        <v>0</v>
      </c>
      <c r="G35" s="3">
        <v>15.657657657657669</v>
      </c>
      <c r="H35" s="3">
        <v>4.1621621621621649</v>
      </c>
      <c r="I35" s="3">
        <v>0.59459459459459496</v>
      </c>
      <c r="J35" s="3">
        <v>0.29729729729729748</v>
      </c>
      <c r="K35" s="3">
        <v>4.7567567567567606</v>
      </c>
      <c r="L35" s="3">
        <v>0</v>
      </c>
      <c r="M35" s="3">
        <v>0.69369369369369427</v>
      </c>
      <c r="N35" s="3">
        <v>5.8468468468468506</v>
      </c>
      <c r="O35" s="3">
        <v>7.2342342342342389</v>
      </c>
      <c r="P35" s="3">
        <v>3.2702702702702728</v>
      </c>
      <c r="Q35" s="3">
        <v>0.39639639639639662</v>
      </c>
      <c r="R35" s="3">
        <v>0.49549549549549587</v>
      </c>
      <c r="S35" s="3">
        <v>0</v>
      </c>
      <c r="T35" s="3">
        <v>0</v>
      </c>
      <c r="U35" s="3">
        <v>0</v>
      </c>
      <c r="V35" s="3">
        <v>0.99099099099099175</v>
      </c>
      <c r="W35" s="3">
        <v>14.963963963963975</v>
      </c>
      <c r="X35" s="27">
        <v>0.29729729729729748</v>
      </c>
    </row>
    <row r="36" spans="1:24">
      <c r="A36" t="s">
        <v>43</v>
      </c>
      <c r="B36" t="s">
        <v>95</v>
      </c>
      <c r="C36" t="s">
        <v>521</v>
      </c>
      <c r="D36">
        <v>4.4870000000000001</v>
      </c>
      <c r="E36" s="14">
        <v>10.51</v>
      </c>
      <c r="F36" s="3">
        <v>0</v>
      </c>
      <c r="G36" s="3">
        <v>15.195137944822065</v>
      </c>
      <c r="H36" s="3">
        <v>4.2986245501799267</v>
      </c>
      <c r="I36" s="3">
        <v>0.49984006397441005</v>
      </c>
      <c r="J36" s="3">
        <v>0.19993602558976403</v>
      </c>
      <c r="K36" s="3">
        <v>6.0980487804878027</v>
      </c>
      <c r="L36" s="3">
        <v>0</v>
      </c>
      <c r="M36" s="3">
        <v>0.29990403838464602</v>
      </c>
      <c r="N36" s="3">
        <v>7.2976649340263862</v>
      </c>
      <c r="O36" s="3">
        <v>7.8974730107956779</v>
      </c>
      <c r="P36" s="3">
        <v>3.0990083966413424</v>
      </c>
      <c r="Q36" s="3">
        <v>0.39987205117952801</v>
      </c>
      <c r="R36" s="3">
        <v>0.49984006397441005</v>
      </c>
      <c r="S36" s="3">
        <v>0</v>
      </c>
      <c r="T36" s="3">
        <v>0</v>
      </c>
      <c r="U36" s="3">
        <v>0</v>
      </c>
      <c r="V36" s="3">
        <v>1.2995841663334662</v>
      </c>
      <c r="W36" s="3">
        <v>14.795265893642537</v>
      </c>
      <c r="X36" s="27">
        <v>0.29990403838464602</v>
      </c>
    </row>
    <row r="37" spans="1:24">
      <c r="A37" t="s">
        <v>45</v>
      </c>
      <c r="B37" t="s">
        <v>97</v>
      </c>
      <c r="C37" t="s">
        <v>521</v>
      </c>
      <c r="D37">
        <v>2.871</v>
      </c>
      <c r="E37" s="14">
        <v>2.84</v>
      </c>
      <c r="F37" s="3">
        <v>0</v>
      </c>
      <c r="G37" s="3">
        <v>19.892336006309979</v>
      </c>
      <c r="H37" s="3">
        <v>4.0779288812935457</v>
      </c>
      <c r="I37" s="3">
        <v>0.49730840015774946</v>
      </c>
      <c r="J37" s="3">
        <v>0.49730840015774946</v>
      </c>
      <c r="K37" s="3">
        <v>25.362728408045221</v>
      </c>
      <c r="L37" s="3">
        <v>0</v>
      </c>
      <c r="M37" s="3">
        <v>0.29838504009464967</v>
      </c>
      <c r="N37" s="3">
        <v>6.0671624819245435</v>
      </c>
      <c r="O37" s="3">
        <v>14.620866964637834</v>
      </c>
      <c r="P37" s="3">
        <v>3.1827737610095967</v>
      </c>
      <c r="Q37" s="3">
        <v>9.9461680031549843E-2</v>
      </c>
      <c r="R37" s="3">
        <v>0.49730840015774946</v>
      </c>
      <c r="S37" s="3">
        <v>0</v>
      </c>
      <c r="T37" s="3">
        <v>0</v>
      </c>
      <c r="U37" s="3">
        <v>0</v>
      </c>
      <c r="V37" s="3">
        <v>1.0940784803470489</v>
      </c>
      <c r="W37" s="3">
        <v>14.919252004732485</v>
      </c>
      <c r="X37" s="27">
        <v>0.29838504009464967</v>
      </c>
    </row>
    <row r="38" spans="1:24">
      <c r="A38" t="s">
        <v>47</v>
      </c>
      <c r="B38" t="s">
        <v>99</v>
      </c>
      <c r="C38" t="s">
        <v>521</v>
      </c>
      <c r="D38">
        <v>5.9660000000000002</v>
      </c>
      <c r="E38" s="14">
        <v>7.07</v>
      </c>
      <c r="F38" s="3">
        <v>0</v>
      </c>
      <c r="G38" s="3">
        <v>16.494623262618859</v>
      </c>
      <c r="H38" s="3">
        <v>4.1986313759393461</v>
      </c>
      <c r="I38" s="3">
        <v>0.4998370685642079</v>
      </c>
      <c r="J38" s="3">
        <v>0.29990224113852471</v>
      </c>
      <c r="K38" s="3">
        <v>24.192114118507661</v>
      </c>
      <c r="L38" s="3">
        <v>0</v>
      </c>
      <c r="M38" s="3">
        <v>0.39986965485136627</v>
      </c>
      <c r="N38" s="3">
        <v>5.9980448227704946</v>
      </c>
      <c r="O38" s="3">
        <v>10.796480680986891</v>
      </c>
      <c r="P38" s="3">
        <v>3.2989246525237719</v>
      </c>
      <c r="Q38" s="3">
        <v>0.39986965485136622</v>
      </c>
      <c r="R38" s="3">
        <v>0.39986965485136639</v>
      </c>
      <c r="S38" s="3">
        <v>0</v>
      </c>
      <c r="T38" s="3">
        <v>0</v>
      </c>
      <c r="U38" s="3">
        <v>0</v>
      </c>
      <c r="V38" s="3">
        <v>1.3995437919797822</v>
      </c>
      <c r="W38" s="3">
        <v>15.195046884351919</v>
      </c>
      <c r="X38" s="27">
        <v>0.29990224113852471</v>
      </c>
    </row>
    <row r="39" spans="1:24">
      <c r="A39" t="s">
        <v>49</v>
      </c>
      <c r="B39" t="s">
        <v>101</v>
      </c>
      <c r="C39" t="s">
        <v>521</v>
      </c>
      <c r="D39">
        <v>4.0919999999999996</v>
      </c>
      <c r="E39" s="14">
        <v>25.2</v>
      </c>
      <c r="F39" s="3">
        <v>0</v>
      </c>
      <c r="G39" s="3">
        <v>15.2382906884727</v>
      </c>
      <c r="H39" s="3">
        <v>4.2105803218148248</v>
      </c>
      <c r="I39" s="3">
        <v>0.50125956212081257</v>
      </c>
      <c r="J39" s="3">
        <v>0.20050382484832502</v>
      </c>
      <c r="K39" s="3">
        <v>5.2130994460564501</v>
      </c>
      <c r="L39" s="3">
        <v>0</v>
      </c>
      <c r="M39" s="3">
        <v>0.40100764969665004</v>
      </c>
      <c r="N39" s="3">
        <v>6.0151147454497496</v>
      </c>
      <c r="O39" s="3">
        <v>3.9098245845423376</v>
      </c>
      <c r="P39" s="3">
        <v>3.5088169348456879</v>
      </c>
      <c r="Q39" s="3">
        <v>0.9022672118174625</v>
      </c>
      <c r="R39" s="3">
        <v>0.40100764969665009</v>
      </c>
      <c r="S39" s="3">
        <v>0</v>
      </c>
      <c r="T39" s="3">
        <v>0</v>
      </c>
      <c r="U39" s="3">
        <v>0</v>
      </c>
      <c r="V39" s="3">
        <v>1.1027710366657875</v>
      </c>
      <c r="W39" s="3">
        <v>15.138038776048537</v>
      </c>
      <c r="X39" s="27">
        <v>0.3007557372724875</v>
      </c>
    </row>
    <row r="40" spans="1:24">
      <c r="A40" t="s">
        <v>176</v>
      </c>
      <c r="B40" t="s">
        <v>177</v>
      </c>
      <c r="C40" t="s">
        <v>521</v>
      </c>
      <c r="D40">
        <v>8.6530000000000005</v>
      </c>
      <c r="E40" s="14">
        <v>239</v>
      </c>
      <c r="F40" s="3">
        <v>0</v>
      </c>
      <c r="G40" s="3">
        <v>14.914422561380219</v>
      </c>
      <c r="H40" s="3">
        <v>4.1628609157266068</v>
      </c>
      <c r="I40" s="3">
        <v>0.40929807564698062</v>
      </c>
      <c r="J40" s="3">
        <v>0.10981167883211673</v>
      </c>
      <c r="K40" s="3">
        <v>5.47061818181818</v>
      </c>
      <c r="L40" s="3">
        <v>7.9863039150630352E-2</v>
      </c>
      <c r="M40" s="3">
        <v>0.35938367617783656</v>
      </c>
      <c r="N40" s="3">
        <v>0.92840783012607786</v>
      </c>
      <c r="O40" s="3">
        <v>7.9962867949568635</v>
      </c>
      <c r="P40" s="3">
        <v>3.6237854014598523</v>
      </c>
      <c r="Q40" s="3">
        <v>0.56902415394824135</v>
      </c>
      <c r="R40" s="3">
        <v>0.45921247511612456</v>
      </c>
      <c r="S40" s="3">
        <v>3.9931519575315176E-2</v>
      </c>
      <c r="T40" s="3">
        <v>0</v>
      </c>
      <c r="U40" s="3">
        <v>0.31945215660252141</v>
      </c>
      <c r="V40" s="3">
        <v>1.9666273390842726</v>
      </c>
      <c r="W40" s="3">
        <v>17.539919973457192</v>
      </c>
      <c r="X40" s="27">
        <v>5.9897279362972768E-2</v>
      </c>
    </row>
    <row r="41" spans="1:24">
      <c r="A41" t="s">
        <v>180</v>
      </c>
      <c r="B41" t="s">
        <v>181</v>
      </c>
      <c r="C41" t="s">
        <v>521</v>
      </c>
      <c r="D41">
        <v>8.7940000000000005</v>
      </c>
      <c r="E41" s="14">
        <v>278</v>
      </c>
      <c r="F41" s="3">
        <v>0</v>
      </c>
      <c r="G41" s="3">
        <v>72.957224794822167</v>
      </c>
      <c r="H41" s="3">
        <v>6.5172707012744366</v>
      </c>
      <c r="I41" s="3">
        <v>1.1968444652031758</v>
      </c>
      <c r="J41" s="3">
        <v>4.435364782811769</v>
      </c>
      <c r="K41" s="3">
        <v>47.54188056315472</v>
      </c>
      <c r="L41" s="3">
        <v>7.0402615600186819E-2</v>
      </c>
      <c r="M41" s="3">
        <v>0.16092026422899844</v>
      </c>
      <c r="N41" s="3">
        <v>8.5690040701941665</v>
      </c>
      <c r="O41" s="3">
        <v>10.057516514312402</v>
      </c>
      <c r="P41" s="3">
        <v>3.4597856809234666</v>
      </c>
      <c r="Q41" s="3">
        <v>1.4080523120037365</v>
      </c>
      <c r="R41" s="3">
        <v>2.3434013478347899</v>
      </c>
      <c r="S41" s="3">
        <v>4.023006605724961E-2</v>
      </c>
      <c r="T41" s="3">
        <v>1.0057516514312402E-2</v>
      </c>
      <c r="U41" s="3">
        <v>7.0402615600186819E-2</v>
      </c>
      <c r="V41" s="3">
        <v>1.4583398945752981</v>
      </c>
      <c r="W41" s="3">
        <v>27.286042303329548</v>
      </c>
      <c r="X41" s="27">
        <v>0.44253072662974569</v>
      </c>
    </row>
    <row r="42" spans="1:24">
      <c r="A42" t="s">
        <v>184</v>
      </c>
      <c r="B42" t="s">
        <v>185</v>
      </c>
      <c r="C42" t="s">
        <v>521</v>
      </c>
      <c r="D42">
        <v>8.9629999999999992</v>
      </c>
      <c r="E42" s="14">
        <v>289</v>
      </c>
      <c r="F42" s="3">
        <v>1.0040260863778527E-2</v>
      </c>
      <c r="G42" s="3">
        <v>34.960188327676832</v>
      </c>
      <c r="H42" s="3">
        <v>7.0984644306914175</v>
      </c>
      <c r="I42" s="3">
        <v>1.2449923471085371</v>
      </c>
      <c r="J42" s="3">
        <v>1.2550326079723158</v>
      </c>
      <c r="K42" s="3">
        <v>22.460063552272558</v>
      </c>
      <c r="L42" s="3">
        <v>6.024156518267116E-2</v>
      </c>
      <c r="M42" s="3">
        <v>0.14056365209289937</v>
      </c>
      <c r="N42" s="3">
        <v>1.6164819990683426</v>
      </c>
      <c r="O42" s="3">
        <v>10.321388167964326</v>
      </c>
      <c r="P42" s="3">
        <v>3.6446146935516048</v>
      </c>
      <c r="Q42" s="3">
        <v>1.5060391295667788</v>
      </c>
      <c r="R42" s="3">
        <v>2.5803470419910814</v>
      </c>
      <c r="S42" s="3">
        <v>3.012078259133558E-2</v>
      </c>
      <c r="T42" s="3">
        <v>0</v>
      </c>
      <c r="U42" s="3">
        <v>0.10040260863778526</v>
      </c>
      <c r="V42" s="3">
        <v>2.5703067811273028</v>
      </c>
      <c r="W42" s="3">
        <v>28.303495374991666</v>
      </c>
      <c r="X42" s="27">
        <v>0.10040260863778526</v>
      </c>
    </row>
    <row r="43" spans="1:24">
      <c r="A43" t="s">
        <v>188</v>
      </c>
      <c r="B43" t="s">
        <v>189</v>
      </c>
      <c r="C43" t="s">
        <v>521</v>
      </c>
      <c r="D43">
        <v>8.5719999999999992</v>
      </c>
      <c r="E43" s="14">
        <v>290</v>
      </c>
      <c r="F43" s="3">
        <v>0</v>
      </c>
      <c r="G43" s="3">
        <v>22.44630658531732</v>
      </c>
      <c r="H43" s="3">
        <v>7.0925134292724961</v>
      </c>
      <c r="I43" s="3">
        <v>1.2786503083758867</v>
      </c>
      <c r="J43" s="3">
        <v>1.2287030307049536</v>
      </c>
      <c r="K43" s="3">
        <v>14.674510179720137</v>
      </c>
      <c r="L43" s="3">
        <v>5.9936733205119691E-2</v>
      </c>
      <c r="M43" s="3">
        <v>0.2197680217521055</v>
      </c>
      <c r="N43" s="3">
        <v>2.5672900722859602</v>
      </c>
      <c r="O43" s="3">
        <v>14.075142847668941</v>
      </c>
      <c r="P43" s="3">
        <v>4.0257505802772062</v>
      </c>
      <c r="Q43" s="3">
        <v>1.4784394190596188</v>
      </c>
      <c r="R43" s="3">
        <v>2.5972584388885198</v>
      </c>
      <c r="S43" s="3">
        <v>3.9957822136746458E-2</v>
      </c>
      <c r="T43" s="3">
        <v>9.9894555341866146E-3</v>
      </c>
      <c r="U43" s="3">
        <v>8.9905099807679537E-2</v>
      </c>
      <c r="V43" s="3">
        <v>2.1177645732475621</v>
      </c>
      <c r="W43" s="3">
        <v>29.378988726042831</v>
      </c>
      <c r="X43" s="27">
        <v>8.9905099807679537E-2</v>
      </c>
    </row>
    <row r="44" spans="1:24">
      <c r="A44" t="s">
        <v>192</v>
      </c>
      <c r="B44" t="s">
        <v>193</v>
      </c>
      <c r="C44" t="s">
        <v>521</v>
      </c>
      <c r="D44">
        <v>8.7799999999999994</v>
      </c>
      <c r="E44" s="14">
        <v>262</v>
      </c>
      <c r="F44" s="3">
        <v>0</v>
      </c>
      <c r="G44" s="3">
        <v>11.943444665078106</v>
      </c>
      <c r="H44" s="3">
        <v>6.9088540508339964</v>
      </c>
      <c r="I44" s="3">
        <v>2.0836226502515229</v>
      </c>
      <c r="J44" s="3">
        <v>0.35890150913423358</v>
      </c>
      <c r="K44" s="3">
        <v>27.416087503309512</v>
      </c>
      <c r="L44" s="3">
        <v>5.9816918189038934E-2</v>
      </c>
      <c r="M44" s="3">
        <v>0.33896253640455398</v>
      </c>
      <c r="N44" s="3">
        <v>0.73774199099814686</v>
      </c>
      <c r="O44" s="3">
        <v>8.7233005692348442</v>
      </c>
      <c r="P44" s="3">
        <v>2.8512731003441893</v>
      </c>
      <c r="Q44" s="3">
        <v>0.49847431824199112</v>
      </c>
      <c r="R44" s="3">
        <v>0.9271622319301035</v>
      </c>
      <c r="S44" s="3">
        <v>4.9847431824199109E-2</v>
      </c>
      <c r="T44" s="3">
        <v>0</v>
      </c>
      <c r="U44" s="3">
        <v>6.9786404553878759E-2</v>
      </c>
      <c r="V44" s="3">
        <v>1.5153619274556529</v>
      </c>
      <c r="W44" s="3">
        <v>38.522095313741069</v>
      </c>
      <c r="X44" s="27">
        <v>6.9786404553878759E-2</v>
      </c>
    </row>
    <row r="45" spans="1:24">
      <c r="A45" t="s">
        <v>196</v>
      </c>
      <c r="B45" t="s">
        <v>197</v>
      </c>
      <c r="C45" t="s">
        <v>521</v>
      </c>
      <c r="D45">
        <v>8.0530000000000008</v>
      </c>
      <c r="E45" s="14">
        <v>458</v>
      </c>
      <c r="F45" s="3">
        <v>1.9975688284381357E-2</v>
      </c>
      <c r="G45" s="3">
        <v>22.692381891057224</v>
      </c>
      <c r="H45" s="3">
        <v>0.59927064853144063</v>
      </c>
      <c r="I45" s="3">
        <v>0.12984197384847881</v>
      </c>
      <c r="J45" s="3">
        <v>6.1724876798738393</v>
      </c>
      <c r="K45" s="3">
        <v>53.145318680596596</v>
      </c>
      <c r="L45" s="3">
        <v>0.14981766213286016</v>
      </c>
      <c r="M45" s="3">
        <v>0.50938005125172459</v>
      </c>
      <c r="N45" s="3">
        <v>4.7941651882515259</v>
      </c>
      <c r="O45" s="3">
        <v>150.58672613180886</v>
      </c>
      <c r="P45" s="3">
        <v>0.48940436296734319</v>
      </c>
      <c r="Q45" s="3">
        <v>0.39951376568762714</v>
      </c>
      <c r="R45" s="3">
        <v>1.6080429068926991</v>
      </c>
      <c r="S45" s="3">
        <v>4.9939220710953393E-2</v>
      </c>
      <c r="T45" s="3">
        <v>9.9878441421906786E-3</v>
      </c>
      <c r="U45" s="3">
        <v>0.13982981799066949</v>
      </c>
      <c r="V45" s="3">
        <v>1.6280185951770805</v>
      </c>
      <c r="W45" s="3">
        <v>142.85613476575327</v>
      </c>
      <c r="X45" s="27">
        <v>0.3595623891188644</v>
      </c>
    </row>
    <row r="46" spans="1:24">
      <c r="A46" t="s">
        <v>200</v>
      </c>
      <c r="B46" t="s">
        <v>201</v>
      </c>
      <c r="C46" t="s">
        <v>521</v>
      </c>
      <c r="D46">
        <v>8.8699999999999992</v>
      </c>
      <c r="E46" s="14">
        <v>411</v>
      </c>
      <c r="F46" s="3">
        <v>9.9881905261776666E-3</v>
      </c>
      <c r="G46" s="3">
        <v>13.114494160871276</v>
      </c>
      <c r="H46" s="3">
        <v>0.54935047893977162</v>
      </c>
      <c r="I46" s="3">
        <v>0.12984647684030964</v>
      </c>
      <c r="J46" s="3">
        <v>1.6280750557669597</v>
      </c>
      <c r="K46" s="3">
        <v>10.637422910379215</v>
      </c>
      <c r="L46" s="3">
        <v>0.12984647684030967</v>
      </c>
      <c r="M46" s="3">
        <v>0.35957485894239594</v>
      </c>
      <c r="N46" s="3">
        <v>3.4359375410051176</v>
      </c>
      <c r="O46" s="3">
        <v>33.670190263744914</v>
      </c>
      <c r="P46" s="3">
        <v>0.5293740978874163</v>
      </c>
      <c r="Q46" s="3">
        <v>2.9964571578533026E-2</v>
      </c>
      <c r="R46" s="3">
        <v>1.6480514368193151</v>
      </c>
      <c r="S46" s="3">
        <v>2.9964571578532998E-2</v>
      </c>
      <c r="T46" s="3">
        <v>0</v>
      </c>
      <c r="U46" s="3">
        <v>0.12984647684030967</v>
      </c>
      <c r="V46" s="3">
        <v>1.1786064820889646</v>
      </c>
      <c r="W46" s="3">
        <v>137.55735992651881</v>
      </c>
      <c r="X46" s="27">
        <v>0.38953943052092899</v>
      </c>
    </row>
    <row r="47" spans="1:24">
      <c r="A47" t="s">
        <v>204</v>
      </c>
      <c r="B47" t="s">
        <v>205</v>
      </c>
      <c r="C47" t="s">
        <v>521</v>
      </c>
      <c r="D47">
        <v>8.718</v>
      </c>
      <c r="E47" s="14">
        <v>448</v>
      </c>
      <c r="F47" s="3">
        <v>9.9964082805459459E-3</v>
      </c>
      <c r="G47" s="3">
        <v>46.933136877163221</v>
      </c>
      <c r="H47" s="3">
        <v>0.55979886371057297</v>
      </c>
      <c r="I47" s="3">
        <v>0.12995330764709728</v>
      </c>
      <c r="J47" s="3">
        <v>6.6975935479657842</v>
      </c>
      <c r="K47" s="3">
        <v>49.862084503363178</v>
      </c>
      <c r="L47" s="3">
        <v>0.17993534904982705</v>
      </c>
      <c r="M47" s="3">
        <v>0.78971625416312974</v>
      </c>
      <c r="N47" s="3">
        <v>2.8089907268334113</v>
      </c>
      <c r="O47" s="3">
        <v>92.236859204597451</v>
      </c>
      <c r="P47" s="3">
        <v>0.43984196434402162</v>
      </c>
      <c r="Q47" s="3">
        <v>6.9974857963821621E-2</v>
      </c>
      <c r="R47" s="3">
        <v>1.6694001828511731</v>
      </c>
      <c r="S47" s="3">
        <v>2.9989224841637838E-2</v>
      </c>
      <c r="T47" s="3">
        <v>2.9989224841637838E-2</v>
      </c>
      <c r="U47" s="3">
        <v>1.0796120942989622</v>
      </c>
      <c r="V47" s="3">
        <v>1.0096372363351407</v>
      </c>
      <c r="W47" s="3">
        <v>134.69160517207609</v>
      </c>
      <c r="X47" s="27">
        <v>0.15994253248873513</v>
      </c>
    </row>
    <row r="48" spans="1:24">
      <c r="A48" t="s">
        <v>208</v>
      </c>
      <c r="B48" t="s">
        <v>209</v>
      </c>
      <c r="C48" t="s">
        <v>521</v>
      </c>
      <c r="D48">
        <v>8.6910000000000007</v>
      </c>
      <c r="E48" s="14">
        <v>222</v>
      </c>
      <c r="F48" s="3">
        <v>0</v>
      </c>
      <c r="G48" s="3">
        <v>13.082320865372079</v>
      </c>
      <c r="H48" s="3">
        <v>4.2410269777140615</v>
      </c>
      <c r="I48" s="3">
        <v>0.4290921412745991</v>
      </c>
      <c r="J48" s="3">
        <v>0.15966219210217641</v>
      </c>
      <c r="K48" s="3">
        <v>6.9053898084191294</v>
      </c>
      <c r="L48" s="3">
        <v>7.9831096051088207E-2</v>
      </c>
      <c r="M48" s="3">
        <v>0.36921881923628297</v>
      </c>
      <c r="N48" s="3">
        <v>1.1276142317216209</v>
      </c>
      <c r="O48" s="3">
        <v>12.174242147790954</v>
      </c>
      <c r="P48" s="3">
        <v>3.7420826273947601</v>
      </c>
      <c r="Q48" s="3">
        <v>0.2295144011468786</v>
      </c>
      <c r="R48" s="3">
        <v>0.4290921412745991</v>
      </c>
      <c r="S48" s="3">
        <v>3.9915548025544104E-2</v>
      </c>
      <c r="T48" s="3">
        <v>0</v>
      </c>
      <c r="U48" s="3">
        <v>4.9894435031930133E-2</v>
      </c>
      <c r="V48" s="3">
        <v>1.5966219210217643</v>
      </c>
      <c r="W48" s="3">
        <v>17.562841131239406</v>
      </c>
      <c r="X48" s="27">
        <v>7.9831096051088207E-2</v>
      </c>
    </row>
    <row r="49" spans="1:24">
      <c r="A49" t="s">
        <v>212</v>
      </c>
      <c r="B49" t="s">
        <v>213</v>
      </c>
      <c r="C49" t="s">
        <v>521</v>
      </c>
      <c r="D49">
        <v>8.5370000000000008</v>
      </c>
      <c r="E49" s="14">
        <v>456</v>
      </c>
      <c r="F49" s="3">
        <v>2.0189703669784797E-2</v>
      </c>
      <c r="G49" s="3">
        <v>17.272291489500894</v>
      </c>
      <c r="H49" s="3">
        <v>0.53502714724929712</v>
      </c>
      <c r="I49" s="3">
        <v>0.13123307385360117</v>
      </c>
      <c r="J49" s="3">
        <v>3.3313011055144917</v>
      </c>
      <c r="K49" s="3">
        <v>19.048985412441958</v>
      </c>
      <c r="L49" s="3">
        <v>0.14132792568849359</v>
      </c>
      <c r="M49" s="3">
        <v>0.63597566559822116</v>
      </c>
      <c r="N49" s="3">
        <v>4.1893635114803462</v>
      </c>
      <c r="O49" s="3">
        <v>139.86417217243419</v>
      </c>
      <c r="P49" s="3">
        <v>0.45426833257015792</v>
      </c>
      <c r="Q49" s="3">
        <v>0.32303525871655675</v>
      </c>
      <c r="R49" s="3">
        <v>1.6252711454176763</v>
      </c>
      <c r="S49" s="3">
        <v>4.0379407339569594E-2</v>
      </c>
      <c r="T49" s="3">
        <v>1.0094851834892398E-2</v>
      </c>
      <c r="U49" s="3">
        <v>6.0569111009354394E-2</v>
      </c>
      <c r="V49" s="3">
        <v>2.0391600706482649</v>
      </c>
      <c r="W49" s="3">
        <v>139.66227513573634</v>
      </c>
      <c r="X49" s="27">
        <v>8.0758814679139188E-2</v>
      </c>
    </row>
    <row r="50" spans="1:24">
      <c r="A50" t="s">
        <v>276</v>
      </c>
      <c r="B50" t="s">
        <v>277</v>
      </c>
      <c r="C50" t="s">
        <v>521</v>
      </c>
      <c r="D50">
        <v>7.86</v>
      </c>
      <c r="E50" s="14">
        <v>441</v>
      </c>
      <c r="F50" s="3">
        <v>0</v>
      </c>
      <c r="G50" s="3">
        <v>14.639157658576384</v>
      </c>
      <c r="H50" s="3">
        <v>3.6096553130736289</v>
      </c>
      <c r="I50" s="3">
        <v>0.50134101570467071</v>
      </c>
      <c r="J50" s="3">
        <v>0.3008046094228024</v>
      </c>
      <c r="K50" s="3">
        <v>11.230038751784624</v>
      </c>
      <c r="L50" s="3">
        <v>0.10026820314093414</v>
      </c>
      <c r="M50" s="3">
        <v>0.40107281256373656</v>
      </c>
      <c r="N50" s="3">
        <v>7.52011523557006</v>
      </c>
      <c r="O50" s="3">
        <v>11.330306954925558</v>
      </c>
      <c r="P50" s="3">
        <v>3.1083142973689579</v>
      </c>
      <c r="Q50" s="3">
        <v>0.60160921884560481</v>
      </c>
      <c r="R50" s="3">
        <v>0.3008046094228024</v>
      </c>
      <c r="S50" s="3">
        <v>0</v>
      </c>
      <c r="T50" s="3">
        <v>0</v>
      </c>
      <c r="U50" s="3">
        <v>0</v>
      </c>
      <c r="V50" s="3">
        <v>0.80214562512747312</v>
      </c>
      <c r="W50" s="3">
        <v>18.649885784213751</v>
      </c>
      <c r="X50" s="27">
        <v>0.50134101570467071</v>
      </c>
    </row>
    <row r="51" spans="1:24">
      <c r="A51" t="s">
        <v>279</v>
      </c>
      <c r="B51" t="s">
        <v>280</v>
      </c>
      <c r="C51" t="s">
        <v>521</v>
      </c>
      <c r="D51">
        <v>7.84</v>
      </c>
      <c r="E51" s="14">
        <v>300.60000000000002</v>
      </c>
      <c r="F51" s="3">
        <v>0</v>
      </c>
      <c r="G51" s="3">
        <v>15.657181948131512</v>
      </c>
      <c r="H51" s="3">
        <v>3.6131958341841952</v>
      </c>
      <c r="I51" s="3">
        <v>0.40146620379824394</v>
      </c>
      <c r="J51" s="3">
        <v>0.3010996528486829</v>
      </c>
      <c r="K51" s="3">
        <v>4.0146620379824389</v>
      </c>
      <c r="L51" s="3">
        <v>0.10036655094956098</v>
      </c>
      <c r="M51" s="3">
        <v>0.3010996528486829</v>
      </c>
      <c r="N51" s="3">
        <v>9.334089238309172</v>
      </c>
      <c r="O51" s="3">
        <v>26.898235654482345</v>
      </c>
      <c r="P51" s="3">
        <v>3.1113630794363902</v>
      </c>
      <c r="Q51" s="3">
        <v>0.60219930569736579</v>
      </c>
      <c r="R51" s="3">
        <v>0.3010996528486829</v>
      </c>
      <c r="S51" s="3">
        <v>0</v>
      </c>
      <c r="T51" s="3">
        <v>0</v>
      </c>
      <c r="U51" s="3">
        <v>0</v>
      </c>
      <c r="V51" s="3">
        <v>1.3047651623442929</v>
      </c>
      <c r="W51" s="3">
        <v>19.069644680416584</v>
      </c>
      <c r="X51" s="27">
        <v>0.3010996528486829</v>
      </c>
    </row>
    <row r="52" spans="1:24">
      <c r="A52" t="s">
        <v>282</v>
      </c>
      <c r="B52" t="s">
        <v>283</v>
      </c>
      <c r="C52" t="s">
        <v>521</v>
      </c>
      <c r="D52">
        <v>7.65</v>
      </c>
      <c r="E52" s="14">
        <v>276.39999999999998</v>
      </c>
      <c r="F52" s="3">
        <v>0</v>
      </c>
      <c r="G52" s="3">
        <v>16.460694145391166</v>
      </c>
      <c r="H52" s="3">
        <v>3.4761714344304324</v>
      </c>
      <c r="I52" s="3">
        <v>0.4089613452271097</v>
      </c>
      <c r="J52" s="3">
        <v>0.20448067261355485</v>
      </c>
      <c r="K52" s="3">
        <v>6.0321798420998674</v>
      </c>
      <c r="L52" s="3">
        <v>0.10224033630677742</v>
      </c>
      <c r="M52" s="3">
        <v>0.30672100892033222</v>
      </c>
      <c r="N52" s="3">
        <v>5.1120168153388708</v>
      </c>
      <c r="O52" s="3">
        <v>7.2590638777811964</v>
      </c>
      <c r="P52" s="3">
        <v>3.0672100892033223</v>
      </c>
      <c r="Q52" s="3">
        <v>0.10224033630677744</v>
      </c>
      <c r="R52" s="3">
        <v>0.30672100892033222</v>
      </c>
      <c r="S52" s="3">
        <v>0</v>
      </c>
      <c r="T52" s="3">
        <v>0</v>
      </c>
      <c r="U52" s="3">
        <v>0</v>
      </c>
      <c r="V52" s="3">
        <v>1.2268840356813289</v>
      </c>
      <c r="W52" s="3">
        <v>18.914462216753822</v>
      </c>
      <c r="X52" s="27">
        <v>0.30672100892033222</v>
      </c>
    </row>
    <row r="53" spans="1:24">
      <c r="A53" t="s">
        <v>285</v>
      </c>
      <c r="B53" t="s">
        <v>286</v>
      </c>
      <c r="C53" t="s">
        <v>521</v>
      </c>
      <c r="D53">
        <v>7.36</v>
      </c>
      <c r="E53" s="14">
        <v>544.4</v>
      </c>
      <c r="F53" s="3">
        <v>0</v>
      </c>
      <c r="G53" s="3">
        <v>18.047766326530617</v>
      </c>
      <c r="H53" s="3">
        <v>0.80660408163265329</v>
      </c>
      <c r="I53" s="3">
        <v>0.20165102040816332</v>
      </c>
      <c r="J53" s="3">
        <v>0.302476530612245</v>
      </c>
      <c r="K53" s="3">
        <v>3.8313693877551032</v>
      </c>
      <c r="L53" s="3">
        <v>0.10082551020408166</v>
      </c>
      <c r="M53" s="3">
        <v>0.60495306122449</v>
      </c>
      <c r="N53" s="3">
        <v>32.465814285714295</v>
      </c>
      <c r="O53" s="3">
        <v>11.494108163265311</v>
      </c>
      <c r="P53" s="3">
        <v>0.7057785714285717</v>
      </c>
      <c r="Q53" s="3">
        <v>1.3107316326530616</v>
      </c>
      <c r="R53" s="3">
        <v>0.90742959183673488</v>
      </c>
      <c r="S53" s="3">
        <v>0</v>
      </c>
      <c r="T53" s="3">
        <v>0</v>
      </c>
      <c r="U53" s="3">
        <v>0</v>
      </c>
      <c r="V53" s="3">
        <v>1.9156846938775516</v>
      </c>
      <c r="W53" s="3">
        <v>129.56078061224494</v>
      </c>
      <c r="X53" s="27">
        <v>0.40330204081632665</v>
      </c>
    </row>
    <row r="54" spans="1:24">
      <c r="A54" t="s">
        <v>288</v>
      </c>
      <c r="B54" t="s">
        <v>289</v>
      </c>
      <c r="C54" t="s">
        <v>521</v>
      </c>
      <c r="D54">
        <v>7.89</v>
      </c>
      <c r="E54" s="14">
        <v>289.89999999999998</v>
      </c>
      <c r="F54" s="3">
        <v>0</v>
      </c>
      <c r="G54" s="3">
        <v>17.482319329449041</v>
      </c>
      <c r="H54" s="3">
        <v>3.637939282428702</v>
      </c>
      <c r="I54" s="3">
        <v>0.50526934478176422</v>
      </c>
      <c r="J54" s="3">
        <v>0.30316160686905852</v>
      </c>
      <c r="K54" s="3">
        <v>7.0737708269446982</v>
      </c>
      <c r="L54" s="3">
        <v>0.10105386895635285</v>
      </c>
      <c r="M54" s="3">
        <v>0.30316160686905852</v>
      </c>
      <c r="N54" s="3">
        <v>3.2337238066032912</v>
      </c>
      <c r="O54" s="3">
        <v>9.4990636818971659</v>
      </c>
      <c r="P54" s="3">
        <v>3.3347776755596441</v>
      </c>
      <c r="Q54" s="3">
        <v>1.4147541653889399</v>
      </c>
      <c r="R54" s="3">
        <v>0.30316160686905852</v>
      </c>
      <c r="S54" s="3">
        <v>0</v>
      </c>
      <c r="T54" s="3">
        <v>0</v>
      </c>
      <c r="U54" s="3">
        <v>0</v>
      </c>
      <c r="V54" s="3">
        <v>1.1115925585198814</v>
      </c>
      <c r="W54" s="3">
        <v>18.897073494837983</v>
      </c>
      <c r="X54" s="27">
        <v>0.30316160686905852</v>
      </c>
    </row>
    <row r="55" spans="1:24">
      <c r="A55" t="s">
        <v>291</v>
      </c>
      <c r="B55" t="s">
        <v>292</v>
      </c>
      <c r="C55" t="s">
        <v>521</v>
      </c>
      <c r="D55">
        <v>7.87</v>
      </c>
      <c r="E55" s="14">
        <v>281.2</v>
      </c>
      <c r="F55" s="3">
        <v>0</v>
      </c>
      <c r="G55" s="3">
        <v>15.205262565257453</v>
      </c>
      <c r="H55" s="3">
        <v>3.6250957109223063</v>
      </c>
      <c r="I55" s="3">
        <v>0.30209130924352551</v>
      </c>
      <c r="J55" s="3">
        <v>0.20139420616235038</v>
      </c>
      <c r="K55" s="3">
        <v>5.5383406694646355</v>
      </c>
      <c r="L55" s="3">
        <v>0.10069710308117519</v>
      </c>
      <c r="M55" s="3">
        <v>0.20139420616235038</v>
      </c>
      <c r="N55" s="3">
        <v>3.1216101955164306</v>
      </c>
      <c r="O55" s="3">
        <v>13.59410891595865</v>
      </c>
      <c r="P55" s="3">
        <v>3.222307298597606</v>
      </c>
      <c r="Q55" s="3">
        <v>0.60418261848705102</v>
      </c>
      <c r="R55" s="3">
        <v>0.30209130924352551</v>
      </c>
      <c r="S55" s="3">
        <v>0</v>
      </c>
      <c r="T55" s="3">
        <v>0</v>
      </c>
      <c r="U55" s="3">
        <v>0</v>
      </c>
      <c r="V55" s="3">
        <v>1.611153649298803</v>
      </c>
      <c r="W55" s="3">
        <v>18.931055379260933</v>
      </c>
      <c r="X55" s="27">
        <v>0.20139420616235038</v>
      </c>
    </row>
    <row r="56" spans="1:24">
      <c r="A56" t="s">
        <v>294</v>
      </c>
      <c r="B56" t="s">
        <v>295</v>
      </c>
      <c r="C56" t="s">
        <v>521</v>
      </c>
      <c r="D56">
        <v>7.24</v>
      </c>
      <c r="E56" s="14">
        <v>604.1</v>
      </c>
      <c r="F56" s="3">
        <v>0</v>
      </c>
      <c r="G56" s="3">
        <v>16.275450828051536</v>
      </c>
      <c r="H56" s="3">
        <v>0.80871805356777815</v>
      </c>
      <c r="I56" s="3">
        <v>0.10108975669597227</v>
      </c>
      <c r="J56" s="3">
        <v>0.40435902678388908</v>
      </c>
      <c r="K56" s="3">
        <v>5.4588468615825025</v>
      </c>
      <c r="L56" s="3">
        <v>0.20217951339194454</v>
      </c>
      <c r="M56" s="3">
        <v>0.30326927008791676</v>
      </c>
      <c r="N56" s="3">
        <v>41.14353097526071</v>
      </c>
      <c r="O56" s="3">
        <v>263.84426497648758</v>
      </c>
      <c r="P56" s="3">
        <v>0.60653854017583353</v>
      </c>
      <c r="Q56" s="3">
        <v>1.0108975669597227</v>
      </c>
      <c r="R56" s="3">
        <v>1.0108975669597227</v>
      </c>
      <c r="S56" s="3">
        <v>0</v>
      </c>
      <c r="T56" s="3">
        <v>0</v>
      </c>
      <c r="U56" s="3">
        <v>0</v>
      </c>
      <c r="V56" s="3">
        <v>1.4152565937436119</v>
      </c>
      <c r="W56" s="3">
        <v>131.41668370476395</v>
      </c>
      <c r="X56" s="27">
        <v>0.50544878347986133</v>
      </c>
    </row>
    <row r="57" spans="1:24" ht="16">
      <c r="A57" t="s">
        <v>313</v>
      </c>
      <c r="B57" s="32" t="s">
        <v>314</v>
      </c>
      <c r="C57" t="s">
        <v>521</v>
      </c>
      <c r="D57">
        <v>7.95</v>
      </c>
      <c r="E57" s="14">
        <v>307.2</v>
      </c>
      <c r="F57" s="3">
        <v>0</v>
      </c>
      <c r="G57" s="3">
        <v>9.2747582723430533</v>
      </c>
      <c r="H57" s="3">
        <v>3.6691351407071418</v>
      </c>
      <c r="I57" s="3">
        <v>0.30576126172559515</v>
      </c>
      <c r="J57" s="3">
        <v>0.30576126172559515</v>
      </c>
      <c r="K57" s="3">
        <v>5.6056231316359115</v>
      </c>
      <c r="L57" s="3">
        <v>0.10192042057519839</v>
      </c>
      <c r="M57" s="3">
        <v>0.10192042057519839</v>
      </c>
      <c r="N57" s="3">
        <v>3.1595330378311499</v>
      </c>
      <c r="O57" s="3">
        <v>23.237855891145234</v>
      </c>
      <c r="P57" s="3">
        <v>2.853771776105555</v>
      </c>
      <c r="Q57" s="3">
        <v>0.81536336460158709</v>
      </c>
      <c r="R57" s="3">
        <v>0.40768168230079355</v>
      </c>
      <c r="S57" s="3">
        <v>0</v>
      </c>
      <c r="T57" s="3">
        <v>0</v>
      </c>
      <c r="U57" s="3">
        <v>0</v>
      </c>
      <c r="V57" s="3">
        <v>1.2230450469023806</v>
      </c>
      <c r="W57" s="3">
        <v>20.282163694464479</v>
      </c>
      <c r="X57" s="27">
        <v>0.30576126172559515</v>
      </c>
    </row>
    <row r="58" spans="1:24" ht="16">
      <c r="A58" t="s">
        <v>317</v>
      </c>
      <c r="B58" s="32" t="s">
        <v>318</v>
      </c>
      <c r="C58" t="s">
        <v>521</v>
      </c>
      <c r="D58">
        <v>7.63</v>
      </c>
      <c r="E58" s="14">
        <v>565.20000000000005</v>
      </c>
      <c r="F58" s="3">
        <v>0</v>
      </c>
      <c r="G58" s="3">
        <v>5.8740932429656976</v>
      </c>
      <c r="H58" s="3">
        <v>0.50638734853152567</v>
      </c>
      <c r="I58" s="3">
        <v>0.20255493941261027</v>
      </c>
      <c r="J58" s="3">
        <v>2.7344916820702387</v>
      </c>
      <c r="K58" s="3">
        <v>25.218089956869974</v>
      </c>
      <c r="L58" s="3">
        <v>0.20255493941261027</v>
      </c>
      <c r="M58" s="3">
        <v>0.3038324091189154</v>
      </c>
      <c r="N58" s="3">
        <v>1.4178845758882719</v>
      </c>
      <c r="O58" s="3">
        <v>53.373226535222798</v>
      </c>
      <c r="P58" s="3">
        <v>0.3038324091189154</v>
      </c>
      <c r="Q58" s="3">
        <v>1.0127746970630513</v>
      </c>
      <c r="R58" s="3">
        <v>1.3166071061819666</v>
      </c>
      <c r="S58" s="3">
        <v>0</v>
      </c>
      <c r="T58" s="3">
        <v>0</v>
      </c>
      <c r="U58" s="3">
        <v>0</v>
      </c>
      <c r="V58" s="3">
        <v>1.1140521667693564</v>
      </c>
      <c r="W58" s="3">
        <v>125.98917231464358</v>
      </c>
      <c r="X58" s="27">
        <v>0.20255493941261027</v>
      </c>
    </row>
    <row r="59" spans="1:24" ht="16">
      <c r="A59" t="s">
        <v>321</v>
      </c>
      <c r="B59" s="32" t="s">
        <v>322</v>
      </c>
      <c r="C59" t="s">
        <v>521</v>
      </c>
      <c r="D59">
        <v>7.64</v>
      </c>
      <c r="E59" s="14">
        <v>505.9</v>
      </c>
      <c r="F59" s="3">
        <v>0</v>
      </c>
      <c r="G59" s="3">
        <v>15.408118506326518</v>
      </c>
      <c r="H59" s="3">
        <v>0.50684600349758291</v>
      </c>
      <c r="I59" s="3">
        <v>0.3041076020985497</v>
      </c>
      <c r="J59" s="3">
        <v>1.0136920069951656</v>
      </c>
      <c r="K59" s="3">
        <v>41.76411068820083</v>
      </c>
      <c r="L59" s="3">
        <v>0.20273840139903315</v>
      </c>
      <c r="M59" s="3">
        <v>0.20273840139903315</v>
      </c>
      <c r="N59" s="3">
        <v>1.6219072111922652</v>
      </c>
      <c r="O59" s="3">
        <v>50.481861948359246</v>
      </c>
      <c r="P59" s="3">
        <v>0.3041076020985497</v>
      </c>
      <c r="Q59" s="3">
        <v>0.4054768027980663</v>
      </c>
      <c r="R59" s="3">
        <v>1.7232764118917818</v>
      </c>
      <c r="S59" s="3">
        <v>0</v>
      </c>
      <c r="T59" s="3">
        <v>0</v>
      </c>
      <c r="U59" s="3">
        <v>0</v>
      </c>
      <c r="V59" s="3">
        <v>1.6219072111922652</v>
      </c>
      <c r="W59" s="3">
        <v>108.56641394918223</v>
      </c>
      <c r="X59" s="27">
        <v>6.0821520419709936</v>
      </c>
    </row>
    <row r="60" spans="1:24" ht="16">
      <c r="A60" t="s">
        <v>325</v>
      </c>
      <c r="B60" s="32" t="s">
        <v>326</v>
      </c>
      <c r="C60" t="s">
        <v>521</v>
      </c>
      <c r="D60">
        <v>7.99</v>
      </c>
      <c r="E60" s="14">
        <v>343.6</v>
      </c>
      <c r="F60" s="3">
        <v>0</v>
      </c>
      <c r="G60" s="3">
        <v>13.92496626881163</v>
      </c>
      <c r="H60" s="3">
        <v>3.7133243383497674</v>
      </c>
      <c r="I60" s="3">
        <v>0.41259159314997418</v>
      </c>
      <c r="J60" s="3">
        <v>0.41259159314997418</v>
      </c>
      <c r="K60" s="3">
        <v>6.3951696938245997</v>
      </c>
      <c r="L60" s="3">
        <v>0.10314789828749354</v>
      </c>
      <c r="M60" s="3">
        <v>0.20629579657498709</v>
      </c>
      <c r="N60" s="3">
        <v>2.8881411520498195</v>
      </c>
      <c r="O60" s="3">
        <v>12.584043591074213</v>
      </c>
      <c r="P60" s="3">
        <v>2.9912890503373126</v>
      </c>
      <c r="Q60" s="3">
        <v>1.0314789828749356</v>
      </c>
      <c r="R60" s="3">
        <v>0.41259159314997418</v>
      </c>
      <c r="S60" s="3">
        <v>0</v>
      </c>
      <c r="T60" s="3">
        <v>0</v>
      </c>
      <c r="U60" s="3">
        <v>0</v>
      </c>
      <c r="V60" s="3">
        <v>1.0314789828749356</v>
      </c>
      <c r="W60" s="3">
        <v>20.010692267773749</v>
      </c>
      <c r="X60" s="27">
        <v>0.30944369486248063</v>
      </c>
    </row>
    <row r="61" spans="1:24" ht="16">
      <c r="A61" t="s">
        <v>329</v>
      </c>
      <c r="B61" s="32" t="s">
        <v>330</v>
      </c>
      <c r="C61" t="s">
        <v>521</v>
      </c>
      <c r="D61">
        <v>7.55</v>
      </c>
      <c r="E61" s="14">
        <v>497.1</v>
      </c>
      <c r="F61" s="3">
        <v>0</v>
      </c>
      <c r="G61" s="3">
        <v>10.589902030819475</v>
      </c>
      <c r="H61" s="3">
        <v>0.60513725890396997</v>
      </c>
      <c r="I61" s="3">
        <v>0.30256862945198498</v>
      </c>
      <c r="J61" s="3">
        <v>0.80684967853862666</v>
      </c>
      <c r="K61" s="3">
        <v>10.287333401367489</v>
      </c>
      <c r="L61" s="3">
        <v>0.20171241963465666</v>
      </c>
      <c r="M61" s="3">
        <v>0.20171241963465666</v>
      </c>
      <c r="N61" s="3">
        <v>0.90770588835595489</v>
      </c>
      <c r="O61" s="3">
        <v>47.20070619450965</v>
      </c>
      <c r="P61" s="3">
        <v>0.40342483926931333</v>
      </c>
      <c r="Q61" s="3">
        <v>1.0085620981732832</v>
      </c>
      <c r="R61" s="3">
        <v>1.7145555668945816</v>
      </c>
      <c r="S61" s="3">
        <v>0</v>
      </c>
      <c r="T61" s="3">
        <v>0</v>
      </c>
      <c r="U61" s="3">
        <v>0</v>
      </c>
      <c r="V61" s="3">
        <v>1.0085620981732832</v>
      </c>
      <c r="W61" s="3">
        <v>110.43754974997451</v>
      </c>
      <c r="X61" s="27">
        <v>0.20171241963465666</v>
      </c>
    </row>
    <row r="62" spans="1:24">
      <c r="A62" t="s">
        <v>31</v>
      </c>
      <c r="B62" t="s">
        <v>83</v>
      </c>
      <c r="C62" t="s">
        <v>521</v>
      </c>
      <c r="D62">
        <v>8.18</v>
      </c>
      <c r="E62">
        <v>236</v>
      </c>
      <c r="F62" s="3">
        <v>0</v>
      </c>
      <c r="G62" s="3">
        <v>19.432634017207146</v>
      </c>
      <c r="H62" s="3">
        <v>3.5875632031767037</v>
      </c>
      <c r="I62" s="3">
        <v>0.4982726671078756</v>
      </c>
      <c r="J62" s="3">
        <v>0.29896360026472535</v>
      </c>
      <c r="K62" s="3">
        <v>12.157853077432163</v>
      </c>
      <c r="L62" s="3">
        <v>0</v>
      </c>
      <c r="M62" s="3">
        <v>0.29896360026472535</v>
      </c>
      <c r="N62" s="3">
        <v>10.762689609530113</v>
      </c>
      <c r="O62" s="3">
        <v>6.6768537392455318</v>
      </c>
      <c r="P62" s="3">
        <v>2.6906724023825284</v>
      </c>
      <c r="Q62" s="3">
        <v>0.49827266710787554</v>
      </c>
      <c r="R62" s="3">
        <v>0.39861813368630056</v>
      </c>
      <c r="S62" s="3">
        <v>0</v>
      </c>
      <c r="T62" s="3">
        <v>0</v>
      </c>
      <c r="U62" s="3">
        <v>0</v>
      </c>
      <c r="V62" s="3">
        <v>0.89689080079417594</v>
      </c>
      <c r="W62" s="3">
        <v>13.154398411647916</v>
      </c>
      <c r="X62" s="3">
        <v>0.29896360026472535</v>
      </c>
    </row>
    <row r="63" spans="1:24">
      <c r="A63" t="s">
        <v>33</v>
      </c>
      <c r="B63" t="s">
        <v>85</v>
      </c>
      <c r="C63" t="s">
        <v>521</v>
      </c>
      <c r="D63">
        <v>8.0790000000000006</v>
      </c>
      <c r="E63">
        <v>245</v>
      </c>
      <c r="F63" s="3">
        <v>0</v>
      </c>
      <c r="G63" s="3">
        <v>21.521715709379848</v>
      </c>
      <c r="H63" s="3">
        <v>4.1041411352770876</v>
      </c>
      <c r="I63" s="3">
        <v>0.60060601979664696</v>
      </c>
      <c r="J63" s="3">
        <v>0.30030300989832348</v>
      </c>
      <c r="K63" s="3">
        <v>5.7057571880681452</v>
      </c>
      <c r="L63" s="3">
        <v>0</v>
      </c>
      <c r="M63" s="3">
        <v>0.30030300989832348</v>
      </c>
      <c r="N63" s="3">
        <v>7.2072722375597635</v>
      </c>
      <c r="O63" s="3">
        <v>5.005050164972058</v>
      </c>
      <c r="P63" s="3">
        <v>3.103131102282676</v>
      </c>
      <c r="Q63" s="3">
        <v>0.5005050164972058</v>
      </c>
      <c r="R63" s="3">
        <v>0.5005050164972058</v>
      </c>
      <c r="S63" s="3">
        <v>0</v>
      </c>
      <c r="T63" s="3">
        <v>0</v>
      </c>
      <c r="U63" s="3">
        <v>0</v>
      </c>
      <c r="V63" s="3">
        <v>1.6016160527910586</v>
      </c>
      <c r="W63" s="3">
        <v>14.814948488317292</v>
      </c>
      <c r="X63" s="3">
        <v>0.30030300989832348</v>
      </c>
    </row>
    <row r="64" spans="1:24">
      <c r="A64" t="s">
        <v>35</v>
      </c>
      <c r="B64" t="s">
        <v>87</v>
      </c>
      <c r="C64" t="s">
        <v>521</v>
      </c>
      <c r="D64">
        <v>8.1310000000000002</v>
      </c>
      <c r="E64">
        <v>217</v>
      </c>
      <c r="F64" s="3">
        <v>0</v>
      </c>
      <c r="G64" s="3">
        <v>17.671605522682448</v>
      </c>
      <c r="H64" s="3">
        <v>4.193262327416174</v>
      </c>
      <c r="I64" s="3">
        <v>0.49919789612097309</v>
      </c>
      <c r="J64" s="3">
        <v>0.29951873767258386</v>
      </c>
      <c r="K64" s="3">
        <v>6.0902143326758713</v>
      </c>
      <c r="L64" s="3">
        <v>0</v>
      </c>
      <c r="M64" s="3">
        <v>0.29951873767258386</v>
      </c>
      <c r="N64" s="3">
        <v>6.2898934911242614</v>
      </c>
      <c r="O64" s="3">
        <v>9.2850808678500982</v>
      </c>
      <c r="P64" s="3">
        <v>3.2947061143984224</v>
      </c>
      <c r="Q64" s="3">
        <v>0.39935831689677842</v>
      </c>
      <c r="R64" s="3">
        <v>0.49919789612097309</v>
      </c>
      <c r="S64" s="3">
        <v>0</v>
      </c>
      <c r="T64" s="3">
        <v>0</v>
      </c>
      <c r="U64" s="3">
        <v>0</v>
      </c>
      <c r="V64" s="3">
        <v>0.89855621301775157</v>
      </c>
      <c r="W64" s="3">
        <v>14.975936883629192</v>
      </c>
      <c r="X64" s="3">
        <v>0.29951873767258386</v>
      </c>
    </row>
    <row r="65" spans="1:24">
      <c r="A65" t="s">
        <v>37</v>
      </c>
      <c r="B65" t="s">
        <v>89</v>
      </c>
      <c r="C65" t="s">
        <v>521</v>
      </c>
      <c r="D65">
        <v>8.27</v>
      </c>
      <c r="E65">
        <v>231</v>
      </c>
      <c r="F65" s="3">
        <v>0</v>
      </c>
      <c r="G65" s="3">
        <v>15.721059479553899</v>
      </c>
      <c r="H65" s="3">
        <v>4.13181691449814</v>
      </c>
      <c r="I65" s="3">
        <v>0.50388011152416345</v>
      </c>
      <c r="J65" s="3">
        <v>0.20155204460966539</v>
      </c>
      <c r="K65" s="3">
        <v>6.1473373605947934</v>
      </c>
      <c r="L65" s="3">
        <v>0</v>
      </c>
      <c r="M65" s="3">
        <v>0.30232806691449804</v>
      </c>
      <c r="N65" s="3">
        <v>6.1473373605947934</v>
      </c>
      <c r="O65" s="3">
        <v>4.3333689591078057</v>
      </c>
      <c r="P65" s="3">
        <v>3.2248327137546462</v>
      </c>
      <c r="Q65" s="3">
        <v>0.30232806691449804</v>
      </c>
      <c r="R65" s="3">
        <v>0.50388011152416345</v>
      </c>
      <c r="S65" s="3">
        <v>0</v>
      </c>
      <c r="T65" s="3">
        <v>0</v>
      </c>
      <c r="U65" s="3">
        <v>0</v>
      </c>
      <c r="V65" s="3">
        <v>1.0077602230483269</v>
      </c>
      <c r="W65" s="3">
        <v>15.01562732342007</v>
      </c>
      <c r="X65" s="3">
        <v>0.30232806691449804</v>
      </c>
    </row>
    <row r="66" spans="1:24">
      <c r="A66" t="s">
        <v>39</v>
      </c>
      <c r="B66" t="s">
        <v>91</v>
      </c>
      <c r="C66" t="s">
        <v>521</v>
      </c>
      <c r="D66">
        <v>7.9950000000000001</v>
      </c>
      <c r="E66">
        <v>180.9</v>
      </c>
      <c r="F66" s="3">
        <v>0</v>
      </c>
      <c r="G66" s="3">
        <v>14.696730540504817</v>
      </c>
      <c r="H66" s="3">
        <v>4.4686005021805189</v>
      </c>
      <c r="I66" s="3">
        <v>0.39720893352715719</v>
      </c>
      <c r="J66" s="3">
        <v>0.39720893352715719</v>
      </c>
      <c r="K66" s="3">
        <v>4.4686005021805189</v>
      </c>
      <c r="L66" s="3">
        <v>0</v>
      </c>
      <c r="M66" s="3">
        <v>0.39720893352715719</v>
      </c>
      <c r="N66" s="3">
        <v>1.688137967490418</v>
      </c>
      <c r="O66" s="3">
        <v>45.281818422095917</v>
      </c>
      <c r="P66" s="3">
        <v>3.2769737015990472</v>
      </c>
      <c r="Q66" s="3">
        <v>0.49651116690894648</v>
      </c>
      <c r="R66" s="3">
        <v>0.3972089335271573</v>
      </c>
      <c r="S66" s="3">
        <v>0</v>
      </c>
      <c r="T66" s="3">
        <v>0</v>
      </c>
      <c r="U66" s="3">
        <v>0</v>
      </c>
      <c r="V66" s="3">
        <v>1.1916268005814716</v>
      </c>
      <c r="W66" s="3">
        <v>14.498126073741238</v>
      </c>
      <c r="X66" s="3">
        <v>0.1986044667635786</v>
      </c>
    </row>
    <row r="67" spans="1:24">
      <c r="A67" t="s">
        <v>41</v>
      </c>
      <c r="B67" t="s">
        <v>93</v>
      </c>
      <c r="C67" t="s">
        <v>521</v>
      </c>
      <c r="D67">
        <v>8.1969999999999992</v>
      </c>
      <c r="E67">
        <v>254</v>
      </c>
      <c r="F67" s="3">
        <v>0</v>
      </c>
      <c r="G67" s="3">
        <v>15.657657657657669</v>
      </c>
      <c r="H67" s="3">
        <v>4.1621621621621649</v>
      </c>
      <c r="I67" s="3">
        <v>0.59459459459459496</v>
      </c>
      <c r="J67" s="3">
        <v>0.29729729729729748</v>
      </c>
      <c r="K67" s="3">
        <v>4.7567567567567606</v>
      </c>
      <c r="L67" s="3">
        <v>0</v>
      </c>
      <c r="M67" s="3">
        <v>0.69369369369369427</v>
      </c>
      <c r="N67" s="3">
        <v>5.8468468468468506</v>
      </c>
      <c r="O67" s="3">
        <v>7.2342342342342389</v>
      </c>
      <c r="P67" s="3">
        <v>3.2702702702702728</v>
      </c>
      <c r="Q67" s="3">
        <v>0.39639639639639662</v>
      </c>
      <c r="R67" s="3">
        <v>0.49549549549549587</v>
      </c>
      <c r="S67" s="3">
        <v>0</v>
      </c>
      <c r="T67" s="3">
        <v>0</v>
      </c>
      <c r="U67" s="3">
        <v>0</v>
      </c>
      <c r="V67" s="3">
        <v>0.99099099099099175</v>
      </c>
      <c r="W67" s="3">
        <v>14.963963963963975</v>
      </c>
      <c r="X67" s="3">
        <v>0.29729729729729748</v>
      </c>
    </row>
    <row r="68" spans="1:24">
      <c r="A68" t="s">
        <v>43</v>
      </c>
      <c r="B68" t="s">
        <v>95</v>
      </c>
      <c r="C68" t="s">
        <v>521</v>
      </c>
      <c r="D68">
        <v>4.4870000000000001</v>
      </c>
      <c r="E68">
        <v>10.51</v>
      </c>
      <c r="F68" s="3">
        <v>0</v>
      </c>
      <c r="G68" s="3">
        <v>15.195137944822065</v>
      </c>
      <c r="H68" s="3">
        <v>4.2986245501799267</v>
      </c>
      <c r="I68" s="3">
        <v>0.49984006397441005</v>
      </c>
      <c r="J68" s="3">
        <v>0.19993602558976403</v>
      </c>
      <c r="K68" s="3">
        <v>6.0980487804878027</v>
      </c>
      <c r="L68" s="3">
        <v>0</v>
      </c>
      <c r="M68" s="3">
        <v>0.29990403838464602</v>
      </c>
      <c r="N68" s="3">
        <v>7.2976649340263862</v>
      </c>
      <c r="O68" s="3">
        <v>7.8974730107956779</v>
      </c>
      <c r="P68" s="3">
        <v>3.0990083966413424</v>
      </c>
      <c r="Q68" s="3">
        <v>0.39987205117952801</v>
      </c>
      <c r="R68" s="3">
        <v>0.49984006397441005</v>
      </c>
      <c r="S68" s="3">
        <v>0</v>
      </c>
      <c r="T68" s="3">
        <v>0</v>
      </c>
      <c r="U68" s="3">
        <v>0</v>
      </c>
      <c r="V68" s="3">
        <v>1.2995841663334662</v>
      </c>
      <c r="W68" s="3">
        <v>14.795265893642537</v>
      </c>
      <c r="X68" s="3">
        <v>0.29990403838464602</v>
      </c>
    </row>
    <row r="69" spans="1:24">
      <c r="A69" t="s">
        <v>45</v>
      </c>
      <c r="B69" t="s">
        <v>97</v>
      </c>
      <c r="C69" t="s">
        <v>521</v>
      </c>
      <c r="D69">
        <v>2.871</v>
      </c>
      <c r="E69">
        <v>2.84</v>
      </c>
      <c r="F69" s="3">
        <v>0</v>
      </c>
      <c r="G69" s="3">
        <v>19.892336006309979</v>
      </c>
      <c r="H69" s="3">
        <v>4.0779288812935457</v>
      </c>
      <c r="I69" s="3">
        <v>0.49730840015774946</v>
      </c>
      <c r="J69" s="3">
        <v>0.49730840015774946</v>
      </c>
      <c r="K69" s="3">
        <v>25.362728408045221</v>
      </c>
      <c r="L69" s="3">
        <v>0</v>
      </c>
      <c r="M69" s="3">
        <v>0.29838504009464967</v>
      </c>
      <c r="N69" s="3">
        <v>6.0671624819245435</v>
      </c>
      <c r="O69" s="3">
        <v>14.620866964637834</v>
      </c>
      <c r="P69" s="3">
        <v>3.1827737610095967</v>
      </c>
      <c r="Q69" s="3">
        <v>9.9461680031549843E-2</v>
      </c>
      <c r="R69" s="3">
        <v>0.49730840015774946</v>
      </c>
      <c r="S69" s="3">
        <v>0</v>
      </c>
      <c r="T69" s="3">
        <v>0</v>
      </c>
      <c r="U69" s="3">
        <v>0</v>
      </c>
      <c r="V69" s="3">
        <v>1.0940784803470489</v>
      </c>
      <c r="W69" s="3">
        <v>14.919252004732485</v>
      </c>
      <c r="X69" s="3">
        <v>0.29838504009464967</v>
      </c>
    </row>
    <row r="70" spans="1:24">
      <c r="A70" t="s">
        <v>47</v>
      </c>
      <c r="B70" t="s">
        <v>99</v>
      </c>
      <c r="C70" t="s">
        <v>521</v>
      </c>
      <c r="D70">
        <v>5.9660000000000002</v>
      </c>
      <c r="E70">
        <v>7.07</v>
      </c>
      <c r="F70" s="3">
        <v>0</v>
      </c>
      <c r="G70" s="3">
        <v>16.494623262618859</v>
      </c>
      <c r="H70" s="3">
        <v>4.1986313759393461</v>
      </c>
      <c r="I70" s="3">
        <v>0.4998370685642079</v>
      </c>
      <c r="J70" s="3">
        <v>0.29990224113852471</v>
      </c>
      <c r="K70" s="3">
        <v>24.192114118507661</v>
      </c>
      <c r="L70" s="3">
        <v>0</v>
      </c>
      <c r="M70" s="3">
        <v>0.39986965485136627</v>
      </c>
      <c r="N70" s="3">
        <v>5.9980448227704946</v>
      </c>
      <c r="O70" s="3">
        <v>10.796480680986891</v>
      </c>
      <c r="P70" s="3">
        <v>3.2989246525237719</v>
      </c>
      <c r="Q70" s="3">
        <v>0.39986965485136622</v>
      </c>
      <c r="R70" s="3">
        <v>0.39986965485136639</v>
      </c>
      <c r="S70" s="3">
        <v>0</v>
      </c>
      <c r="T70" s="3">
        <v>0</v>
      </c>
      <c r="U70" s="3">
        <v>0</v>
      </c>
      <c r="V70" s="3">
        <v>1.3995437919797822</v>
      </c>
      <c r="W70" s="3">
        <v>15.195046884351919</v>
      </c>
      <c r="X70" s="3">
        <v>0.29990224113852471</v>
      </c>
    </row>
    <row r="71" spans="1:24">
      <c r="A71" t="s">
        <v>49</v>
      </c>
      <c r="B71" t="s">
        <v>101</v>
      </c>
      <c r="C71" t="s">
        <v>521</v>
      </c>
      <c r="D71">
        <v>4.0919999999999996</v>
      </c>
      <c r="E71">
        <v>25.2</v>
      </c>
      <c r="F71" s="3">
        <v>0</v>
      </c>
      <c r="G71" s="3">
        <v>15.2382906884727</v>
      </c>
      <c r="H71" s="3">
        <v>4.2105803218148248</v>
      </c>
      <c r="I71" s="3">
        <v>0.50125956212081257</v>
      </c>
      <c r="J71" s="3">
        <v>0.20050382484832502</v>
      </c>
      <c r="K71" s="3">
        <v>5.2130994460564501</v>
      </c>
      <c r="L71" s="3">
        <v>0</v>
      </c>
      <c r="M71" s="3">
        <v>0.40100764969665004</v>
      </c>
      <c r="N71" s="3">
        <v>6.0151147454497496</v>
      </c>
      <c r="O71" s="3">
        <v>3.9098245845423376</v>
      </c>
      <c r="P71" s="3">
        <v>3.5088169348456879</v>
      </c>
      <c r="Q71" s="3">
        <v>0.9022672118174625</v>
      </c>
      <c r="R71" s="3">
        <v>0.40100764969665009</v>
      </c>
      <c r="S71" s="3">
        <v>0</v>
      </c>
      <c r="T71" s="3">
        <v>0</v>
      </c>
      <c r="U71" s="3">
        <v>0</v>
      </c>
      <c r="V71" s="3">
        <v>1.1027710366657875</v>
      </c>
      <c r="W71" s="3">
        <v>15.138038776048537</v>
      </c>
      <c r="X71" s="3">
        <v>0.3007557372724875</v>
      </c>
    </row>
    <row r="72" spans="1:24">
      <c r="A72" t="s">
        <v>176</v>
      </c>
      <c r="B72" t="s">
        <v>177</v>
      </c>
      <c r="C72" t="s">
        <v>521</v>
      </c>
      <c r="D72">
        <v>8.6530000000000005</v>
      </c>
      <c r="E72">
        <v>239</v>
      </c>
      <c r="F72" s="3">
        <f ca="1">#REF!*$F72</f>
        <v>0</v>
      </c>
      <c r="G72" s="3">
        <f ca="1">#REF!*$F72</f>
        <v>14.914422561380219</v>
      </c>
      <c r="H72" s="3">
        <f ca="1">#REF!*$F72</f>
        <v>4.1628609157266068</v>
      </c>
      <c r="I72" s="3">
        <f ca="1">#REF!*$F72</f>
        <v>0.40929807564698062</v>
      </c>
      <c r="J72" s="3">
        <f ca="1">#REF!*$F72</f>
        <v>0.10981167883211673</v>
      </c>
      <c r="K72" s="3">
        <f ca="1">#REF!*$F72</f>
        <v>5.47061818181818</v>
      </c>
      <c r="L72" s="3">
        <f ca="1">#REF!*$F72</f>
        <v>7.9863039150630352E-2</v>
      </c>
      <c r="M72" s="3">
        <f ca="1">#REF!*$F72</f>
        <v>0.35938367617783656</v>
      </c>
      <c r="N72" s="3">
        <f ca="1">#REF!*$F72</f>
        <v>0.92840783012607786</v>
      </c>
      <c r="O72" s="3">
        <f ca="1">#REF!*$F72</f>
        <v>7.9962867949568635</v>
      </c>
      <c r="P72" s="3">
        <f ca="1">#REF!*$F72</f>
        <v>3.6237854014598523</v>
      </c>
      <c r="Q72" s="3">
        <f ca="1">#REF!*$F72</f>
        <v>0.56902415394824135</v>
      </c>
      <c r="R72" s="3">
        <f ca="1">#REF!*$F72</f>
        <v>0.45921247511612456</v>
      </c>
      <c r="S72" s="3">
        <f ca="1">#REF!*$F72</f>
        <v>3.9931519575315176E-2</v>
      </c>
      <c r="T72" s="3">
        <f ca="1">#REF!*$F72</f>
        <v>0</v>
      </c>
      <c r="U72" s="3">
        <f ca="1">#REF!*$F72</f>
        <v>0.31945215660252141</v>
      </c>
      <c r="V72" s="3">
        <f ca="1">#REF!*$F72</f>
        <v>1.9666273390842726</v>
      </c>
      <c r="W72" s="3">
        <f ca="1">#REF!*$F72</f>
        <v>17.539919973457192</v>
      </c>
      <c r="X72" s="3">
        <f ca="1">#REF!*$F72</f>
        <v>5.9897279362972768E-2</v>
      </c>
    </row>
    <row r="73" spans="1:24">
      <c r="A73" t="s">
        <v>180</v>
      </c>
      <c r="B73" t="s">
        <v>181</v>
      </c>
      <c r="C73" t="s">
        <v>521</v>
      </c>
      <c r="D73">
        <v>8.7940000000000005</v>
      </c>
      <c r="E73">
        <v>278</v>
      </c>
      <c r="F73" s="3">
        <f ca="1">#REF!*$F73</f>
        <v>0</v>
      </c>
      <c r="G73" s="3">
        <f ca="1">#REF!*$F73</f>
        <v>72.957224794822167</v>
      </c>
      <c r="H73" s="3">
        <f ca="1">#REF!*$F73</f>
        <v>6.5172707012744366</v>
      </c>
      <c r="I73" s="3">
        <f ca="1">#REF!*$F73</f>
        <v>1.1968444652031758</v>
      </c>
      <c r="J73" s="3">
        <f ca="1">#REF!*$F73</f>
        <v>4.435364782811769</v>
      </c>
      <c r="K73" s="3">
        <f ca="1">#REF!*$F73</f>
        <v>47.54188056315472</v>
      </c>
      <c r="L73" s="3">
        <f ca="1">#REF!*$F73</f>
        <v>7.0402615600186819E-2</v>
      </c>
      <c r="M73" s="3">
        <f ca="1">#REF!*$F73</f>
        <v>0.16092026422899844</v>
      </c>
      <c r="N73" s="3">
        <f ca="1">#REF!*$F73</f>
        <v>8.5690040701941665</v>
      </c>
      <c r="O73" s="3">
        <f ca="1">#REF!*$F73</f>
        <v>10.057516514312402</v>
      </c>
      <c r="P73" s="3">
        <f ca="1">#REF!*$F73</f>
        <v>3.4597856809234666</v>
      </c>
      <c r="Q73" s="3">
        <f ca="1">#REF!*$F73</f>
        <v>1.4080523120037365</v>
      </c>
      <c r="R73" s="3">
        <f ca="1">#REF!*$F73</f>
        <v>2.3434013478347899</v>
      </c>
      <c r="S73" s="3">
        <f ca="1">#REF!*$F73</f>
        <v>4.023006605724961E-2</v>
      </c>
      <c r="T73" s="3">
        <f ca="1">#REF!*$F73</f>
        <v>1.0057516514312402E-2</v>
      </c>
      <c r="U73" s="3">
        <f ca="1">#REF!*$F73</f>
        <v>7.0402615600186819E-2</v>
      </c>
      <c r="V73" s="3">
        <f ca="1">#REF!*$F73</f>
        <v>1.4583398945752981</v>
      </c>
      <c r="W73" s="3">
        <f ca="1">#REF!*$F73</f>
        <v>27.286042303329548</v>
      </c>
      <c r="X73" s="3">
        <f t="shared" ref="X73:X81" ca="1" si="0">A73*$F73</f>
        <v>0.44253072662974569</v>
      </c>
    </row>
    <row r="74" spans="1:24">
      <c r="A74" t="s">
        <v>184</v>
      </c>
      <c r="B74" t="s">
        <v>185</v>
      </c>
      <c r="C74" t="s">
        <v>521</v>
      </c>
      <c r="D74">
        <v>8.9629999999999992</v>
      </c>
      <c r="E74">
        <v>289</v>
      </c>
      <c r="F74" s="3">
        <f ca="1">#REF!*$F74</f>
        <v>1.0040260863778527E-2</v>
      </c>
      <c r="G74" s="3">
        <f ca="1">#REF!*$F74</f>
        <v>34.960188327676832</v>
      </c>
      <c r="H74" s="3">
        <f ca="1">#REF!*$F74</f>
        <v>7.0984644306914175</v>
      </c>
      <c r="I74" s="3">
        <f ca="1">#REF!*$F74</f>
        <v>1.2449923471085371</v>
      </c>
      <c r="J74" s="3">
        <f ca="1">#REF!*$F74</f>
        <v>1.2550326079723158</v>
      </c>
      <c r="K74" s="3">
        <f ca="1">#REF!*$F74</f>
        <v>22.460063552272558</v>
      </c>
      <c r="L74" s="3">
        <f ca="1">#REF!*$F74</f>
        <v>6.024156518267116E-2</v>
      </c>
      <c r="M74" s="3">
        <f ca="1">#REF!*$F74</f>
        <v>0.14056365209289937</v>
      </c>
      <c r="N74" s="3">
        <f ca="1">#REF!*$F74</f>
        <v>1.6164819990683426</v>
      </c>
      <c r="O74" s="3">
        <f ca="1">#REF!*$F74</f>
        <v>10.321388167964326</v>
      </c>
      <c r="P74" s="3">
        <f ca="1">#REF!*$F74</f>
        <v>3.6446146935516048</v>
      </c>
      <c r="Q74" s="3">
        <f ca="1">#REF!*$F74</f>
        <v>1.5060391295667788</v>
      </c>
      <c r="R74" s="3">
        <f ca="1">#REF!*$F74</f>
        <v>2.5803470419910814</v>
      </c>
      <c r="S74" s="3">
        <f ca="1">#REF!*$F74</f>
        <v>3.012078259133558E-2</v>
      </c>
      <c r="T74" s="3">
        <f ca="1">#REF!*$F74</f>
        <v>0</v>
      </c>
      <c r="U74" s="3">
        <f ca="1">#REF!*$F74</f>
        <v>0.10040260863778526</v>
      </c>
      <c r="V74" s="3">
        <f ca="1">#REF!*$F74</f>
        <v>2.5703067811273028</v>
      </c>
      <c r="W74" s="3">
        <f ca="1">#REF!*$F74</f>
        <v>28.303495374991666</v>
      </c>
      <c r="X74" s="3">
        <f t="shared" ca="1" si="0"/>
        <v>0.10040260863778526</v>
      </c>
    </row>
    <row r="75" spans="1:24">
      <c r="A75" t="s">
        <v>188</v>
      </c>
      <c r="B75" t="s">
        <v>189</v>
      </c>
      <c r="C75" t="s">
        <v>521</v>
      </c>
      <c r="D75">
        <v>8.5719999999999992</v>
      </c>
      <c r="E75">
        <v>290</v>
      </c>
      <c r="F75" s="3">
        <f ca="1">#REF!*$F75</f>
        <v>0</v>
      </c>
      <c r="G75" s="3">
        <f ca="1">#REF!*$F75</f>
        <v>22.44630658531732</v>
      </c>
      <c r="H75" s="3">
        <f ca="1">#REF!*$F75</f>
        <v>7.0925134292724961</v>
      </c>
      <c r="I75" s="3">
        <f ca="1">#REF!*$F75</f>
        <v>1.2786503083758867</v>
      </c>
      <c r="J75" s="3">
        <f ca="1">#REF!*$F75</f>
        <v>1.2287030307049536</v>
      </c>
      <c r="K75" s="3">
        <f ca="1">#REF!*$F75</f>
        <v>14.674510179720137</v>
      </c>
      <c r="L75" s="3">
        <f ca="1">#REF!*$F75</f>
        <v>5.9936733205119691E-2</v>
      </c>
      <c r="M75" s="3">
        <f ca="1">#REF!*$F75</f>
        <v>0.2197680217521055</v>
      </c>
      <c r="N75" s="3">
        <f ca="1">#REF!*$F75</f>
        <v>2.5672900722859602</v>
      </c>
      <c r="O75" s="3">
        <f ca="1">#REF!*$F75</f>
        <v>14.075142847668941</v>
      </c>
      <c r="P75" s="3">
        <f ca="1">#REF!*$F75</f>
        <v>4.0257505802772062</v>
      </c>
      <c r="Q75" s="3">
        <f ca="1">#REF!*$F75</f>
        <v>1.4784394190596188</v>
      </c>
      <c r="R75" s="3">
        <f ca="1">#REF!*$F75</f>
        <v>2.5972584388885198</v>
      </c>
      <c r="S75" s="3">
        <f ca="1">#REF!*$F75</f>
        <v>3.9957822136746458E-2</v>
      </c>
      <c r="T75" s="3">
        <f ca="1">#REF!*$F75</f>
        <v>9.9894555341866146E-3</v>
      </c>
      <c r="U75" s="3">
        <f ca="1">#REF!*$F75</f>
        <v>8.9905099807679537E-2</v>
      </c>
      <c r="V75" s="3">
        <f ca="1">#REF!*$F75</f>
        <v>2.1177645732475621</v>
      </c>
      <c r="W75" s="3">
        <f ca="1">#REF!*$F75</f>
        <v>29.378988726042831</v>
      </c>
      <c r="X75" s="3">
        <f t="shared" ca="1" si="0"/>
        <v>8.9905099807679537E-2</v>
      </c>
    </row>
    <row r="76" spans="1:24">
      <c r="A76" t="s">
        <v>192</v>
      </c>
      <c r="B76" t="s">
        <v>193</v>
      </c>
      <c r="C76" t="s">
        <v>521</v>
      </c>
      <c r="D76">
        <v>8.7799999999999994</v>
      </c>
      <c r="E76">
        <v>262</v>
      </c>
      <c r="F76" s="3">
        <f ca="1">#REF!*$F76</f>
        <v>0</v>
      </c>
      <c r="G76" s="3">
        <f ca="1">#REF!*$F76</f>
        <v>11.943444665078106</v>
      </c>
      <c r="H76" s="3">
        <f ca="1">#REF!*$F76</f>
        <v>6.9088540508339964</v>
      </c>
      <c r="I76" s="3">
        <f ca="1">#REF!*$F76</f>
        <v>2.0836226502515229</v>
      </c>
      <c r="J76" s="3">
        <f ca="1">#REF!*$F76</f>
        <v>0.35890150913423358</v>
      </c>
      <c r="K76" s="3">
        <f ca="1">#REF!*$F76</f>
        <v>27.416087503309512</v>
      </c>
      <c r="L76" s="3">
        <f ca="1">#REF!*$F76</f>
        <v>5.9816918189038934E-2</v>
      </c>
      <c r="M76" s="3">
        <f ca="1">#REF!*$F76</f>
        <v>0.33896253640455398</v>
      </c>
      <c r="N76" s="3">
        <f ca="1">#REF!*$F76</f>
        <v>0.73774199099814686</v>
      </c>
      <c r="O76" s="3">
        <f ca="1">#REF!*$F76</f>
        <v>8.7233005692348442</v>
      </c>
      <c r="P76" s="3">
        <f ca="1">#REF!*$F76</f>
        <v>2.8512731003441893</v>
      </c>
      <c r="Q76" s="3">
        <f ca="1">#REF!*$F76</f>
        <v>0.49847431824199112</v>
      </c>
      <c r="R76" s="3">
        <f ca="1">#REF!*$F76</f>
        <v>0.9271622319301035</v>
      </c>
      <c r="S76" s="3">
        <f ca="1">#REF!*$F76</f>
        <v>4.9847431824199109E-2</v>
      </c>
      <c r="T76" s="3">
        <f ca="1">#REF!*$F76</f>
        <v>0</v>
      </c>
      <c r="U76" s="3">
        <f ca="1">#REF!*$F76</f>
        <v>6.9786404553878759E-2</v>
      </c>
      <c r="V76" s="3">
        <f ca="1">#REF!*$F76</f>
        <v>1.5153619274556529</v>
      </c>
      <c r="W76" s="3">
        <f ca="1">#REF!*$F76</f>
        <v>38.522095313741069</v>
      </c>
      <c r="X76" s="3">
        <f t="shared" ca="1" si="0"/>
        <v>6.9786404553878759E-2</v>
      </c>
    </row>
    <row r="77" spans="1:24">
      <c r="A77" t="s">
        <v>196</v>
      </c>
      <c r="B77" t="s">
        <v>197</v>
      </c>
      <c r="C77" t="s">
        <v>521</v>
      </c>
      <c r="D77">
        <v>8.0530000000000008</v>
      </c>
      <c r="E77">
        <v>458</v>
      </c>
      <c r="F77" s="3">
        <f ca="1">#REF!*$F77</f>
        <v>1.9975688284381357E-2</v>
      </c>
      <c r="G77" s="3">
        <f ca="1">#REF!*$F77</f>
        <v>22.692381891057224</v>
      </c>
      <c r="H77" s="3">
        <f ca="1">#REF!*$F77</f>
        <v>0.59927064853144063</v>
      </c>
      <c r="I77" s="3">
        <f ca="1">#REF!*$F77</f>
        <v>0.12984197384847881</v>
      </c>
      <c r="J77" s="3">
        <f ca="1">#REF!*$F77</f>
        <v>6.1724876798738393</v>
      </c>
      <c r="K77" s="3">
        <f ca="1">#REF!*$F77</f>
        <v>53.145318680596596</v>
      </c>
      <c r="L77" s="3">
        <f ca="1">#REF!*$F77</f>
        <v>0.14981766213286016</v>
      </c>
      <c r="M77" s="3">
        <f ca="1">#REF!*$F77</f>
        <v>0.50938005125172459</v>
      </c>
      <c r="N77" s="3">
        <f ca="1">#REF!*$F77</f>
        <v>4.7941651882515259</v>
      </c>
      <c r="O77" s="3">
        <f ca="1">#REF!*$F77</f>
        <v>150.58672613180886</v>
      </c>
      <c r="P77" s="3">
        <f ca="1">#REF!*$F77</f>
        <v>0.48940436296734319</v>
      </c>
      <c r="Q77" s="3">
        <f ca="1">#REF!*$F77</f>
        <v>0.39951376568762714</v>
      </c>
      <c r="R77" s="3">
        <f ca="1">#REF!*$F77</f>
        <v>1.6080429068926991</v>
      </c>
      <c r="S77" s="3">
        <f ca="1">#REF!*$F77</f>
        <v>4.9939220710953393E-2</v>
      </c>
      <c r="T77" s="3">
        <f ca="1">#REF!*$F77</f>
        <v>9.9878441421906786E-3</v>
      </c>
      <c r="U77" s="3">
        <f ca="1">#REF!*$F77</f>
        <v>0.13982981799066949</v>
      </c>
      <c r="V77" s="3">
        <f ca="1">#REF!*$F77</f>
        <v>1.6280185951770805</v>
      </c>
      <c r="W77" s="3">
        <f ca="1">#REF!*$F77</f>
        <v>142.85613476575327</v>
      </c>
      <c r="X77" s="3">
        <f t="shared" ca="1" si="0"/>
        <v>0.3595623891188644</v>
      </c>
    </row>
    <row r="78" spans="1:24">
      <c r="A78" t="s">
        <v>200</v>
      </c>
      <c r="B78" t="s">
        <v>201</v>
      </c>
      <c r="C78" t="s">
        <v>521</v>
      </c>
      <c r="D78">
        <v>8.8699999999999992</v>
      </c>
      <c r="E78">
        <v>411</v>
      </c>
      <c r="F78" s="3">
        <f ca="1">#REF!*$F78</f>
        <v>9.9881905261776666E-3</v>
      </c>
      <c r="G78" s="3">
        <f ca="1">#REF!*$F78</f>
        <v>13.114494160871276</v>
      </c>
      <c r="H78" s="3">
        <f ca="1">#REF!*$F78</f>
        <v>0.54935047893977162</v>
      </c>
      <c r="I78" s="3">
        <f ca="1">#REF!*$F78</f>
        <v>0.12984647684030964</v>
      </c>
      <c r="J78" s="3">
        <f ca="1">#REF!*$F78</f>
        <v>1.6280750557669597</v>
      </c>
      <c r="K78" s="3">
        <f ca="1">#REF!*$F78</f>
        <v>10.637422910379215</v>
      </c>
      <c r="L78" s="3">
        <f ca="1">#REF!*$F78</f>
        <v>0.12984647684030967</v>
      </c>
      <c r="M78" s="3">
        <f ca="1">#REF!*$F78</f>
        <v>0.35957485894239594</v>
      </c>
      <c r="N78" s="3">
        <f ca="1">#REF!*$F78</f>
        <v>3.4359375410051176</v>
      </c>
      <c r="O78" s="3">
        <f ca="1">#REF!*$F78</f>
        <v>33.670190263744914</v>
      </c>
      <c r="P78" s="3">
        <f ca="1">#REF!*$F78</f>
        <v>0.5293740978874163</v>
      </c>
      <c r="Q78" s="3">
        <f ca="1">#REF!*$F78</f>
        <v>2.9964571578533026E-2</v>
      </c>
      <c r="R78" s="3">
        <f ca="1">#REF!*$F78</f>
        <v>1.6480514368193151</v>
      </c>
      <c r="S78" s="3">
        <f ca="1">#REF!*$F78</f>
        <v>2.9964571578532998E-2</v>
      </c>
      <c r="T78" s="3">
        <f ca="1">#REF!*$F78</f>
        <v>0</v>
      </c>
      <c r="U78" s="3">
        <f ca="1">#REF!*$F78</f>
        <v>0.12984647684030967</v>
      </c>
      <c r="V78" s="3">
        <f ca="1">#REF!*$F78</f>
        <v>1.1786064820889646</v>
      </c>
      <c r="W78" s="3">
        <f ca="1">#REF!*$F78</f>
        <v>137.55735992651881</v>
      </c>
      <c r="X78" s="3">
        <f t="shared" ca="1" si="0"/>
        <v>0.38953943052092899</v>
      </c>
    </row>
    <row r="79" spans="1:24">
      <c r="A79" t="s">
        <v>204</v>
      </c>
      <c r="B79" t="s">
        <v>205</v>
      </c>
      <c r="C79" t="s">
        <v>521</v>
      </c>
      <c r="D79">
        <v>8.718</v>
      </c>
      <c r="E79">
        <v>448</v>
      </c>
      <c r="F79" s="3">
        <f ca="1">#REF!*$F79</f>
        <v>9.9964082805459459E-3</v>
      </c>
      <c r="G79" s="3">
        <f ca="1">#REF!*$F79</f>
        <v>46.933136877163221</v>
      </c>
      <c r="H79" s="3">
        <f ca="1">#REF!*$F79</f>
        <v>0.55979886371057297</v>
      </c>
      <c r="I79" s="3">
        <f ca="1">#REF!*$F79</f>
        <v>0.12995330764709728</v>
      </c>
      <c r="J79" s="3">
        <f ca="1">#REF!*$F79</f>
        <v>6.6975935479657842</v>
      </c>
      <c r="K79" s="3">
        <f ca="1">#REF!*$F79</f>
        <v>49.862084503363178</v>
      </c>
      <c r="L79" s="3">
        <f ca="1">#REF!*$F79</f>
        <v>0.17993534904982705</v>
      </c>
      <c r="M79" s="3">
        <f ca="1">#REF!*$F79</f>
        <v>0.78971625416312974</v>
      </c>
      <c r="N79" s="3">
        <f ca="1">#REF!*$F79</f>
        <v>2.8089907268334113</v>
      </c>
      <c r="O79" s="3">
        <f ca="1">#REF!*$F79</f>
        <v>92.236859204597451</v>
      </c>
      <c r="P79" s="3">
        <f ca="1">#REF!*$F79</f>
        <v>0.43984196434402162</v>
      </c>
      <c r="Q79" s="3">
        <f ca="1">#REF!*$F79</f>
        <v>6.9974857963821621E-2</v>
      </c>
      <c r="R79" s="3">
        <f ca="1">#REF!*$F79</f>
        <v>1.6694001828511731</v>
      </c>
      <c r="S79" s="3">
        <f ca="1">#REF!*$F79</f>
        <v>2.9989224841637838E-2</v>
      </c>
      <c r="T79" s="3">
        <f ca="1">#REF!*$F79</f>
        <v>2.9989224841637838E-2</v>
      </c>
      <c r="U79" s="3">
        <f ca="1">#REF!*$F79</f>
        <v>1.0796120942989622</v>
      </c>
      <c r="V79" s="3">
        <f ca="1">#REF!*$F79</f>
        <v>1.0096372363351407</v>
      </c>
      <c r="W79" s="3">
        <f ca="1">#REF!*$F79</f>
        <v>134.69160517207609</v>
      </c>
      <c r="X79" s="3">
        <f t="shared" ca="1" si="0"/>
        <v>0.15994253248873513</v>
      </c>
    </row>
    <row r="80" spans="1:24">
      <c r="A80" t="s">
        <v>208</v>
      </c>
      <c r="B80" t="s">
        <v>209</v>
      </c>
      <c r="C80" t="s">
        <v>521</v>
      </c>
      <c r="D80">
        <v>8.6910000000000007</v>
      </c>
      <c r="E80">
        <v>222</v>
      </c>
      <c r="F80" s="3">
        <f ca="1">#REF!*$F80</f>
        <v>0</v>
      </c>
      <c r="G80" s="3">
        <f ca="1">#REF!*$F80</f>
        <v>13.082320865372079</v>
      </c>
      <c r="H80" s="3">
        <f ca="1">#REF!*$F80</f>
        <v>4.2410269777140615</v>
      </c>
      <c r="I80" s="3">
        <f ca="1">#REF!*$F80</f>
        <v>0.4290921412745991</v>
      </c>
      <c r="J80" s="3">
        <f ca="1">#REF!*$F80</f>
        <v>0.15966219210217641</v>
      </c>
      <c r="K80" s="3">
        <f ca="1">#REF!*$F80</f>
        <v>6.9053898084191294</v>
      </c>
      <c r="L80" s="3">
        <f ca="1">#REF!*$F80</f>
        <v>7.9831096051088207E-2</v>
      </c>
      <c r="M80" s="3">
        <f ca="1">#REF!*$F80</f>
        <v>0.36921881923628297</v>
      </c>
      <c r="N80" s="3">
        <f ca="1">#REF!*$F80</f>
        <v>1.1276142317216209</v>
      </c>
      <c r="O80" s="3">
        <f ca="1">#REF!*$F80</f>
        <v>12.174242147790954</v>
      </c>
      <c r="P80" s="3">
        <f ca="1">#REF!*$F80</f>
        <v>3.7420826273947601</v>
      </c>
      <c r="Q80" s="3">
        <f ca="1">#REF!*$F80</f>
        <v>0.2295144011468786</v>
      </c>
      <c r="R80" s="3">
        <f ca="1">#REF!*$F80</f>
        <v>0.4290921412745991</v>
      </c>
      <c r="S80" s="3">
        <f ca="1">#REF!*$F80</f>
        <v>3.9915548025544104E-2</v>
      </c>
      <c r="T80" s="3">
        <f ca="1">#REF!*$F80</f>
        <v>0</v>
      </c>
      <c r="U80" s="3">
        <f ca="1">#REF!*$F80</f>
        <v>4.9894435031930133E-2</v>
      </c>
      <c r="V80" s="3">
        <f ca="1">#REF!*$F80</f>
        <v>1.5966219210217643</v>
      </c>
      <c r="W80" s="3">
        <f ca="1">#REF!*$F80</f>
        <v>17.562841131239406</v>
      </c>
      <c r="X80" s="3">
        <f t="shared" ca="1" si="0"/>
        <v>7.9831096051088207E-2</v>
      </c>
    </row>
    <row r="81" spans="1:24">
      <c r="A81" t="s">
        <v>212</v>
      </c>
      <c r="B81" t="s">
        <v>213</v>
      </c>
      <c r="C81" t="s">
        <v>521</v>
      </c>
      <c r="D81">
        <v>8.5370000000000008</v>
      </c>
      <c r="E81">
        <v>456</v>
      </c>
      <c r="F81" s="3">
        <f ca="1">#REF!*$F81</f>
        <v>2.0189703669784797E-2</v>
      </c>
      <c r="G81" s="3">
        <f ca="1">#REF!*$F81</f>
        <v>17.272291489500894</v>
      </c>
      <c r="H81" s="3">
        <f ca="1">#REF!*$F81</f>
        <v>0.53502714724929712</v>
      </c>
      <c r="I81" s="3">
        <f ca="1">#REF!*$F81</f>
        <v>0.13123307385360117</v>
      </c>
      <c r="J81" s="3">
        <f ca="1">#REF!*$F81</f>
        <v>3.3313011055144917</v>
      </c>
      <c r="K81" s="3">
        <f ca="1">#REF!*$F81</f>
        <v>19.048985412441958</v>
      </c>
      <c r="L81" s="3">
        <f ca="1">#REF!*$F81</f>
        <v>0.14132792568849359</v>
      </c>
      <c r="M81" s="3">
        <f ca="1">#REF!*$F81</f>
        <v>0.63597566559822116</v>
      </c>
      <c r="N81" s="3">
        <f ca="1">#REF!*$F81</f>
        <v>4.1893635114803462</v>
      </c>
      <c r="O81" s="3">
        <f ca="1">#REF!*$F81</f>
        <v>139.86417217243419</v>
      </c>
      <c r="P81" s="3">
        <f ca="1">#REF!*$F81</f>
        <v>0.45426833257015792</v>
      </c>
      <c r="Q81" s="3">
        <f ca="1">#REF!*$F81</f>
        <v>0.32303525871655675</v>
      </c>
      <c r="R81" s="3">
        <f ca="1">#REF!*$F81</f>
        <v>1.6252711454176763</v>
      </c>
      <c r="S81" s="3">
        <f ca="1">#REF!*$F81</f>
        <v>4.0379407339569594E-2</v>
      </c>
      <c r="T81" s="3">
        <f ca="1">#REF!*$F81</f>
        <v>1.0094851834892398E-2</v>
      </c>
      <c r="U81" s="3">
        <f ca="1">#REF!*$F81</f>
        <v>6.0569111009354394E-2</v>
      </c>
      <c r="V81" s="3">
        <f ca="1">#REF!*$F81</f>
        <v>2.0391600706482649</v>
      </c>
      <c r="W81" s="3">
        <f ca="1">#REF!*$F81</f>
        <v>139.66227513573634</v>
      </c>
      <c r="X81" s="3">
        <f t="shared" ca="1" si="0"/>
        <v>8.0758814679139188E-2</v>
      </c>
    </row>
    <row r="82" spans="1:24">
      <c r="A82" t="s">
        <v>276</v>
      </c>
      <c r="B82" t="s">
        <v>277</v>
      </c>
      <c r="C82" t="s">
        <v>521</v>
      </c>
      <c r="D82">
        <v>7.86</v>
      </c>
      <c r="E82">
        <v>441</v>
      </c>
      <c r="F82" s="3">
        <f ca="1">#REF!*$F82</f>
        <v>0</v>
      </c>
      <c r="G82" s="3">
        <f ca="1">#REF!*$F82</f>
        <v>14.639157658576384</v>
      </c>
      <c r="H82" s="3">
        <f ca="1">#REF!*$F82</f>
        <v>3.6096553130736289</v>
      </c>
      <c r="I82" s="3">
        <f ca="1">#REF!*$F82</f>
        <v>0.50134101570467071</v>
      </c>
      <c r="J82" s="3">
        <f ca="1">#REF!*$F82</f>
        <v>0.3008046094228024</v>
      </c>
      <c r="K82" s="3">
        <f ca="1">#REF!*$F82</f>
        <v>11.230038751784624</v>
      </c>
      <c r="L82" s="3">
        <f ca="1">#REF!*$F82</f>
        <v>0.10026820314093414</v>
      </c>
      <c r="M82" s="3">
        <f ca="1">#REF!*$F82</f>
        <v>0.40107281256373656</v>
      </c>
      <c r="N82" s="3">
        <f ca="1">#REF!*$F82</f>
        <v>7.52011523557006</v>
      </c>
      <c r="O82" s="3">
        <f ca="1">#REF!*$F82</f>
        <v>11.330306954925558</v>
      </c>
      <c r="P82" s="3">
        <f ca="1">#REF!*$F82</f>
        <v>3.1083142973689579</v>
      </c>
      <c r="Q82" s="3">
        <f ca="1">#REF!*$F82</f>
        <v>0.60160921884560481</v>
      </c>
      <c r="R82" s="3">
        <f ca="1">#REF!*$F82</f>
        <v>0.3008046094228024</v>
      </c>
      <c r="S82" s="3">
        <f ca="1">#REF!*$F82</f>
        <v>0</v>
      </c>
      <c r="T82" s="3">
        <f ca="1">#REF!*$F82</f>
        <v>0</v>
      </c>
      <c r="U82" s="3">
        <f ca="1">#REF!*$F82</f>
        <v>0</v>
      </c>
      <c r="V82" s="3">
        <f ca="1">#REF!*$F82</f>
        <v>0.80214562512747312</v>
      </c>
      <c r="W82" s="3">
        <f ca="1">#REF!*$F82</f>
        <v>18.649885784213751</v>
      </c>
      <c r="X82" s="3">
        <f ca="1">#REF!*$F82</f>
        <v>0.50134101570467071</v>
      </c>
    </row>
    <row r="83" spans="1:24">
      <c r="A83" t="s">
        <v>279</v>
      </c>
      <c r="B83" t="s">
        <v>280</v>
      </c>
      <c r="C83" t="s">
        <v>521</v>
      </c>
      <c r="D83">
        <v>7.84</v>
      </c>
      <c r="E83">
        <v>300.60000000000002</v>
      </c>
      <c r="F83" s="3">
        <f ca="1">#REF!*$F83</f>
        <v>0</v>
      </c>
      <c r="G83" s="3">
        <f ca="1">#REF!*$F83</f>
        <v>15.657181948131512</v>
      </c>
      <c r="H83" s="3">
        <f ca="1">#REF!*$F83</f>
        <v>3.6131958341841952</v>
      </c>
      <c r="I83" s="3">
        <f ca="1">#REF!*$F83</f>
        <v>0.40146620379824394</v>
      </c>
      <c r="J83" s="3">
        <f ca="1">#REF!*$F83</f>
        <v>0.3010996528486829</v>
      </c>
      <c r="K83" s="3">
        <f ca="1">#REF!*$F83</f>
        <v>4.0146620379824389</v>
      </c>
      <c r="L83" s="3">
        <f ca="1">#REF!*$F83</f>
        <v>0.10036655094956098</v>
      </c>
      <c r="M83" s="3">
        <f ca="1">#REF!*$F83</f>
        <v>0.3010996528486829</v>
      </c>
      <c r="N83" s="3">
        <f ca="1">#REF!*$F83</f>
        <v>9.334089238309172</v>
      </c>
      <c r="O83" s="3">
        <f ca="1">#REF!*$F83</f>
        <v>26.898235654482345</v>
      </c>
      <c r="P83" s="3">
        <f ca="1">#REF!*$F83</f>
        <v>3.1113630794363902</v>
      </c>
      <c r="Q83" s="3">
        <f ca="1">#REF!*$F83</f>
        <v>0.60219930569736579</v>
      </c>
      <c r="R83" s="3">
        <f ca="1">#REF!*$F83</f>
        <v>0.3010996528486829</v>
      </c>
      <c r="S83" s="3">
        <f ca="1">#REF!*$F83</f>
        <v>0</v>
      </c>
      <c r="T83" s="3">
        <f ca="1">#REF!*$F83</f>
        <v>0</v>
      </c>
      <c r="U83" s="3">
        <f ca="1">#REF!*$F83</f>
        <v>0</v>
      </c>
      <c r="V83" s="3">
        <f ca="1">#REF!*$F83</f>
        <v>1.3047651623442929</v>
      </c>
      <c r="W83" s="3">
        <f ca="1">#REF!*$F83</f>
        <v>19.069644680416584</v>
      </c>
      <c r="X83" s="3">
        <f t="shared" ref="X83:X93" ca="1" si="1">A83*$F83</f>
        <v>0.3010996528486829</v>
      </c>
    </row>
    <row r="84" spans="1:24">
      <c r="A84" t="s">
        <v>282</v>
      </c>
      <c r="B84" t="s">
        <v>283</v>
      </c>
      <c r="C84" t="s">
        <v>521</v>
      </c>
      <c r="D84">
        <v>7.65</v>
      </c>
      <c r="E84">
        <v>276.39999999999998</v>
      </c>
      <c r="F84" s="3">
        <f ca="1">#REF!*$F84</f>
        <v>0</v>
      </c>
      <c r="G84" s="3">
        <f ca="1">#REF!*$F84</f>
        <v>16.460694145391166</v>
      </c>
      <c r="H84" s="3">
        <f ca="1">#REF!*$F84</f>
        <v>3.4761714344304324</v>
      </c>
      <c r="I84" s="3">
        <f ca="1">#REF!*$F84</f>
        <v>0.4089613452271097</v>
      </c>
      <c r="J84" s="3">
        <f ca="1">#REF!*$F84</f>
        <v>0.20448067261355485</v>
      </c>
      <c r="K84" s="3">
        <f ca="1">#REF!*$F84</f>
        <v>6.0321798420998674</v>
      </c>
      <c r="L84" s="3">
        <f ca="1">#REF!*$F84</f>
        <v>0.10224033630677742</v>
      </c>
      <c r="M84" s="3">
        <f ca="1">#REF!*$F84</f>
        <v>0.30672100892033222</v>
      </c>
      <c r="N84" s="3">
        <f ca="1">#REF!*$F84</f>
        <v>5.1120168153388708</v>
      </c>
      <c r="O84" s="3">
        <f ca="1">#REF!*$F84</f>
        <v>7.2590638777811964</v>
      </c>
      <c r="P84" s="3">
        <f ca="1">#REF!*$F84</f>
        <v>3.0672100892033223</v>
      </c>
      <c r="Q84" s="3">
        <f ca="1">#REF!*$F84</f>
        <v>0.10224033630677744</v>
      </c>
      <c r="R84" s="3">
        <f ca="1">#REF!*$F84</f>
        <v>0.30672100892033222</v>
      </c>
      <c r="S84" s="3">
        <f ca="1">#REF!*$F84</f>
        <v>0</v>
      </c>
      <c r="T84" s="3">
        <f ca="1">#REF!*$F84</f>
        <v>0</v>
      </c>
      <c r="U84" s="3">
        <f ca="1">#REF!*$F84</f>
        <v>0</v>
      </c>
      <c r="V84" s="3">
        <f ca="1">#REF!*$F84</f>
        <v>1.2268840356813289</v>
      </c>
      <c r="W84" s="3">
        <f ca="1">#REF!*$F84</f>
        <v>18.914462216753822</v>
      </c>
      <c r="X84" s="3">
        <f t="shared" ca="1" si="1"/>
        <v>0.30672100892033222</v>
      </c>
    </row>
    <row r="85" spans="1:24">
      <c r="A85" t="s">
        <v>285</v>
      </c>
      <c r="B85" t="s">
        <v>286</v>
      </c>
      <c r="C85" t="s">
        <v>521</v>
      </c>
      <c r="D85">
        <v>7.36</v>
      </c>
      <c r="E85">
        <v>544.4</v>
      </c>
      <c r="F85" s="3">
        <f ca="1">#REF!*$F85</f>
        <v>0</v>
      </c>
      <c r="G85" s="3">
        <f ca="1">#REF!*$F85</f>
        <v>18.047766326530617</v>
      </c>
      <c r="H85" s="3">
        <f ca="1">#REF!*$F85</f>
        <v>0.80660408163265329</v>
      </c>
      <c r="I85" s="3">
        <f ca="1">#REF!*$F85</f>
        <v>0.20165102040816332</v>
      </c>
      <c r="J85" s="3">
        <f ca="1">#REF!*$F85</f>
        <v>0.302476530612245</v>
      </c>
      <c r="K85" s="3">
        <f ca="1">#REF!*$F85</f>
        <v>3.8313693877551032</v>
      </c>
      <c r="L85" s="3">
        <f ca="1">#REF!*$F85</f>
        <v>0.10082551020408166</v>
      </c>
      <c r="M85" s="3">
        <f ca="1">#REF!*$F85</f>
        <v>0.60495306122449</v>
      </c>
      <c r="N85" s="3">
        <f ca="1">#REF!*$F85</f>
        <v>32.465814285714295</v>
      </c>
      <c r="O85" s="3">
        <f ca="1">#REF!*$F85</f>
        <v>11.494108163265311</v>
      </c>
      <c r="P85" s="3">
        <f ca="1">#REF!*$F85</f>
        <v>0.7057785714285717</v>
      </c>
      <c r="Q85" s="3">
        <f ca="1">#REF!*$F85</f>
        <v>1.3107316326530616</v>
      </c>
      <c r="R85" s="3">
        <f ca="1">#REF!*$F85</f>
        <v>0.90742959183673488</v>
      </c>
      <c r="S85" s="3">
        <f ca="1">#REF!*$F85</f>
        <v>0</v>
      </c>
      <c r="T85" s="3">
        <f ca="1">#REF!*$F85</f>
        <v>0</v>
      </c>
      <c r="U85" s="3">
        <f ca="1">#REF!*$F85</f>
        <v>0</v>
      </c>
      <c r="V85" s="3">
        <f ca="1">#REF!*$F85</f>
        <v>1.9156846938775516</v>
      </c>
      <c r="W85" s="3">
        <f ca="1">#REF!*$F85</f>
        <v>129.56078061224494</v>
      </c>
      <c r="X85" s="3">
        <f t="shared" ca="1" si="1"/>
        <v>0.40330204081632665</v>
      </c>
    </row>
    <row r="86" spans="1:24">
      <c r="A86" t="s">
        <v>288</v>
      </c>
      <c r="B86" t="s">
        <v>289</v>
      </c>
      <c r="C86" t="s">
        <v>521</v>
      </c>
      <c r="D86">
        <v>7.89</v>
      </c>
      <c r="E86">
        <v>289.89999999999998</v>
      </c>
      <c r="F86" s="3">
        <f ca="1">#REF!*$F86</f>
        <v>0</v>
      </c>
      <c r="G86" s="3">
        <f ca="1">#REF!*$F86</f>
        <v>17.482319329449041</v>
      </c>
      <c r="H86" s="3">
        <f ca="1">#REF!*$F86</f>
        <v>3.637939282428702</v>
      </c>
      <c r="I86" s="3">
        <f ca="1">#REF!*$F86</f>
        <v>0.50526934478176422</v>
      </c>
      <c r="J86" s="3">
        <f ca="1">#REF!*$F86</f>
        <v>0.30316160686905852</v>
      </c>
      <c r="K86" s="3">
        <f ca="1">#REF!*$F86</f>
        <v>7.0737708269446982</v>
      </c>
      <c r="L86" s="3">
        <f ca="1">#REF!*$F86</f>
        <v>0.10105386895635285</v>
      </c>
      <c r="M86" s="3">
        <f ca="1">#REF!*$F86</f>
        <v>0.30316160686905852</v>
      </c>
      <c r="N86" s="3">
        <f ca="1">#REF!*$F86</f>
        <v>3.2337238066032912</v>
      </c>
      <c r="O86" s="3">
        <f ca="1">#REF!*$F86</f>
        <v>9.4990636818971659</v>
      </c>
      <c r="P86" s="3">
        <f ca="1">#REF!*$F86</f>
        <v>3.3347776755596441</v>
      </c>
      <c r="Q86" s="3">
        <f ca="1">#REF!*$F86</f>
        <v>1.4147541653889399</v>
      </c>
      <c r="R86" s="3">
        <f ca="1">#REF!*$F86</f>
        <v>0.30316160686905852</v>
      </c>
      <c r="S86" s="3">
        <f ca="1">#REF!*$F86</f>
        <v>0</v>
      </c>
      <c r="T86" s="3">
        <f ca="1">#REF!*$F86</f>
        <v>0</v>
      </c>
      <c r="U86" s="3">
        <f ca="1">#REF!*$F86</f>
        <v>0</v>
      </c>
      <c r="V86" s="3">
        <f ca="1">#REF!*$F86</f>
        <v>1.1115925585198814</v>
      </c>
      <c r="W86" s="3">
        <f ca="1">#REF!*$F86</f>
        <v>18.897073494837983</v>
      </c>
      <c r="X86" s="3">
        <f t="shared" ca="1" si="1"/>
        <v>0.30316160686905852</v>
      </c>
    </row>
    <row r="87" spans="1:24">
      <c r="A87" t="s">
        <v>291</v>
      </c>
      <c r="B87" t="s">
        <v>292</v>
      </c>
      <c r="C87" t="s">
        <v>521</v>
      </c>
      <c r="D87">
        <v>7.87</v>
      </c>
      <c r="E87">
        <v>281.2</v>
      </c>
      <c r="F87" s="3">
        <f ca="1">#REF!*$F87</f>
        <v>0</v>
      </c>
      <c r="G87" s="3">
        <f ca="1">#REF!*$F87</f>
        <v>15.205262565257453</v>
      </c>
      <c r="H87" s="3">
        <f ca="1">#REF!*$F87</f>
        <v>3.6250957109223063</v>
      </c>
      <c r="I87" s="3">
        <f ca="1">#REF!*$F87</f>
        <v>0.30209130924352551</v>
      </c>
      <c r="J87" s="3">
        <f ca="1">#REF!*$F87</f>
        <v>0.20139420616235038</v>
      </c>
      <c r="K87" s="3">
        <f ca="1">#REF!*$F87</f>
        <v>5.5383406694646355</v>
      </c>
      <c r="L87" s="3">
        <f ca="1">#REF!*$F87</f>
        <v>0.10069710308117519</v>
      </c>
      <c r="M87" s="3">
        <f ca="1">#REF!*$F87</f>
        <v>0.20139420616235038</v>
      </c>
      <c r="N87" s="3">
        <f ca="1">#REF!*$F87</f>
        <v>3.1216101955164306</v>
      </c>
      <c r="O87" s="3">
        <f ca="1">#REF!*$F87</f>
        <v>13.59410891595865</v>
      </c>
      <c r="P87" s="3">
        <f ca="1">#REF!*$F87</f>
        <v>3.222307298597606</v>
      </c>
      <c r="Q87" s="3">
        <f ca="1">#REF!*$F87</f>
        <v>0.60418261848705102</v>
      </c>
      <c r="R87" s="3">
        <f ca="1">#REF!*$F87</f>
        <v>0.30209130924352551</v>
      </c>
      <c r="S87" s="3">
        <f ca="1">#REF!*$F87</f>
        <v>0</v>
      </c>
      <c r="T87" s="3">
        <f ca="1">#REF!*$F87</f>
        <v>0</v>
      </c>
      <c r="U87" s="3">
        <f ca="1">#REF!*$F87</f>
        <v>0</v>
      </c>
      <c r="V87" s="3">
        <f ca="1">#REF!*$F87</f>
        <v>1.611153649298803</v>
      </c>
      <c r="W87" s="3">
        <f ca="1">#REF!*$F87</f>
        <v>18.931055379260933</v>
      </c>
      <c r="X87" s="3">
        <f t="shared" ca="1" si="1"/>
        <v>0.20139420616235038</v>
      </c>
    </row>
    <row r="88" spans="1:24">
      <c r="A88" t="s">
        <v>294</v>
      </c>
      <c r="B88" t="s">
        <v>295</v>
      </c>
      <c r="C88" t="s">
        <v>521</v>
      </c>
      <c r="D88">
        <v>7.24</v>
      </c>
      <c r="E88">
        <v>604.1</v>
      </c>
      <c r="F88" s="3">
        <f ca="1">#REF!*$F88</f>
        <v>0</v>
      </c>
      <c r="G88" s="3">
        <f ca="1">#REF!*$F88</f>
        <v>16.275450828051536</v>
      </c>
      <c r="H88" s="3">
        <f ca="1">#REF!*$F88</f>
        <v>0.80871805356777815</v>
      </c>
      <c r="I88" s="3">
        <f ca="1">#REF!*$F88</f>
        <v>0.10108975669597227</v>
      </c>
      <c r="J88" s="3">
        <f ca="1">#REF!*$F88</f>
        <v>0.40435902678388908</v>
      </c>
      <c r="K88" s="3">
        <f ca="1">#REF!*$F88</f>
        <v>5.4588468615825025</v>
      </c>
      <c r="L88" s="3">
        <f ca="1">#REF!*$F88</f>
        <v>0.20217951339194454</v>
      </c>
      <c r="M88" s="3">
        <f ca="1">#REF!*$F88</f>
        <v>0.30326927008791676</v>
      </c>
      <c r="N88" s="3">
        <f ca="1">#REF!*$F88</f>
        <v>41.14353097526071</v>
      </c>
      <c r="O88" s="3">
        <f ca="1">#REF!*$F88</f>
        <v>263.84426497648758</v>
      </c>
      <c r="P88" s="3">
        <f ca="1">#REF!*$F88</f>
        <v>0.60653854017583353</v>
      </c>
      <c r="Q88" s="3">
        <f ca="1">#REF!*$F88</f>
        <v>1.0108975669597227</v>
      </c>
      <c r="R88" s="3">
        <f ca="1">#REF!*$F88</f>
        <v>1.0108975669597227</v>
      </c>
      <c r="S88" s="3">
        <f ca="1">#REF!*$F88</f>
        <v>0</v>
      </c>
      <c r="T88" s="3">
        <f ca="1">#REF!*$F88</f>
        <v>0</v>
      </c>
      <c r="U88" s="3">
        <f ca="1">#REF!*$F88</f>
        <v>0</v>
      </c>
      <c r="V88" s="3">
        <f ca="1">#REF!*$F88</f>
        <v>1.4152565937436119</v>
      </c>
      <c r="W88" s="3">
        <f ca="1">#REF!*$F88</f>
        <v>131.41668370476395</v>
      </c>
      <c r="X88" s="3">
        <f t="shared" ca="1" si="1"/>
        <v>0.50544878347986133</v>
      </c>
    </row>
    <row r="89" spans="1:24" ht="16">
      <c r="A89" t="s">
        <v>313</v>
      </c>
      <c r="B89" s="32" t="s">
        <v>314</v>
      </c>
      <c r="C89" t="s">
        <v>521</v>
      </c>
      <c r="D89">
        <v>7.95</v>
      </c>
      <c r="E89">
        <v>307.2</v>
      </c>
      <c r="F89" s="3">
        <f ca="1">#REF!*$F89</f>
        <v>0</v>
      </c>
      <c r="G89" s="3">
        <f ca="1">#REF!*$F89</f>
        <v>9.2747582723430533</v>
      </c>
      <c r="H89" s="3">
        <f ca="1">#REF!*$F89</f>
        <v>3.6691351407071418</v>
      </c>
      <c r="I89" s="3">
        <f ca="1">#REF!*$F89</f>
        <v>0.30576126172559515</v>
      </c>
      <c r="J89" s="3">
        <f ca="1">#REF!*$F89</f>
        <v>0.30576126172559515</v>
      </c>
      <c r="K89" s="3">
        <f ca="1">#REF!*$F89</f>
        <v>5.6056231316359115</v>
      </c>
      <c r="L89" s="3">
        <f ca="1">#REF!*$F89</f>
        <v>0.10192042057519839</v>
      </c>
      <c r="M89" s="3">
        <f ca="1">#REF!*$F89</f>
        <v>0.10192042057519839</v>
      </c>
      <c r="N89" s="3">
        <f ca="1">#REF!*$F89</f>
        <v>3.1595330378311499</v>
      </c>
      <c r="O89" s="3">
        <f ca="1">#REF!*$F89</f>
        <v>23.237855891145234</v>
      </c>
      <c r="P89" s="3">
        <f ca="1">#REF!*$F89</f>
        <v>2.853771776105555</v>
      </c>
      <c r="Q89" s="3">
        <f ca="1">#REF!*$F89</f>
        <v>0.81536336460158709</v>
      </c>
      <c r="R89" s="3">
        <f ca="1">#REF!*$F89</f>
        <v>0.40768168230079355</v>
      </c>
      <c r="S89" s="3">
        <f ca="1">#REF!*$F89</f>
        <v>0</v>
      </c>
      <c r="T89" s="3">
        <f ca="1">#REF!*$F89</f>
        <v>0</v>
      </c>
      <c r="U89" s="3">
        <f ca="1">#REF!*$F89</f>
        <v>0</v>
      </c>
      <c r="V89" s="3">
        <f ca="1">#REF!*$F89</f>
        <v>1.2230450469023806</v>
      </c>
      <c r="W89" s="3">
        <f ca="1">#REF!*$F89</f>
        <v>20.282163694464479</v>
      </c>
      <c r="X89" s="3">
        <f t="shared" ca="1" si="1"/>
        <v>0.30576126172559515</v>
      </c>
    </row>
    <row r="90" spans="1:24" ht="16">
      <c r="A90" t="s">
        <v>317</v>
      </c>
      <c r="B90" s="32" t="s">
        <v>318</v>
      </c>
      <c r="C90" t="s">
        <v>521</v>
      </c>
      <c r="D90">
        <v>7.63</v>
      </c>
      <c r="E90">
        <v>565.20000000000005</v>
      </c>
      <c r="F90" s="3">
        <f ca="1">#REF!*$F90</f>
        <v>0</v>
      </c>
      <c r="G90" s="3">
        <f ca="1">#REF!*$F90</f>
        <v>5.8740932429656976</v>
      </c>
      <c r="H90" s="3">
        <f ca="1">#REF!*$F90</f>
        <v>0.50638734853152567</v>
      </c>
      <c r="I90" s="3">
        <f ca="1">#REF!*$F90</f>
        <v>0.20255493941261027</v>
      </c>
      <c r="J90" s="3">
        <f ca="1">#REF!*$F90</f>
        <v>2.7344916820702387</v>
      </c>
      <c r="K90" s="3">
        <f ca="1">#REF!*$F90</f>
        <v>25.218089956869974</v>
      </c>
      <c r="L90" s="3">
        <f ca="1">#REF!*$F90</f>
        <v>0.20255493941261027</v>
      </c>
      <c r="M90" s="3">
        <f ca="1">#REF!*$F90</f>
        <v>0.3038324091189154</v>
      </c>
      <c r="N90" s="3">
        <f ca="1">#REF!*$F90</f>
        <v>1.4178845758882719</v>
      </c>
      <c r="O90" s="3">
        <f ca="1">#REF!*$F90</f>
        <v>53.373226535222798</v>
      </c>
      <c r="P90" s="3">
        <f ca="1">#REF!*$F90</f>
        <v>0.3038324091189154</v>
      </c>
      <c r="Q90" s="3">
        <f ca="1">#REF!*$F90</f>
        <v>1.0127746970630513</v>
      </c>
      <c r="R90" s="3">
        <f ca="1">#REF!*$F90</f>
        <v>1.3166071061819666</v>
      </c>
      <c r="S90" s="3">
        <f ca="1">#REF!*$F90</f>
        <v>0</v>
      </c>
      <c r="T90" s="3">
        <f ca="1">#REF!*$F90</f>
        <v>0</v>
      </c>
      <c r="U90" s="3">
        <f ca="1">#REF!*$F90</f>
        <v>0</v>
      </c>
      <c r="V90" s="3">
        <f ca="1">#REF!*$F90</f>
        <v>1.1140521667693564</v>
      </c>
      <c r="W90" s="3">
        <f ca="1">#REF!*$F90</f>
        <v>125.98917231464358</v>
      </c>
      <c r="X90" s="3">
        <f t="shared" ca="1" si="1"/>
        <v>0.20255493941261027</v>
      </c>
    </row>
    <row r="91" spans="1:24" ht="16">
      <c r="A91" t="s">
        <v>321</v>
      </c>
      <c r="B91" s="32" t="s">
        <v>322</v>
      </c>
      <c r="C91" t="s">
        <v>521</v>
      </c>
      <c r="D91">
        <v>7.64</v>
      </c>
      <c r="E91">
        <v>505.9</v>
      </c>
      <c r="F91" s="3">
        <f ca="1">#REF!*$F91</f>
        <v>0</v>
      </c>
      <c r="G91" s="3">
        <f ca="1">#REF!*$F91</f>
        <v>15.408118506326518</v>
      </c>
      <c r="H91" s="3">
        <f ca="1">#REF!*$F91</f>
        <v>0.50684600349758291</v>
      </c>
      <c r="I91" s="3">
        <f ca="1">#REF!*$F91</f>
        <v>0.3041076020985497</v>
      </c>
      <c r="J91" s="3">
        <f ca="1">#REF!*$F91</f>
        <v>1.0136920069951656</v>
      </c>
      <c r="K91" s="3">
        <f ca="1">#REF!*$F91</f>
        <v>41.76411068820083</v>
      </c>
      <c r="L91" s="3">
        <f ca="1">#REF!*$F91</f>
        <v>0.20273840139903315</v>
      </c>
      <c r="M91" s="3">
        <f ca="1">#REF!*$F91</f>
        <v>0.20273840139903315</v>
      </c>
      <c r="N91" s="3">
        <f ca="1">#REF!*$F91</f>
        <v>1.6219072111922652</v>
      </c>
      <c r="O91" s="3">
        <f ca="1">#REF!*$F91</f>
        <v>50.481861948359246</v>
      </c>
      <c r="P91" s="3">
        <f ca="1">#REF!*$F91</f>
        <v>0.3041076020985497</v>
      </c>
      <c r="Q91" s="3">
        <f ca="1">#REF!*$F91</f>
        <v>0.4054768027980663</v>
      </c>
      <c r="R91" s="3">
        <f ca="1">#REF!*$F91</f>
        <v>1.7232764118917818</v>
      </c>
      <c r="S91" s="3">
        <f ca="1">#REF!*$F91</f>
        <v>0</v>
      </c>
      <c r="T91" s="3">
        <f ca="1">#REF!*$F91</f>
        <v>0</v>
      </c>
      <c r="U91" s="3">
        <f ca="1">#REF!*$F91</f>
        <v>0</v>
      </c>
      <c r="V91" s="3">
        <f ca="1">#REF!*$F91</f>
        <v>1.6219072111922652</v>
      </c>
      <c r="W91" s="3">
        <f ca="1">#REF!*$F91</f>
        <v>108.56641394918223</v>
      </c>
      <c r="X91" s="3">
        <f t="shared" ca="1" si="1"/>
        <v>6.0821520419709936</v>
      </c>
    </row>
    <row r="92" spans="1:24" ht="16">
      <c r="A92" t="s">
        <v>325</v>
      </c>
      <c r="B92" s="32" t="s">
        <v>326</v>
      </c>
      <c r="C92" t="s">
        <v>521</v>
      </c>
      <c r="D92">
        <v>7.99</v>
      </c>
      <c r="E92">
        <v>343.6</v>
      </c>
      <c r="F92" s="3">
        <f ca="1">#REF!*$F92</f>
        <v>0</v>
      </c>
      <c r="G92" s="3">
        <f ca="1">#REF!*$F92</f>
        <v>13.92496626881163</v>
      </c>
      <c r="H92" s="3">
        <f ca="1">#REF!*$F92</f>
        <v>3.7133243383497674</v>
      </c>
      <c r="I92" s="3">
        <f ca="1">#REF!*$F92</f>
        <v>0.41259159314997418</v>
      </c>
      <c r="J92" s="3">
        <f ca="1">#REF!*$F92</f>
        <v>0.41259159314997418</v>
      </c>
      <c r="K92" s="3">
        <f ca="1">#REF!*$F92</f>
        <v>6.3951696938245997</v>
      </c>
      <c r="L92" s="3">
        <f ca="1">#REF!*$F92</f>
        <v>0.10314789828749354</v>
      </c>
      <c r="M92" s="3">
        <f ca="1">#REF!*$F92</f>
        <v>0.20629579657498709</v>
      </c>
      <c r="N92" s="3">
        <f ca="1">#REF!*$F92</f>
        <v>2.8881411520498195</v>
      </c>
      <c r="O92" s="3">
        <f ca="1">#REF!*$F92</f>
        <v>12.584043591074213</v>
      </c>
      <c r="P92" s="3">
        <f ca="1">#REF!*$F92</f>
        <v>2.9912890503373126</v>
      </c>
      <c r="Q92" s="3">
        <f ca="1">#REF!*$F92</f>
        <v>1.0314789828749356</v>
      </c>
      <c r="R92" s="3">
        <f ca="1">#REF!*$F92</f>
        <v>0.41259159314997418</v>
      </c>
      <c r="S92" s="3">
        <f ca="1">#REF!*$F92</f>
        <v>0</v>
      </c>
      <c r="T92" s="3">
        <f ca="1">#REF!*$F92</f>
        <v>0</v>
      </c>
      <c r="U92" s="3">
        <f ca="1">#REF!*$F92</f>
        <v>0</v>
      </c>
      <c r="V92" s="3">
        <f ca="1">#REF!*$F92</f>
        <v>1.0314789828749356</v>
      </c>
      <c r="W92" s="3">
        <f ca="1">#REF!*$F92</f>
        <v>20.010692267773749</v>
      </c>
      <c r="X92" s="3">
        <f t="shared" ca="1" si="1"/>
        <v>0.30944369486248063</v>
      </c>
    </row>
    <row r="93" spans="1:24" ht="16">
      <c r="A93" t="s">
        <v>329</v>
      </c>
      <c r="B93" s="32" t="s">
        <v>330</v>
      </c>
      <c r="C93" t="s">
        <v>521</v>
      </c>
      <c r="D93">
        <v>7.55</v>
      </c>
      <c r="E93">
        <v>497.1</v>
      </c>
      <c r="F93" s="3">
        <f ca="1">#REF!*$F93</f>
        <v>0</v>
      </c>
      <c r="G93" s="3">
        <f ca="1">#REF!*$F93</f>
        <v>10.589902030819475</v>
      </c>
      <c r="H93" s="3">
        <f ca="1">#REF!*$F93</f>
        <v>0.60513725890396997</v>
      </c>
      <c r="I93" s="3">
        <f ca="1">#REF!*$F93</f>
        <v>0.30256862945198498</v>
      </c>
      <c r="J93" s="3">
        <f ca="1">#REF!*$F93</f>
        <v>0.80684967853862666</v>
      </c>
      <c r="K93" s="3">
        <f ca="1">#REF!*$F93</f>
        <v>10.287333401367489</v>
      </c>
      <c r="L93" s="3">
        <f ca="1">#REF!*$F93</f>
        <v>0.20171241963465666</v>
      </c>
      <c r="M93" s="3">
        <f ca="1">#REF!*$F93</f>
        <v>0.20171241963465666</v>
      </c>
      <c r="N93" s="3">
        <f ca="1">#REF!*$F93</f>
        <v>0.90770588835595489</v>
      </c>
      <c r="O93" s="3">
        <f ca="1">#REF!*$F93</f>
        <v>47.20070619450965</v>
      </c>
      <c r="P93" s="3">
        <f ca="1">#REF!*$F93</f>
        <v>0.40342483926931333</v>
      </c>
      <c r="Q93" s="3">
        <f ca="1">#REF!*$F93</f>
        <v>1.0085620981732832</v>
      </c>
      <c r="R93" s="3">
        <f ca="1">#REF!*$F93</f>
        <v>1.7145555668945816</v>
      </c>
      <c r="S93" s="3">
        <f ca="1">#REF!*$F93</f>
        <v>0</v>
      </c>
      <c r="T93" s="3">
        <f ca="1">#REF!*$F93</f>
        <v>0</v>
      </c>
      <c r="U93" s="3">
        <f ca="1">#REF!*$F93</f>
        <v>0</v>
      </c>
      <c r="V93" s="3">
        <f ca="1">#REF!*$F93</f>
        <v>1.0085620981732832</v>
      </c>
      <c r="W93" s="3">
        <f ca="1">#REF!*$F93</f>
        <v>110.43754974997451</v>
      </c>
      <c r="X93" s="3">
        <f t="shared" ca="1" si="1"/>
        <v>0.20171241963465666</v>
      </c>
    </row>
  </sheetData>
  <conditionalFormatting sqref="E30:W39">
    <cfRule type="cellIs" dxfId="8" priority="2" operator="lessThan">
      <formula>#REF!</formula>
    </cfRule>
  </conditionalFormatting>
  <conditionalFormatting sqref="F4:X18 F28:X29">
    <cfRule type="cellIs" dxfId="7" priority="3" operator="lessThan">
      <formula>#REF!</formula>
    </cfRule>
  </conditionalFormatting>
  <conditionalFormatting sqref="F62:X71">
    <cfRule type="cellIs" dxfId="6" priority="1" operator="lessThan">
      <formula>#REF!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A4693-B08B-3641-BBC5-966D2C0F45B1}">
  <dimension ref="A1:L37"/>
  <sheetViews>
    <sheetView workbookViewId="0">
      <selection activeCell="L2" sqref="L2:L33"/>
    </sheetView>
  </sheetViews>
  <sheetFormatPr baseColWidth="10" defaultRowHeight="15"/>
  <cols>
    <col min="2" max="2" width="32.5" customWidth="1"/>
    <col min="3" max="3" width="10.83203125" customWidth="1"/>
  </cols>
  <sheetData>
    <row r="1" spans="1:12">
      <c r="A1" s="16" t="s">
        <v>0</v>
      </c>
      <c r="B1" s="16" t="s">
        <v>724</v>
      </c>
      <c r="C1" t="s">
        <v>1</v>
      </c>
      <c r="D1" s="26" t="s">
        <v>344</v>
      </c>
      <c r="E1" s="26" t="s">
        <v>345</v>
      </c>
      <c r="F1" s="26" t="s">
        <v>346</v>
      </c>
      <c r="G1" s="26" t="s">
        <v>347</v>
      </c>
      <c r="H1" s="26" t="s">
        <v>348</v>
      </c>
      <c r="I1" s="39" t="s">
        <v>698</v>
      </c>
      <c r="J1" s="41" t="s">
        <v>349</v>
      </c>
      <c r="K1" t="s">
        <v>473</v>
      </c>
      <c r="L1" s="30" t="s">
        <v>14</v>
      </c>
    </row>
    <row r="2" spans="1:12">
      <c r="A2" t="s">
        <v>31</v>
      </c>
      <c r="B2" t="s">
        <v>83</v>
      </c>
      <c r="C2" t="s">
        <v>725</v>
      </c>
      <c r="D2" s="53">
        <f>0.0458257569495584/SQRT(2)</f>
        <v>3.2403703492039297E-2</v>
      </c>
      <c r="E2" s="53">
        <f>0.0754983443527075/SQRT(2)</f>
        <v>5.3385391260156553E-2</v>
      </c>
      <c r="F2" s="56">
        <v>0.04</v>
      </c>
      <c r="G2" s="56">
        <v>0.12</v>
      </c>
      <c r="H2" s="53">
        <v>2.64</v>
      </c>
      <c r="I2" s="53">
        <v>3.0374999999999996</v>
      </c>
      <c r="J2" s="55">
        <f>(D2+E2+F2+G2+H2)/I2</f>
        <v>0.95005402296368602</v>
      </c>
      <c r="K2" s="27">
        <f t="shared" ref="K2:K33" si="0">I2-L2</f>
        <v>0.34682759761747128</v>
      </c>
      <c r="L2" s="3">
        <v>2.6906724023825284</v>
      </c>
    </row>
    <row r="3" spans="1:12">
      <c r="A3" t="s">
        <v>33</v>
      </c>
      <c r="B3" t="s">
        <v>85</v>
      </c>
      <c r="C3" t="s">
        <v>726</v>
      </c>
      <c r="D3" s="53">
        <f>0.0458257569495584/SQRT(2)</f>
        <v>3.2403703492039297E-2</v>
      </c>
      <c r="E3" s="53">
        <v>3.03</v>
      </c>
      <c r="F3" s="53">
        <f>0.0458257569495584/SQRT(2)</f>
        <v>3.2403703492039297E-2</v>
      </c>
      <c r="G3" s="53">
        <f>0.121243556529821/SQRT(2)</f>
        <v>8.573214099741093E-2</v>
      </c>
      <c r="H3" s="56">
        <v>0.12</v>
      </c>
      <c r="I3" s="53">
        <v>2.9325000000000001</v>
      </c>
      <c r="J3" s="55">
        <f>(D3+E3+F3+G3+H3)/I3</f>
        <v>1.125503682176126</v>
      </c>
      <c r="K3" s="27">
        <f t="shared" si="0"/>
        <v>-0.17063110228267586</v>
      </c>
      <c r="L3" s="3">
        <v>3.103131102282676</v>
      </c>
    </row>
    <row r="4" spans="1:12">
      <c r="A4" t="s">
        <v>35</v>
      </c>
      <c r="B4" t="s">
        <v>87</v>
      </c>
      <c r="C4" t="s">
        <v>727</v>
      </c>
      <c r="D4" s="53">
        <f>0.0458257569495584/SQRT(2)</f>
        <v>3.2403703492039297E-2</v>
      </c>
      <c r="E4" s="53">
        <f>0.0754983443527075/SQRT(2)</f>
        <v>5.3385391260156553E-2</v>
      </c>
      <c r="F4" s="53">
        <f>0.0458257569495584/SQRT(2)</f>
        <v>3.2403703492039297E-2</v>
      </c>
      <c r="G4" s="53">
        <f>0.121243556529821/SQRT(2)</f>
        <v>8.573214099741093E-2</v>
      </c>
      <c r="H4" s="53">
        <v>2.63</v>
      </c>
      <c r="I4" s="53">
        <v>2.88</v>
      </c>
      <c r="J4" s="55">
        <f t="shared" ref="J4:J33" si="1">(D4+E4+F4+G4+H4)/I4</f>
        <v>0.98400171501446043</v>
      </c>
      <c r="K4" s="27">
        <f t="shared" si="0"/>
        <v>-0.41470611439842253</v>
      </c>
      <c r="L4" s="3">
        <v>3.2947061143984224</v>
      </c>
    </row>
    <row r="5" spans="1:12">
      <c r="A5" t="s">
        <v>37</v>
      </c>
      <c r="B5" t="s">
        <v>89</v>
      </c>
      <c r="C5" t="s">
        <v>728</v>
      </c>
      <c r="D5" s="53">
        <v>0.28000000000000003</v>
      </c>
      <c r="E5" s="53">
        <v>0.56000000000000005</v>
      </c>
      <c r="F5" s="53">
        <v>1.41</v>
      </c>
      <c r="G5" s="53">
        <v>0.27</v>
      </c>
      <c r="H5" s="56">
        <v>0.11</v>
      </c>
      <c r="I5" s="53">
        <v>2.895</v>
      </c>
      <c r="J5" s="55">
        <f t="shared" si="1"/>
        <v>0.90846286701208978</v>
      </c>
      <c r="K5" s="27">
        <f t="shared" si="0"/>
        <v>-0.32983271375464618</v>
      </c>
      <c r="L5" s="3">
        <v>3.2248327137546462</v>
      </c>
    </row>
    <row r="6" spans="1:12">
      <c r="A6" t="s">
        <v>39</v>
      </c>
      <c r="B6" t="s">
        <v>91</v>
      </c>
      <c r="C6" t="s">
        <v>729</v>
      </c>
      <c r="D6" s="53">
        <v>0.1</v>
      </c>
      <c r="E6" s="53">
        <v>2.2999999999999998</v>
      </c>
      <c r="F6" s="53">
        <v>0.18</v>
      </c>
      <c r="G6" s="56">
        <v>0.06</v>
      </c>
      <c r="H6" s="53">
        <v>0.44</v>
      </c>
      <c r="I6" s="53">
        <v>2.9249999999999998</v>
      </c>
      <c r="J6" s="55">
        <f t="shared" si="1"/>
        <v>1.052991452991453</v>
      </c>
      <c r="K6" s="27">
        <f t="shared" si="0"/>
        <v>-0.35197370159904739</v>
      </c>
      <c r="L6" s="3">
        <v>3.2769737015990472</v>
      </c>
    </row>
    <row r="7" spans="1:12">
      <c r="A7" t="s">
        <v>41</v>
      </c>
      <c r="B7" t="s">
        <v>93</v>
      </c>
      <c r="C7" t="s">
        <v>730</v>
      </c>
      <c r="D7" s="53">
        <v>0.97</v>
      </c>
      <c r="E7" s="53">
        <v>0.1</v>
      </c>
      <c r="F7" s="53">
        <v>1.1000000000000001</v>
      </c>
      <c r="G7" s="53">
        <v>0.17</v>
      </c>
      <c r="H7" s="53">
        <v>0.37</v>
      </c>
      <c r="I7" s="53">
        <v>2.9175</v>
      </c>
      <c r="J7" s="55">
        <f t="shared" si="1"/>
        <v>0.92887746358183376</v>
      </c>
      <c r="K7" s="27">
        <f t="shared" si="0"/>
        <v>-0.35277027027027286</v>
      </c>
      <c r="L7" s="3">
        <v>3.2702702702702728</v>
      </c>
    </row>
    <row r="8" spans="1:12">
      <c r="A8" t="s">
        <v>43</v>
      </c>
      <c r="B8" t="s">
        <v>95</v>
      </c>
      <c r="C8" t="s">
        <v>731</v>
      </c>
      <c r="D8" s="53">
        <v>0.39</v>
      </c>
      <c r="E8" s="53">
        <v>1.32</v>
      </c>
      <c r="F8" s="53">
        <v>0.71</v>
      </c>
      <c r="G8" s="53">
        <v>0.22</v>
      </c>
      <c r="H8" s="56">
        <v>0.08</v>
      </c>
      <c r="I8" s="53">
        <v>2.895</v>
      </c>
      <c r="J8" s="55">
        <f t="shared" si="1"/>
        <v>0.9395509499136443</v>
      </c>
      <c r="K8" s="27">
        <f t="shared" si="0"/>
        <v>-0.2040083966413424</v>
      </c>
      <c r="L8" s="3">
        <v>3.0990083966413424</v>
      </c>
    </row>
    <row r="9" spans="1:12">
      <c r="A9" t="s">
        <v>45</v>
      </c>
      <c r="B9" t="s">
        <v>97</v>
      </c>
      <c r="C9" t="s">
        <v>732</v>
      </c>
      <c r="D9" s="53">
        <v>0.41</v>
      </c>
      <c r="E9" s="56">
        <v>0.05</v>
      </c>
      <c r="F9" s="53">
        <v>1.58</v>
      </c>
      <c r="G9" s="53">
        <v>0.34</v>
      </c>
      <c r="H9" s="56">
        <v>0.22</v>
      </c>
      <c r="I9" s="53">
        <v>2.8875000000000002</v>
      </c>
      <c r="J9" s="55">
        <f t="shared" si="1"/>
        <v>0.90043290043290036</v>
      </c>
      <c r="K9" s="27">
        <f t="shared" si="0"/>
        <v>-0.29527376100959657</v>
      </c>
      <c r="L9" s="3">
        <v>3.1827737610095967</v>
      </c>
    </row>
    <row r="10" spans="1:12">
      <c r="A10" t="s">
        <v>47</v>
      </c>
      <c r="B10" t="s">
        <v>99</v>
      </c>
      <c r="C10" t="s">
        <v>733</v>
      </c>
      <c r="D10" s="53">
        <v>0.56000000000000005</v>
      </c>
      <c r="E10" s="53">
        <v>0.22</v>
      </c>
      <c r="F10" s="53">
        <v>1.32</v>
      </c>
      <c r="G10" s="53">
        <v>0.4</v>
      </c>
      <c r="H10" s="56">
        <v>0.13</v>
      </c>
      <c r="I10" s="53">
        <v>2.8649999999999998</v>
      </c>
      <c r="J10" s="55">
        <f t="shared" si="1"/>
        <v>0.91797556719022688</v>
      </c>
      <c r="K10" s="27">
        <f t="shared" si="0"/>
        <v>-0.4339246525237721</v>
      </c>
      <c r="L10" s="3">
        <v>3.2989246525237719</v>
      </c>
    </row>
    <row r="11" spans="1:12">
      <c r="A11" t="s">
        <v>49</v>
      </c>
      <c r="B11" t="s">
        <v>101</v>
      </c>
      <c r="C11" t="s">
        <v>734</v>
      </c>
      <c r="D11" s="53">
        <v>0.27</v>
      </c>
      <c r="E11" s="53">
        <v>0.91</v>
      </c>
      <c r="F11" s="53">
        <v>0.97</v>
      </c>
      <c r="G11" s="53">
        <v>0.24</v>
      </c>
      <c r="H11" s="56">
        <v>0.19</v>
      </c>
      <c r="I11" s="53">
        <v>2.8649999999999998</v>
      </c>
      <c r="J11" s="55">
        <f t="shared" si="1"/>
        <v>0.90052356020942437</v>
      </c>
      <c r="K11" s="27">
        <f t="shared" si="0"/>
        <v>-0.64381693484568814</v>
      </c>
      <c r="L11" s="3">
        <v>3.5088169348456879</v>
      </c>
    </row>
    <row r="12" spans="1:12">
      <c r="A12" t="s">
        <v>176</v>
      </c>
      <c r="B12" t="s">
        <v>177</v>
      </c>
      <c r="C12" t="s">
        <v>735</v>
      </c>
      <c r="D12" s="53">
        <f>0.0458257569495584/SQRT(2)</f>
        <v>3.2403703492039297E-2</v>
      </c>
      <c r="E12" s="53">
        <f>0.0754983443527075/SQRT(2)</f>
        <v>5.3385391260156553E-2</v>
      </c>
      <c r="F12" s="56">
        <v>0.01</v>
      </c>
      <c r="G12" s="56">
        <v>7.0000000000000007E-2</v>
      </c>
      <c r="H12" s="53">
        <v>2.71</v>
      </c>
      <c r="I12" s="53">
        <v>2.7974999999999999</v>
      </c>
      <c r="J12" s="55">
        <f t="shared" si="1"/>
        <v>1.0279853779275052</v>
      </c>
      <c r="K12" s="27">
        <f t="shared" si="0"/>
        <v>-0.82628540145985241</v>
      </c>
      <c r="L12" s="3">
        <v>3.6237854014598523</v>
      </c>
    </row>
    <row r="13" spans="1:12">
      <c r="A13" t="s">
        <v>180</v>
      </c>
      <c r="B13" t="s">
        <v>181</v>
      </c>
      <c r="C13" t="s">
        <v>736</v>
      </c>
      <c r="D13" s="53">
        <v>0.15</v>
      </c>
      <c r="E13" s="53">
        <v>0.98</v>
      </c>
      <c r="F13" s="53">
        <v>0.9</v>
      </c>
      <c r="G13" s="56">
        <v>0.04</v>
      </c>
      <c r="H13" s="56">
        <v>0.28000000000000003</v>
      </c>
      <c r="I13" s="53">
        <v>2.5949999999999998</v>
      </c>
      <c r="J13" s="55">
        <f t="shared" si="1"/>
        <v>0.90558766859344886</v>
      </c>
      <c r="K13" s="27">
        <f t="shared" si="0"/>
        <v>-0.86478568092346686</v>
      </c>
      <c r="L13" s="3">
        <v>3.4597856809234666</v>
      </c>
    </row>
    <row r="14" spans="1:12">
      <c r="A14" t="s">
        <v>184</v>
      </c>
      <c r="B14" t="s">
        <v>185</v>
      </c>
      <c r="C14" t="s">
        <v>737</v>
      </c>
      <c r="D14" s="53">
        <v>0.16</v>
      </c>
      <c r="E14" s="53">
        <v>2.0099999999999998</v>
      </c>
      <c r="F14" s="53">
        <v>0.13</v>
      </c>
      <c r="G14" s="56">
        <v>0.12</v>
      </c>
      <c r="H14" s="53">
        <v>0.34</v>
      </c>
      <c r="I14" s="53">
        <v>2.7974999999999999</v>
      </c>
      <c r="J14" s="55">
        <f t="shared" si="1"/>
        <v>0.98659517426273458</v>
      </c>
      <c r="K14" s="27">
        <f t="shared" si="0"/>
        <v>-0.84711469355160496</v>
      </c>
      <c r="L14" s="3">
        <v>3.6446146935516048</v>
      </c>
    </row>
    <row r="15" spans="1:12">
      <c r="A15" t="s">
        <v>188</v>
      </c>
      <c r="B15" t="s">
        <v>189</v>
      </c>
      <c r="C15" t="s">
        <v>738</v>
      </c>
      <c r="D15" s="53">
        <v>0.2</v>
      </c>
      <c r="E15" s="53">
        <v>1.1599999999999999</v>
      </c>
      <c r="F15" s="53">
        <v>0.75</v>
      </c>
      <c r="G15" s="56">
        <v>0.11</v>
      </c>
      <c r="H15" s="56">
        <v>0.3</v>
      </c>
      <c r="I15" s="53">
        <v>2.7</v>
      </c>
      <c r="J15" s="55">
        <f t="shared" si="1"/>
        <v>0.93333333333333313</v>
      </c>
      <c r="K15" s="27">
        <f t="shared" si="0"/>
        <v>-1.325750580277206</v>
      </c>
      <c r="L15" s="3">
        <v>4.0257505802772062</v>
      </c>
    </row>
    <row r="16" spans="1:12">
      <c r="A16" t="s">
        <v>192</v>
      </c>
      <c r="B16" t="s">
        <v>193</v>
      </c>
      <c r="C16" t="s">
        <v>739</v>
      </c>
      <c r="D16" s="56">
        <v>0.04</v>
      </c>
      <c r="E16" s="53">
        <v>1.73</v>
      </c>
      <c r="F16" s="53">
        <v>0.26</v>
      </c>
      <c r="G16" s="53">
        <f>0.121243556529821/SQRT(2)</f>
        <v>8.573214099741093E-2</v>
      </c>
      <c r="H16" s="56">
        <v>0.08</v>
      </c>
      <c r="I16" s="53">
        <v>2.19</v>
      </c>
      <c r="J16" s="55">
        <f t="shared" si="1"/>
        <v>1.002617415980553</v>
      </c>
      <c r="K16" s="27">
        <f t="shared" si="0"/>
        <v>-0.6612731003441894</v>
      </c>
      <c r="L16" s="3">
        <v>2.8512731003441893</v>
      </c>
    </row>
    <row r="17" spans="1:12">
      <c r="A17" t="s">
        <v>196</v>
      </c>
      <c r="B17" t="s">
        <v>197</v>
      </c>
      <c r="C17" t="s">
        <v>740</v>
      </c>
      <c r="D17" s="53">
        <f t="shared" ref="D17:D27" si="2">0.0458257569495584/SQRT(2)</f>
        <v>3.2403703492039297E-2</v>
      </c>
      <c r="E17" s="53">
        <v>0.25</v>
      </c>
      <c r="F17" s="53">
        <f>0.0458257569495584/SQRT(2)</f>
        <v>3.2403703492039297E-2</v>
      </c>
      <c r="G17" s="53">
        <f>0.121243556529821/SQRT(2)</f>
        <v>8.573214099741093E-2</v>
      </c>
      <c r="H17" s="56">
        <v>0.08</v>
      </c>
      <c r="I17" s="53">
        <v>0.32250000000000001</v>
      </c>
      <c r="J17" s="55">
        <f t="shared" si="1"/>
        <v>1.4900451100201226</v>
      </c>
      <c r="K17" s="27">
        <f t="shared" si="0"/>
        <v>-0.16690436296734318</v>
      </c>
      <c r="L17" s="3">
        <v>0.48940436296734319</v>
      </c>
    </row>
    <row r="18" spans="1:12">
      <c r="A18" t="s">
        <v>200</v>
      </c>
      <c r="B18" t="s">
        <v>201</v>
      </c>
      <c r="C18" t="s">
        <v>741</v>
      </c>
      <c r="D18" s="53">
        <f t="shared" si="2"/>
        <v>3.2403703492039297E-2</v>
      </c>
      <c r="E18" s="53">
        <v>0.23</v>
      </c>
      <c r="F18" s="53">
        <f>0.0458257569495584/SQRT(2)</f>
        <v>3.2403703492039297E-2</v>
      </c>
      <c r="G18" s="56">
        <v>0.03</v>
      </c>
      <c r="H18" s="56">
        <v>0.05</v>
      </c>
      <c r="I18" s="53">
        <v>0.30000000000000004</v>
      </c>
      <c r="J18" s="55">
        <f t="shared" si="1"/>
        <v>1.2493580232802619</v>
      </c>
      <c r="K18" s="27">
        <f t="shared" si="0"/>
        <v>-0.22937409788741625</v>
      </c>
      <c r="L18" s="3">
        <v>0.5293740978874163</v>
      </c>
    </row>
    <row r="19" spans="1:12">
      <c r="A19" t="s">
        <v>204</v>
      </c>
      <c r="B19" t="s">
        <v>205</v>
      </c>
      <c r="C19" t="s">
        <v>742</v>
      </c>
      <c r="D19" s="53">
        <f t="shared" si="2"/>
        <v>3.2403703492039297E-2</v>
      </c>
      <c r="E19" s="53">
        <f>0.0754983443527075/SQRT(2)</f>
        <v>5.3385391260156553E-2</v>
      </c>
      <c r="F19" s="56">
        <v>0.01</v>
      </c>
      <c r="G19" s="56">
        <v>0.04</v>
      </c>
      <c r="H19" s="56">
        <v>0.26</v>
      </c>
      <c r="I19" s="53">
        <v>0.28500000000000003</v>
      </c>
      <c r="J19" s="55">
        <f t="shared" si="1"/>
        <v>1.3887336657971781</v>
      </c>
      <c r="K19" s="27">
        <f t="shared" si="0"/>
        <v>-0.15484196434402198</v>
      </c>
      <c r="L19" s="3">
        <v>0.43984196434402201</v>
      </c>
    </row>
    <row r="20" spans="1:12">
      <c r="A20" t="s">
        <v>208</v>
      </c>
      <c r="B20" t="s">
        <v>209</v>
      </c>
      <c r="C20" t="s">
        <v>743</v>
      </c>
      <c r="D20" s="53">
        <f t="shared" si="2"/>
        <v>3.2403703492039297E-2</v>
      </c>
      <c r="E20" s="53">
        <f>0.0754983443527075/SQRT(2)</f>
        <v>5.3385391260156553E-2</v>
      </c>
      <c r="F20" s="53">
        <f>0.0458257569495584/SQRT(2)</f>
        <v>3.2403703492039297E-2</v>
      </c>
      <c r="G20" s="56">
        <v>0.05</v>
      </c>
      <c r="H20" s="53">
        <v>2.29</v>
      </c>
      <c r="I20" s="53">
        <v>2.5499999999999998</v>
      </c>
      <c r="J20" s="55">
        <f t="shared" si="1"/>
        <v>0.96399717578205302</v>
      </c>
      <c r="K20" s="27">
        <f t="shared" si="0"/>
        <v>-1.1920826273947602</v>
      </c>
      <c r="L20" s="3">
        <v>3.7420826273947601</v>
      </c>
    </row>
    <row r="21" spans="1:12">
      <c r="A21" t="s">
        <v>212</v>
      </c>
      <c r="B21" t="s">
        <v>213</v>
      </c>
      <c r="C21" t="s">
        <v>744</v>
      </c>
      <c r="D21" s="53">
        <f t="shared" si="2"/>
        <v>3.2403703492039297E-2</v>
      </c>
      <c r="E21" s="53">
        <v>0.26</v>
      </c>
      <c r="F21" s="53">
        <f>0.0458257569495584/SQRT(2)</f>
        <v>3.2403703492039297E-2</v>
      </c>
      <c r="G21" s="53">
        <f>0.121243556529821/SQRT(2)</f>
        <v>8.573214099741093E-2</v>
      </c>
      <c r="H21" s="56">
        <v>0.03</v>
      </c>
      <c r="I21" s="53">
        <v>0.30000000000000004</v>
      </c>
      <c r="J21" s="55">
        <f t="shared" si="1"/>
        <v>1.4684651599382983</v>
      </c>
      <c r="K21" s="27">
        <f t="shared" si="0"/>
        <v>-0.15426833257015787</v>
      </c>
      <c r="L21" s="3">
        <v>0.45426833257015792</v>
      </c>
    </row>
    <row r="22" spans="1:12">
      <c r="A22" t="s">
        <v>276</v>
      </c>
      <c r="B22" t="s">
        <v>277</v>
      </c>
      <c r="C22" t="s">
        <v>745</v>
      </c>
      <c r="D22" s="53">
        <f t="shared" si="2"/>
        <v>3.2403703492039297E-2</v>
      </c>
      <c r="E22" s="53">
        <v>0.46</v>
      </c>
      <c r="F22" s="53">
        <f>0.0458257569495584/SQRT(2)</f>
        <v>3.2403703492039297E-2</v>
      </c>
      <c r="G22" s="53">
        <f>0.121243556529821/SQRT(2)</f>
        <v>8.573214099741093E-2</v>
      </c>
      <c r="H22" s="53">
        <v>3.38</v>
      </c>
      <c r="I22" s="53">
        <v>4.1237786930000002</v>
      </c>
      <c r="J22" s="55">
        <f t="shared" si="1"/>
        <v>0.96769003505336493</v>
      </c>
      <c r="K22" s="27">
        <f t="shared" si="0"/>
        <v>1.0154643956310423</v>
      </c>
      <c r="L22" s="3">
        <v>3.1083142973689579</v>
      </c>
    </row>
    <row r="23" spans="1:12">
      <c r="A23" t="s">
        <v>279</v>
      </c>
      <c r="B23" t="s">
        <v>280</v>
      </c>
      <c r="C23" t="s">
        <v>746</v>
      </c>
      <c r="D23" s="53">
        <f t="shared" si="2"/>
        <v>3.2403703492039297E-2</v>
      </c>
      <c r="E23" s="53">
        <v>0.27</v>
      </c>
      <c r="F23" s="53">
        <f t="shared" ref="F23:F33" si="3">0.0458257569495584/SQRT(2)</f>
        <v>3.2403703492039297E-2</v>
      </c>
      <c r="G23" s="53">
        <f>0.121243556529821/SQRT(2)</f>
        <v>8.573214099741093E-2</v>
      </c>
      <c r="H23" s="53">
        <v>3.7</v>
      </c>
      <c r="I23" s="53">
        <v>4.1300164549999998</v>
      </c>
      <c r="J23" s="55">
        <f>(D23+E23+F25+G23+H23)/I23</f>
        <v>0.99770535853264286</v>
      </c>
      <c r="K23" s="27">
        <f t="shared" si="0"/>
        <v>1.0186533755636096</v>
      </c>
      <c r="L23" s="3">
        <v>3.1113630794363902</v>
      </c>
    </row>
    <row r="24" spans="1:12">
      <c r="A24" t="s">
        <v>282</v>
      </c>
      <c r="B24" t="s">
        <v>283</v>
      </c>
      <c r="C24" t="s">
        <v>747</v>
      </c>
      <c r="D24" s="53">
        <f t="shared" si="2"/>
        <v>3.2403703492039297E-2</v>
      </c>
      <c r="E24" s="53">
        <v>0.14000000000000001</v>
      </c>
      <c r="F24" s="53">
        <f t="shared" si="3"/>
        <v>3.2403703492039297E-2</v>
      </c>
      <c r="G24" s="53">
        <v>0.15</v>
      </c>
      <c r="H24" s="53">
        <v>3.57</v>
      </c>
      <c r="I24" s="53">
        <v>4.1081221660000002</v>
      </c>
      <c r="J24" s="55">
        <f>(D24+E24+F24+G24+H24)/I24</f>
        <v>0.95537748109511267</v>
      </c>
      <c r="K24" s="27">
        <f t="shared" si="0"/>
        <v>1.040912076796678</v>
      </c>
      <c r="L24" s="3">
        <v>3.0672100892033223</v>
      </c>
    </row>
    <row r="25" spans="1:12">
      <c r="A25" t="s">
        <v>285</v>
      </c>
      <c r="B25" t="s">
        <v>286</v>
      </c>
      <c r="C25" t="s">
        <v>748</v>
      </c>
      <c r="D25" s="53">
        <f t="shared" si="2"/>
        <v>3.2403703492039297E-2</v>
      </c>
      <c r="E25" s="53">
        <v>0.62</v>
      </c>
      <c r="F25" s="53">
        <f t="shared" si="3"/>
        <v>3.2403703492039297E-2</v>
      </c>
      <c r="G25" s="56">
        <v>0.06</v>
      </c>
      <c r="H25" s="56">
        <v>0.12</v>
      </c>
      <c r="I25" s="53">
        <v>0.82955853800000001</v>
      </c>
      <c r="J25" s="55">
        <f>(D25+E25+F25+G25+H25)/I25</f>
        <v>1.042491117105564</v>
      </c>
      <c r="K25" s="27">
        <f t="shared" si="0"/>
        <v>0.12377996657142831</v>
      </c>
      <c r="L25" s="3">
        <v>0.7057785714285717</v>
      </c>
    </row>
    <row r="26" spans="1:12">
      <c r="A26" t="s">
        <v>288</v>
      </c>
      <c r="B26" t="s">
        <v>289</v>
      </c>
      <c r="C26" t="s">
        <v>749</v>
      </c>
      <c r="D26" s="53">
        <f t="shared" si="2"/>
        <v>3.2403703492039297E-2</v>
      </c>
      <c r="E26" s="56">
        <v>0.02</v>
      </c>
      <c r="F26" s="53">
        <f t="shared" si="3"/>
        <v>3.2403703492039297E-2</v>
      </c>
      <c r="G26" s="56">
        <v>0.03</v>
      </c>
      <c r="H26" s="53">
        <v>3.83</v>
      </c>
      <c r="I26" s="53">
        <v>4.1564063899999999</v>
      </c>
      <c r="J26" s="55">
        <f t="shared" si="1"/>
        <v>0.94909088208385683</v>
      </c>
      <c r="K26" s="27">
        <f t="shared" si="0"/>
        <v>0.82162871444035579</v>
      </c>
      <c r="L26" s="3">
        <v>3.3347776755596441</v>
      </c>
    </row>
    <row r="27" spans="1:12">
      <c r="A27" t="s">
        <v>291</v>
      </c>
      <c r="B27" t="s">
        <v>292</v>
      </c>
      <c r="C27" t="s">
        <v>750</v>
      </c>
      <c r="D27" s="53">
        <f t="shared" si="2"/>
        <v>3.2403703492039297E-2</v>
      </c>
      <c r="E27" s="53">
        <f>0.0754983443527075/SQRT(2)</f>
        <v>5.3385391260156553E-2</v>
      </c>
      <c r="F27" s="53">
        <f t="shared" si="3"/>
        <v>3.2403703492039297E-2</v>
      </c>
      <c r="G27" s="53">
        <f>0.121243556529821/SQRT(2)</f>
        <v>8.573214099741093E-2</v>
      </c>
      <c r="H27" s="53">
        <v>3.91</v>
      </c>
      <c r="I27" s="53">
        <v>4.1494966309999999</v>
      </c>
      <c r="J27" s="55">
        <f t="shared" si="1"/>
        <v>0.99142746821563721</v>
      </c>
      <c r="K27" s="27">
        <f t="shared" si="0"/>
        <v>0.92718933240239387</v>
      </c>
      <c r="L27" s="3">
        <v>3.222307298597606</v>
      </c>
    </row>
    <row r="28" spans="1:12">
      <c r="A28" t="s">
        <v>294</v>
      </c>
      <c r="B28" t="s">
        <v>295</v>
      </c>
      <c r="C28" t="s">
        <v>751</v>
      </c>
      <c r="D28" s="56">
        <v>0.04</v>
      </c>
      <c r="E28" s="53">
        <v>0.51</v>
      </c>
      <c r="F28" s="53">
        <f t="shared" si="3"/>
        <v>3.2403703492039297E-2</v>
      </c>
      <c r="G28" s="53">
        <f>0.121243556529821/SQRT(2)</f>
        <v>8.573214099741093E-2</v>
      </c>
      <c r="H28" s="56">
        <v>0.17</v>
      </c>
      <c r="I28" s="53">
        <v>0.76215551400000003</v>
      </c>
      <c r="J28" s="55">
        <f t="shared" si="1"/>
        <v>1.0996913741274201</v>
      </c>
      <c r="K28" s="27">
        <f t="shared" si="0"/>
        <v>0.1556169738241665</v>
      </c>
      <c r="L28" s="3">
        <v>0.60653854017583353</v>
      </c>
    </row>
    <row r="29" spans="1:12" ht="16">
      <c r="A29" t="s">
        <v>313</v>
      </c>
      <c r="B29" s="32" t="s">
        <v>314</v>
      </c>
      <c r="C29" t="s">
        <v>752</v>
      </c>
      <c r="D29" s="53">
        <f>0.0458257569495584/SQRT(2)</f>
        <v>3.2403703492039297E-2</v>
      </c>
      <c r="E29" s="53">
        <f>0.0754983443527075/SQRT(2)</f>
        <v>5.3385391260156553E-2</v>
      </c>
      <c r="F29" s="53">
        <f t="shared" si="3"/>
        <v>3.2403703492039297E-2</v>
      </c>
      <c r="G29" s="56">
        <v>0.08</v>
      </c>
      <c r="H29" s="53">
        <v>3.9</v>
      </c>
      <c r="I29" s="53">
        <v>4.2130150750000004</v>
      </c>
      <c r="J29" s="55">
        <f t="shared" si="1"/>
        <v>0.97274581868051702</v>
      </c>
      <c r="K29" s="27">
        <f t="shared" si="0"/>
        <v>1.3592432988944454</v>
      </c>
      <c r="L29" s="3">
        <v>2.853771776105555</v>
      </c>
    </row>
    <row r="30" spans="1:12" ht="16">
      <c r="A30" t="s">
        <v>317</v>
      </c>
      <c r="B30" s="32" t="s">
        <v>318</v>
      </c>
      <c r="C30" t="s">
        <v>753</v>
      </c>
      <c r="D30" s="53">
        <f>0.0458257569495584/SQRT(2)</f>
        <v>3.2403703492039297E-2</v>
      </c>
      <c r="E30" s="53">
        <v>0.3</v>
      </c>
      <c r="F30" s="53">
        <f t="shared" si="3"/>
        <v>3.2403703492039297E-2</v>
      </c>
      <c r="G30" s="53">
        <f>0.121243556529821/SQRT(2)</f>
        <v>8.573214099741093E-2</v>
      </c>
      <c r="H30" s="56">
        <v>0.14000000000000001</v>
      </c>
      <c r="I30" s="53">
        <v>0.45543989899999998</v>
      </c>
      <c r="J30" s="55">
        <f t="shared" si="1"/>
        <v>1.2966355149782114</v>
      </c>
      <c r="K30" s="27">
        <f t="shared" si="0"/>
        <v>0.15160748988108458</v>
      </c>
      <c r="L30" s="3">
        <v>0.3038324091189154</v>
      </c>
    </row>
    <row r="31" spans="1:12" ht="16">
      <c r="A31" t="s">
        <v>321</v>
      </c>
      <c r="B31" s="32" t="s">
        <v>322</v>
      </c>
      <c r="C31" t="s">
        <v>754</v>
      </c>
      <c r="D31" s="56">
        <v>0.01</v>
      </c>
      <c r="E31" s="53">
        <v>0.39</v>
      </c>
      <c r="F31" s="53">
        <f t="shared" si="3"/>
        <v>3.2403703492039297E-2</v>
      </c>
      <c r="G31" s="56">
        <v>0.02</v>
      </c>
      <c r="H31" s="56">
        <v>0.15</v>
      </c>
      <c r="I31" s="53">
        <v>0.56138618900000004</v>
      </c>
      <c r="J31" s="55">
        <f t="shared" si="1"/>
        <v>1.0730647017966437</v>
      </c>
      <c r="K31" s="27">
        <f t="shared" si="0"/>
        <v>0.25727858690145033</v>
      </c>
      <c r="L31" s="3">
        <v>0.3041076020985497</v>
      </c>
    </row>
    <row r="32" spans="1:12" ht="16">
      <c r="A32" t="s">
        <v>325</v>
      </c>
      <c r="B32" s="32" t="s">
        <v>326</v>
      </c>
      <c r="C32" t="s">
        <v>755</v>
      </c>
      <c r="D32" s="53">
        <f>0.0458257569495584/SQRT(2)</f>
        <v>3.2403703492039297E-2</v>
      </c>
      <c r="E32" s="53">
        <f>0.0754983443527075/SQRT(2)</f>
        <v>5.3385391260156553E-2</v>
      </c>
      <c r="F32" s="53">
        <f t="shared" si="3"/>
        <v>3.2403703492039297E-2</v>
      </c>
      <c r="G32" s="53">
        <f>0.121243556529821/SQRT(2)</f>
        <v>8.573214099741093E-2</v>
      </c>
      <c r="H32" s="53">
        <v>3.87</v>
      </c>
      <c r="I32" s="53">
        <v>4.0658051019999997</v>
      </c>
      <c r="J32" s="55">
        <f t="shared" si="1"/>
        <v>1.001997104395794</v>
      </c>
      <c r="K32" s="27">
        <f t="shared" si="0"/>
        <v>1.074516051662687</v>
      </c>
      <c r="L32" s="3">
        <v>2.9912890503373126</v>
      </c>
    </row>
    <row r="33" spans="1:12" ht="16">
      <c r="A33" t="s">
        <v>329</v>
      </c>
      <c r="B33" s="32" t="s">
        <v>330</v>
      </c>
      <c r="C33" t="s">
        <v>756</v>
      </c>
      <c r="D33" s="53">
        <f>0.0458257569495584/SQRT(2)</f>
        <v>3.2403703492039297E-2</v>
      </c>
      <c r="E33" s="53">
        <v>0.39</v>
      </c>
      <c r="F33" s="53">
        <f t="shared" si="3"/>
        <v>3.2403703492039297E-2</v>
      </c>
      <c r="G33" s="53">
        <f>0.121243556529821/SQRT(2)</f>
        <v>8.573214099741093E-2</v>
      </c>
      <c r="H33" s="56">
        <v>0.17</v>
      </c>
      <c r="I33" s="53">
        <v>0.56210875599999999</v>
      </c>
      <c r="J33" s="55">
        <f t="shared" si="1"/>
        <v>1.2640606295438841</v>
      </c>
      <c r="K33" s="27">
        <f t="shared" si="0"/>
        <v>0.15868391673068666</v>
      </c>
      <c r="L33" s="3">
        <v>0.40342483926931333</v>
      </c>
    </row>
    <row r="34" spans="1:12">
      <c r="D34" s="27">
        <f>D37/(D37+E37+F37+G37+H37)*100</f>
        <v>6.7332375747195821</v>
      </c>
      <c r="E34" s="27">
        <f>E37/(D37+E37+F37+G37+H37)*100</f>
        <v>27.58787059188867</v>
      </c>
      <c r="F34" s="27">
        <f>F37/(D37+E37+F37+G37+H37)*100</f>
        <v>9.2080106442458209</v>
      </c>
      <c r="G34" s="27">
        <f>G37/(D37+E37+F37+G37+H37)*100</f>
        <v>9.7538157024633261</v>
      </c>
      <c r="H34" s="27">
        <f>H37/(D37+E37+F37+G37+H37)*100</f>
        <v>46.717065486682593</v>
      </c>
    </row>
    <row r="37" spans="1:12">
      <c r="D37" s="81">
        <f>GEOMEAN(D2:D33)</f>
        <v>6.2212073214644108E-2</v>
      </c>
      <c r="E37">
        <f>GEOMEAN(E2:E33)</f>
        <v>0.25489946048282475</v>
      </c>
      <c r="F37" s="81">
        <f>GEOMEAN(F2:F33)</f>
        <v>8.5077858311705376E-2</v>
      </c>
      <c r="G37">
        <f>GEOMEAN(G2:G33)</f>
        <v>9.0120850463094676E-2</v>
      </c>
      <c r="H37" s="3">
        <f>GEOMEAN(H2:H33)</f>
        <v>0.43164457902732795</v>
      </c>
    </row>
  </sheetData>
  <conditionalFormatting sqref="L2:L11">
    <cfRule type="cellIs" dxfId="5" priority="1" operator="lessThan">
      <formula>#REF!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B0632-6637-A149-AD24-54AAA23BF54D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A7E6B-7389-DE4B-BE7A-2D38F58DE778}">
  <dimension ref="A1:O31"/>
  <sheetViews>
    <sheetView workbookViewId="0">
      <selection sqref="A1:K28"/>
    </sheetView>
  </sheetViews>
  <sheetFormatPr baseColWidth="10" defaultRowHeight="15"/>
  <cols>
    <col min="1" max="1" width="18.83203125" customWidth="1"/>
    <col min="2" max="2" width="26.83203125" customWidth="1"/>
    <col min="10" max="10" width="18.5" customWidth="1"/>
    <col min="14" max="14" width="21" customWidth="1"/>
    <col min="15" max="15" width="30.6640625" customWidth="1"/>
  </cols>
  <sheetData>
    <row r="1" spans="1:11">
      <c r="A1" s="16" t="s">
        <v>0</v>
      </c>
      <c r="B1" s="16" t="s">
        <v>1</v>
      </c>
      <c r="C1" s="27" t="s">
        <v>1</v>
      </c>
      <c r="D1" s="39" t="s">
        <v>344</v>
      </c>
      <c r="E1" s="39" t="s">
        <v>345</v>
      </c>
      <c r="F1" s="39" t="s">
        <v>346</v>
      </c>
      <c r="G1" s="39" t="s">
        <v>347</v>
      </c>
      <c r="H1" s="39" t="s">
        <v>348</v>
      </c>
      <c r="I1" s="39" t="s">
        <v>698</v>
      </c>
      <c r="J1" s="41" t="s">
        <v>349</v>
      </c>
      <c r="K1" s="30" t="s">
        <v>14</v>
      </c>
    </row>
    <row r="2" spans="1:11">
      <c r="A2" t="s">
        <v>228</v>
      </c>
      <c r="B2" t="s">
        <v>229</v>
      </c>
      <c r="C2" s="27" t="s">
        <v>757</v>
      </c>
      <c r="D2" s="53">
        <f>0.0458257569495584/SQRT(2)</f>
        <v>3.2403703492039297E-2</v>
      </c>
      <c r="E2" s="53">
        <f>0.0754983443527075/SQRT(2)</f>
        <v>5.3385391260156553E-2</v>
      </c>
      <c r="F2" s="53">
        <f>0.0458257569495584/SQRT(2)</f>
        <v>3.2403703492039297E-2</v>
      </c>
      <c r="G2" s="53">
        <f>0.121243556529821/SQRT(2)</f>
        <v>8.573214099741093E-2</v>
      </c>
      <c r="H2" s="53">
        <v>1.69</v>
      </c>
      <c r="I2" s="53">
        <v>1.81</v>
      </c>
      <c r="J2" s="55">
        <f t="shared" ref="J2:J17" si="0">(D2+E2+F2+G2+H2)/I2</f>
        <v>1.0463673697467657</v>
      </c>
      <c r="K2" s="3">
        <v>1.6357524417241835</v>
      </c>
    </row>
    <row r="3" spans="1:11">
      <c r="A3" t="s">
        <v>232</v>
      </c>
      <c r="B3" t="s">
        <v>233</v>
      </c>
      <c r="C3" s="27" t="s">
        <v>758</v>
      </c>
      <c r="D3" s="53">
        <f t="shared" ref="D3:D11" si="1">0.0458257569495584/SQRT(2)</f>
        <v>3.2403703492039297E-2</v>
      </c>
      <c r="E3" s="53">
        <f t="shared" ref="E3:E11" si="2">0.0754983443527075/SQRT(2)</f>
        <v>5.3385391260156553E-2</v>
      </c>
      <c r="F3" s="53">
        <f t="shared" ref="F3:F11" si="3">0.0458257569495584/SQRT(2)</f>
        <v>3.2403703492039297E-2</v>
      </c>
      <c r="G3" s="53">
        <f>0.121243556529821/SQRT(2)</f>
        <v>8.573214099741093E-2</v>
      </c>
      <c r="H3" s="53">
        <v>1.44</v>
      </c>
      <c r="I3" s="53">
        <v>1.59</v>
      </c>
      <c r="J3" s="55">
        <f t="shared" si="0"/>
        <v>1.0339150561268213</v>
      </c>
      <c r="K3" s="3">
        <v>1.4715454604451945</v>
      </c>
    </row>
    <row r="4" spans="1:11">
      <c r="A4" t="s">
        <v>57</v>
      </c>
      <c r="B4" t="s">
        <v>109</v>
      </c>
      <c r="C4" s="27" t="s">
        <v>759</v>
      </c>
      <c r="D4" s="53">
        <f t="shared" si="1"/>
        <v>3.2403703492039297E-2</v>
      </c>
      <c r="E4" s="53">
        <f t="shared" si="2"/>
        <v>5.3385391260156553E-2</v>
      </c>
      <c r="F4" s="53">
        <f t="shared" si="3"/>
        <v>3.2403703492039297E-2</v>
      </c>
      <c r="G4" s="53">
        <f>0.121243556529821/SQRT(2)</f>
        <v>8.573214099741093E-2</v>
      </c>
      <c r="H4" s="53">
        <v>1.31</v>
      </c>
      <c r="I4" s="53">
        <v>1.32</v>
      </c>
      <c r="J4" s="55">
        <f t="shared" si="0"/>
        <v>1.1469128327588227</v>
      </c>
      <c r="K4" s="3">
        <v>1.5006290158944875</v>
      </c>
    </row>
    <row r="5" spans="1:11">
      <c r="A5" t="s">
        <v>236</v>
      </c>
      <c r="B5" t="s">
        <v>237</v>
      </c>
      <c r="C5" s="27" t="s">
        <v>760</v>
      </c>
      <c r="D5" s="53">
        <f t="shared" si="1"/>
        <v>3.2403703492039297E-2</v>
      </c>
      <c r="E5" s="53">
        <f t="shared" si="2"/>
        <v>5.3385391260156553E-2</v>
      </c>
      <c r="F5" s="53">
        <f t="shared" si="3"/>
        <v>3.2403703492039297E-2</v>
      </c>
      <c r="G5" s="56">
        <v>0.02</v>
      </c>
      <c r="H5" s="53">
        <v>1.75</v>
      </c>
      <c r="I5" s="53">
        <v>1.86</v>
      </c>
      <c r="J5" s="55">
        <f t="shared" si="0"/>
        <v>1.0151574184108791</v>
      </c>
      <c r="K5" s="3">
        <v>1.6635245339202489</v>
      </c>
    </row>
    <row r="6" spans="1:11">
      <c r="A6" t="s">
        <v>240</v>
      </c>
      <c r="B6" t="s">
        <v>241</v>
      </c>
      <c r="C6" s="27" t="s">
        <v>761</v>
      </c>
      <c r="D6" s="53">
        <f t="shared" si="1"/>
        <v>3.2403703492039297E-2</v>
      </c>
      <c r="E6" s="53">
        <f t="shared" si="2"/>
        <v>5.3385391260156553E-2</v>
      </c>
      <c r="F6" s="53">
        <f t="shared" si="3"/>
        <v>3.2403703492039297E-2</v>
      </c>
      <c r="G6" s="53">
        <f>0.121243556529821/SQRT(2)</f>
        <v>8.573214099741093E-2</v>
      </c>
      <c r="H6" s="53">
        <v>1.77</v>
      </c>
      <c r="I6" s="53">
        <v>1.8</v>
      </c>
      <c r="J6" s="55">
        <f t="shared" si="0"/>
        <v>1.0966249662453589</v>
      </c>
      <c r="K6" s="3">
        <v>1.771793508333896</v>
      </c>
    </row>
    <row r="7" spans="1:11">
      <c r="A7" t="s">
        <v>59</v>
      </c>
      <c r="B7" t="s">
        <v>111</v>
      </c>
      <c r="C7" s="27" t="s">
        <v>762</v>
      </c>
      <c r="D7" s="53">
        <f t="shared" si="1"/>
        <v>3.2403703492039297E-2</v>
      </c>
      <c r="E7" s="53">
        <f t="shared" si="2"/>
        <v>5.3385391260156553E-2</v>
      </c>
      <c r="F7" s="53">
        <f t="shared" si="3"/>
        <v>3.2403703492039297E-2</v>
      </c>
      <c r="G7" s="53">
        <f>0.121243556529821/SQRT(2)</f>
        <v>8.573214099741093E-2</v>
      </c>
      <c r="H7" s="53">
        <v>1.33</v>
      </c>
      <c r="I7" s="53">
        <v>1.32</v>
      </c>
      <c r="J7" s="55">
        <f t="shared" si="0"/>
        <v>1.1620643479103379</v>
      </c>
      <c r="K7" s="3">
        <v>1.40220509383378</v>
      </c>
    </row>
    <row r="8" spans="1:11">
      <c r="A8" t="s">
        <v>244</v>
      </c>
      <c r="B8" t="s">
        <v>245</v>
      </c>
      <c r="C8" s="27" t="s">
        <v>763</v>
      </c>
      <c r="D8" s="53">
        <f t="shared" si="1"/>
        <v>3.2403703492039297E-2</v>
      </c>
      <c r="E8" s="53">
        <f t="shared" si="2"/>
        <v>5.3385391260156553E-2</v>
      </c>
      <c r="F8" s="53">
        <f t="shared" si="3"/>
        <v>3.2403703492039297E-2</v>
      </c>
      <c r="G8" s="53">
        <f t="shared" ref="G8:G10" si="4">0.121243556529821/SQRT(2)</f>
        <v>8.573214099741093E-2</v>
      </c>
      <c r="H8" s="53">
        <v>1.1299999999999999</v>
      </c>
      <c r="I8" s="53">
        <v>1.1325000000000001</v>
      </c>
      <c r="J8" s="55">
        <f t="shared" si="0"/>
        <v>1.1778586659970383</v>
      </c>
      <c r="K8" s="3">
        <v>1.581095523392797</v>
      </c>
    </row>
    <row r="9" spans="1:11">
      <c r="A9" t="s">
        <v>61</v>
      </c>
      <c r="B9" t="s">
        <v>113</v>
      </c>
      <c r="C9" s="27" t="s">
        <v>764</v>
      </c>
      <c r="D9" s="53">
        <f t="shared" si="1"/>
        <v>3.2403703492039297E-2</v>
      </c>
      <c r="E9" s="53">
        <f t="shared" si="2"/>
        <v>5.3385391260156553E-2</v>
      </c>
      <c r="F9" s="53">
        <f t="shared" si="3"/>
        <v>3.2403703492039297E-2</v>
      </c>
      <c r="G9" s="53">
        <f t="shared" si="4"/>
        <v>8.573214099741093E-2</v>
      </c>
      <c r="H9" s="53">
        <v>1.1200000000000001</v>
      </c>
      <c r="I9" s="53">
        <v>1.1174999999999999</v>
      </c>
      <c r="J9" s="55">
        <f t="shared" si="0"/>
        <v>1.1847203035719429</v>
      </c>
      <c r="K9" s="3">
        <v>1.2014648789273561</v>
      </c>
    </row>
    <row r="10" spans="1:11">
      <c r="A10" t="s">
        <v>69</v>
      </c>
      <c r="B10" t="s">
        <v>120</v>
      </c>
      <c r="C10" s="27" t="s">
        <v>765</v>
      </c>
      <c r="D10" s="53">
        <f t="shared" si="1"/>
        <v>3.2403703492039297E-2</v>
      </c>
      <c r="E10" s="53">
        <f t="shared" si="2"/>
        <v>5.3385391260156553E-2</v>
      </c>
      <c r="F10" s="53">
        <f t="shared" si="3"/>
        <v>3.2403703492039297E-2</v>
      </c>
      <c r="G10" s="53">
        <f t="shared" si="4"/>
        <v>8.573214099741093E-2</v>
      </c>
      <c r="H10" s="53">
        <v>1.1499999999999999</v>
      </c>
      <c r="I10" s="53">
        <v>1.1400000000000001</v>
      </c>
      <c r="J10" s="55">
        <f t="shared" si="0"/>
        <v>1.1876534554751279</v>
      </c>
      <c r="K10" s="3">
        <v>1.3043217623497996</v>
      </c>
    </row>
    <row r="11" spans="1:11">
      <c r="A11" t="s">
        <v>71</v>
      </c>
      <c r="B11" t="s">
        <v>122</v>
      </c>
      <c r="C11" s="27" t="s">
        <v>766</v>
      </c>
      <c r="D11" s="53">
        <f t="shared" si="1"/>
        <v>3.2403703492039297E-2</v>
      </c>
      <c r="E11" s="53">
        <f t="shared" si="2"/>
        <v>5.3385391260156553E-2</v>
      </c>
      <c r="F11" s="53">
        <f t="shared" si="3"/>
        <v>3.2403703492039297E-2</v>
      </c>
      <c r="G11" s="56">
        <v>0.02</v>
      </c>
      <c r="H11" s="53">
        <v>1.3</v>
      </c>
      <c r="I11" s="53">
        <v>1.35</v>
      </c>
      <c r="J11" s="55">
        <f t="shared" si="0"/>
        <v>1.0653279986994333</v>
      </c>
      <c r="K11" s="3">
        <v>1.4034068725765467</v>
      </c>
    </row>
    <row r="12" spans="1:11">
      <c r="A12" t="s">
        <v>248</v>
      </c>
      <c r="B12" t="s">
        <v>249</v>
      </c>
      <c r="C12" s="27" t="s">
        <v>767</v>
      </c>
      <c r="D12" s="53">
        <v>0.41</v>
      </c>
      <c r="E12" s="53">
        <v>0.08</v>
      </c>
      <c r="F12" s="53">
        <v>0.44</v>
      </c>
      <c r="G12" s="56">
        <v>0.1</v>
      </c>
      <c r="H12" s="53">
        <v>0.39</v>
      </c>
      <c r="I12" s="53">
        <v>1.55</v>
      </c>
      <c r="J12" s="55">
        <f t="shared" si="0"/>
        <v>0.91612903225806441</v>
      </c>
      <c r="K12" s="3">
        <v>1.3336035363721932</v>
      </c>
    </row>
    <row r="13" spans="1:11">
      <c r="A13" t="s">
        <v>252</v>
      </c>
      <c r="B13" t="s">
        <v>253</v>
      </c>
      <c r="C13" s="27" t="s">
        <v>768</v>
      </c>
      <c r="D13" s="53">
        <f>0.0458257569495584/SQRT(2)</f>
        <v>3.2403703492039297E-2</v>
      </c>
      <c r="E13" s="53">
        <f>0.0754983443527075/SQRT(2)</f>
        <v>5.3385391260156553E-2</v>
      </c>
      <c r="F13" s="53">
        <f>0.0458257569495584/SQRT(2)</f>
        <v>3.2403703492039297E-2</v>
      </c>
      <c r="G13" s="56">
        <v>0.02</v>
      </c>
      <c r="H13" s="53">
        <v>1.59</v>
      </c>
      <c r="I13" s="53">
        <v>1.62</v>
      </c>
      <c r="J13" s="55">
        <f t="shared" si="0"/>
        <v>1.0667856779285401</v>
      </c>
      <c r="K13" s="3">
        <v>1.534524991635998</v>
      </c>
    </row>
    <row r="14" spans="1:11">
      <c r="A14" t="s">
        <v>73</v>
      </c>
      <c r="B14" t="s">
        <v>124</v>
      </c>
      <c r="C14" s="27" t="s">
        <v>769</v>
      </c>
      <c r="D14" s="53">
        <f t="shared" ref="D14:D15" si="5">0.0458257569495584/SQRT(2)</f>
        <v>3.2403703492039297E-2</v>
      </c>
      <c r="E14" s="53">
        <f t="shared" ref="E14:E16" si="6">0.0754983443527075/SQRT(2)</f>
        <v>5.3385391260156553E-2</v>
      </c>
      <c r="F14" s="53">
        <f t="shared" ref="F14:F16" si="7">0.0458257569495584/SQRT(2)</f>
        <v>3.2403703492039297E-2</v>
      </c>
      <c r="G14" s="53">
        <f>0.121243556529821/SQRT(2)</f>
        <v>8.573214099741093E-2</v>
      </c>
      <c r="H14" s="53">
        <v>1.3</v>
      </c>
      <c r="I14" s="53">
        <v>1.395</v>
      </c>
      <c r="J14" s="55">
        <f>(D16+E14+F14+G14+H14)/I14</f>
        <v>1.07808239372161</v>
      </c>
      <c r="K14" s="3">
        <v>1.5013132197454386</v>
      </c>
    </row>
    <row r="15" spans="1:11">
      <c r="A15" t="s">
        <v>256</v>
      </c>
      <c r="B15" t="s">
        <v>257</v>
      </c>
      <c r="C15" s="27" t="s">
        <v>770</v>
      </c>
      <c r="D15" s="53">
        <f t="shared" si="5"/>
        <v>3.2403703492039297E-2</v>
      </c>
      <c r="E15" s="53">
        <f t="shared" si="6"/>
        <v>5.3385391260156553E-2</v>
      </c>
      <c r="F15" s="53">
        <f t="shared" si="7"/>
        <v>3.2403703492039297E-2</v>
      </c>
      <c r="G15" s="56">
        <v>0.05</v>
      </c>
      <c r="H15" s="53">
        <v>1.55</v>
      </c>
      <c r="I15" s="53">
        <v>1.55</v>
      </c>
      <c r="J15" s="55">
        <f>(D15+E15+F15+G15+H15)/I15</f>
        <v>1.1085114827382163</v>
      </c>
      <c r="K15" s="3">
        <v>1.360574984779815</v>
      </c>
    </row>
    <row r="16" spans="1:11">
      <c r="A16" t="s">
        <v>75</v>
      </c>
      <c r="B16" t="s">
        <v>126</v>
      </c>
      <c r="C16" s="27" t="s">
        <v>771</v>
      </c>
      <c r="D16" s="53">
        <f>0.0458257569495584/SQRT(2)</f>
        <v>3.2403703492039297E-2</v>
      </c>
      <c r="E16" s="53">
        <f t="shared" si="6"/>
        <v>5.3385391260156553E-2</v>
      </c>
      <c r="F16" s="53">
        <f t="shared" si="7"/>
        <v>3.2403703492039297E-2</v>
      </c>
      <c r="G16" s="53">
        <f>0.121243556529821/SQRT(2)</f>
        <v>8.573214099741093E-2</v>
      </c>
      <c r="H16" s="53">
        <v>1.1299999999999999</v>
      </c>
      <c r="I16" s="53">
        <v>1.1325000000000001</v>
      </c>
      <c r="J16" s="55">
        <f>(D16+E16+F16+G16+H16)/I16</f>
        <v>1.1778586659970383</v>
      </c>
      <c r="K16" s="3">
        <v>1.2009708222811666</v>
      </c>
    </row>
    <row r="17" spans="1:15">
      <c r="A17" t="s">
        <v>260</v>
      </c>
      <c r="B17" t="s">
        <v>261</v>
      </c>
      <c r="C17" s="27" t="s">
        <v>772</v>
      </c>
      <c r="D17" s="53">
        <v>0.17</v>
      </c>
      <c r="E17" s="53">
        <v>0.43</v>
      </c>
      <c r="F17" s="53">
        <v>0.53</v>
      </c>
      <c r="G17" s="56">
        <v>0.04</v>
      </c>
      <c r="H17" s="56">
        <v>0.25</v>
      </c>
      <c r="I17" s="53">
        <v>1.52</v>
      </c>
      <c r="J17" s="55">
        <f t="shared" si="0"/>
        <v>0.93421052631578938</v>
      </c>
      <c r="K17" s="3">
        <v>1.431583203942483</v>
      </c>
    </row>
    <row r="18" spans="1:15" ht="16">
      <c r="A18" t="s">
        <v>136</v>
      </c>
      <c r="B18" s="32" t="s">
        <v>137</v>
      </c>
      <c r="C18" s="27" t="s">
        <v>774</v>
      </c>
      <c r="D18" s="27">
        <f t="shared" ref="D18:D22" si="8">0.0458257569495584/SQRT(2)</f>
        <v>3.2403703492039297E-2</v>
      </c>
      <c r="E18" s="53">
        <v>1.59</v>
      </c>
      <c r="F18" s="27">
        <f t="shared" ref="F18:F28" si="9">0.0458257569495584/SQRT(2)</f>
        <v>3.2403703492039297E-2</v>
      </c>
      <c r="G18" s="56">
        <v>0.02</v>
      </c>
      <c r="H18" s="56">
        <v>0.22</v>
      </c>
      <c r="I18" s="53">
        <v>1.965372157</v>
      </c>
      <c r="J18" s="55">
        <f t="shared" ref="J18:J28" si="10">(D18+E18+F18+G18+H18)/I18</f>
        <v>0.96409598570703603</v>
      </c>
      <c r="K18" s="3">
        <v>1.6041541669469297</v>
      </c>
    </row>
    <row r="19" spans="1:15" ht="16">
      <c r="A19" t="s">
        <v>140</v>
      </c>
      <c r="B19" s="32" t="s">
        <v>141</v>
      </c>
      <c r="C19" s="83" t="s">
        <v>775</v>
      </c>
      <c r="D19" s="27">
        <f t="shared" si="8"/>
        <v>3.2403703492039297E-2</v>
      </c>
      <c r="E19" s="53">
        <f>0.0754983443527075/SQRT(2)</f>
        <v>5.3385391260156553E-2</v>
      </c>
      <c r="F19" s="27">
        <f t="shared" si="9"/>
        <v>3.2403703492039297E-2</v>
      </c>
      <c r="G19" s="56">
        <v>0.09</v>
      </c>
      <c r="H19" s="53">
        <v>1.57</v>
      </c>
      <c r="I19" s="53">
        <v>1.737179751</v>
      </c>
      <c r="J19" s="55">
        <f t="shared" si="10"/>
        <v>1.0236089830201085</v>
      </c>
      <c r="K19" s="3">
        <v>1.20100441944556</v>
      </c>
    </row>
    <row r="20" spans="1:15" ht="16">
      <c r="A20" t="s">
        <v>144</v>
      </c>
      <c r="B20" s="32" t="s">
        <v>145</v>
      </c>
      <c r="C20" s="83" t="s">
        <v>776</v>
      </c>
      <c r="D20" s="27">
        <f t="shared" si="8"/>
        <v>3.2403703492039297E-2</v>
      </c>
      <c r="E20" s="53">
        <v>1.62</v>
      </c>
      <c r="F20" s="27">
        <f t="shared" si="9"/>
        <v>3.2403703492039297E-2</v>
      </c>
      <c r="G20" s="53">
        <f>0.121243556529821/SQRT(2)</f>
        <v>8.573214099741093E-2</v>
      </c>
      <c r="H20" s="56">
        <v>0.28999999999999998</v>
      </c>
      <c r="I20" s="53">
        <v>2.0136725960000001</v>
      </c>
      <c r="J20" s="55">
        <f t="shared" si="10"/>
        <v>1.0232743654924772</v>
      </c>
      <c r="K20" s="3">
        <v>1.5982773702980961</v>
      </c>
    </row>
    <row r="21" spans="1:15" ht="16">
      <c r="A21" t="s">
        <v>148</v>
      </c>
      <c r="B21" s="32" t="s">
        <v>149</v>
      </c>
      <c r="C21" s="83" t="s">
        <v>777</v>
      </c>
      <c r="D21" s="27">
        <f t="shared" si="8"/>
        <v>3.2403703492039297E-2</v>
      </c>
      <c r="E21" s="53">
        <f>0.0754983443527075/SQRT(2)</f>
        <v>5.3385391260156553E-2</v>
      </c>
      <c r="F21" s="27">
        <f t="shared" si="9"/>
        <v>3.2403703492039297E-2</v>
      </c>
      <c r="G21" s="53">
        <f>0.121243556529821/SQRT(2)</f>
        <v>8.573214099741093E-2</v>
      </c>
      <c r="H21" s="56">
        <v>0.13</v>
      </c>
      <c r="I21" s="53">
        <v>0.133392071</v>
      </c>
      <c r="J21" s="55">
        <f t="shared" si="10"/>
        <v>2.503334244219404</v>
      </c>
      <c r="K21" s="3">
        <v>0.10021863054121116</v>
      </c>
    </row>
    <row r="22" spans="1:15" ht="16">
      <c r="A22" t="s">
        <v>152</v>
      </c>
      <c r="B22" s="32" t="s">
        <v>153</v>
      </c>
      <c r="C22" s="83" t="s">
        <v>778</v>
      </c>
      <c r="D22" s="27">
        <f t="shared" si="8"/>
        <v>3.2403703492039297E-2</v>
      </c>
      <c r="E22" s="53">
        <f>0.0754983443527075/SQRT(2)</f>
        <v>5.3385391260156553E-2</v>
      </c>
      <c r="F22" s="27">
        <f t="shared" si="9"/>
        <v>3.2403703492039297E-2</v>
      </c>
      <c r="G22" s="53">
        <f>0.121243556529821/SQRT(2)</f>
        <v>8.573214099741093E-2</v>
      </c>
      <c r="H22" s="56">
        <v>0.03</v>
      </c>
      <c r="I22" s="53">
        <v>2.7668982000000002E-2</v>
      </c>
      <c r="J22" s="55">
        <f t="shared" si="10"/>
        <v>8.454410763708113</v>
      </c>
      <c r="K22" s="3">
        <v>0</v>
      </c>
    </row>
    <row r="23" spans="1:15" ht="16">
      <c r="A23" t="s">
        <v>156</v>
      </c>
      <c r="B23" s="32" t="s">
        <v>157</v>
      </c>
      <c r="C23" s="83" t="s">
        <v>779</v>
      </c>
      <c r="D23" s="53">
        <v>0.1</v>
      </c>
      <c r="E23" s="53">
        <v>1.44</v>
      </c>
      <c r="F23" s="27">
        <f t="shared" si="9"/>
        <v>3.2403703492039297E-2</v>
      </c>
      <c r="G23" s="56">
        <v>0.04</v>
      </c>
      <c r="H23" s="56">
        <v>0.13</v>
      </c>
      <c r="I23" s="53">
        <v>1.7952016630000001</v>
      </c>
      <c r="J23" s="55">
        <f t="shared" si="10"/>
        <v>0.97058939917662002</v>
      </c>
      <c r="K23" s="3">
        <v>1.3962658018399638</v>
      </c>
    </row>
    <row r="24" spans="1:15" ht="16">
      <c r="A24" t="s">
        <v>160</v>
      </c>
      <c r="B24" s="32" t="s">
        <v>161</v>
      </c>
      <c r="C24" s="83" t="s">
        <v>780</v>
      </c>
      <c r="D24" s="53">
        <f>0.0458257569495584/SQRT(2)</f>
        <v>3.2403703492039297E-2</v>
      </c>
      <c r="E24" s="53">
        <f>0.0754983443527075/SQRT(2)</f>
        <v>5.3385391260156553E-2</v>
      </c>
      <c r="F24" s="27">
        <f t="shared" si="9"/>
        <v>3.2403703492039297E-2</v>
      </c>
      <c r="G24" s="53">
        <f>0.121243556529821/SQRT(2)</f>
        <v>8.573214099741093E-2</v>
      </c>
      <c r="H24" s="53">
        <v>1.55</v>
      </c>
      <c r="I24" s="53">
        <v>1.694091875</v>
      </c>
      <c r="J24" s="55">
        <f t="shared" si="10"/>
        <v>1.0353186654895243</v>
      </c>
      <c r="K24" s="3">
        <v>1.4987905644032786</v>
      </c>
    </row>
    <row r="25" spans="1:15" ht="16">
      <c r="A25" t="s">
        <v>297</v>
      </c>
      <c r="B25" s="32" t="s">
        <v>333</v>
      </c>
      <c r="C25" s="84" t="s">
        <v>781</v>
      </c>
      <c r="D25" s="53">
        <f t="shared" ref="D25:D28" si="11">0.0458257569495584/SQRT(2)</f>
        <v>3.2403703492039297E-2</v>
      </c>
      <c r="E25" s="53">
        <f t="shared" ref="E25:E28" si="12">0.0754983443527075/SQRT(2)</f>
        <v>5.3385391260156553E-2</v>
      </c>
      <c r="F25" s="27">
        <f t="shared" si="9"/>
        <v>3.2403703492039297E-2</v>
      </c>
      <c r="G25" s="53">
        <f>0.121243556529821/SQRT(2)</f>
        <v>8.573214099741093E-2</v>
      </c>
      <c r="H25" s="53">
        <v>1.61</v>
      </c>
      <c r="I25" s="53">
        <v>1.6844865600000001</v>
      </c>
      <c r="J25" s="55">
        <f t="shared" si="10"/>
        <v>1.0768414437463045</v>
      </c>
      <c r="K25" s="3">
        <v>1.2087460333708662</v>
      </c>
    </row>
    <row r="26" spans="1:15" ht="16">
      <c r="A26" t="s">
        <v>298</v>
      </c>
      <c r="B26" s="32" t="s">
        <v>335</v>
      </c>
      <c r="C26" s="84" t="s">
        <v>782</v>
      </c>
      <c r="D26" s="53">
        <f t="shared" si="11"/>
        <v>3.2403703492039297E-2</v>
      </c>
      <c r="E26" s="53">
        <f t="shared" si="12"/>
        <v>5.3385391260156553E-2</v>
      </c>
      <c r="F26" s="27">
        <f t="shared" si="9"/>
        <v>3.2403703492039297E-2</v>
      </c>
      <c r="G26" s="56">
        <v>0.11</v>
      </c>
      <c r="H26" s="53">
        <v>1.56</v>
      </c>
      <c r="I26" s="53">
        <v>1.793426768</v>
      </c>
      <c r="J26" s="55">
        <f t="shared" si="10"/>
        <v>0.99708158155707594</v>
      </c>
      <c r="K26" s="3">
        <v>1.2060116552499751</v>
      </c>
    </row>
    <row r="27" spans="1:15" ht="16">
      <c r="A27" t="s">
        <v>79</v>
      </c>
      <c r="B27" t="s">
        <v>130</v>
      </c>
      <c r="C27" s="84" t="s">
        <v>783</v>
      </c>
      <c r="D27" s="53">
        <f t="shared" si="11"/>
        <v>3.2403703492039297E-2</v>
      </c>
      <c r="E27" s="53">
        <f t="shared" si="12"/>
        <v>5.3385391260156553E-2</v>
      </c>
      <c r="F27" s="27">
        <f t="shared" si="9"/>
        <v>3.2403703492039297E-2</v>
      </c>
      <c r="G27" s="53">
        <f>0.121243556529821/SQRT(2)</f>
        <v>8.573214099741093E-2</v>
      </c>
      <c r="H27" s="53">
        <v>1.83</v>
      </c>
      <c r="I27" s="53">
        <v>1.9424999999999999</v>
      </c>
      <c r="J27" s="55">
        <f t="shared" si="10"/>
        <v>1.0470656057872052</v>
      </c>
      <c r="K27" s="3">
        <v>2.0977444963308876</v>
      </c>
    </row>
    <row r="28" spans="1:15" ht="16">
      <c r="A28" t="s">
        <v>81</v>
      </c>
      <c r="B28" t="s">
        <v>132</v>
      </c>
      <c r="C28" s="84" t="s">
        <v>784</v>
      </c>
      <c r="D28" s="53">
        <f t="shared" si="11"/>
        <v>3.2403703492039297E-2</v>
      </c>
      <c r="E28" s="53">
        <f t="shared" si="12"/>
        <v>5.3385391260156553E-2</v>
      </c>
      <c r="F28" s="27">
        <f t="shared" si="9"/>
        <v>3.2403703492039297E-2</v>
      </c>
      <c r="G28" s="53">
        <f>0.121243556529821/SQRT(2)</f>
        <v>8.573214099741093E-2</v>
      </c>
      <c r="H28" s="53">
        <v>1.75</v>
      </c>
      <c r="I28" s="53">
        <v>1.9274999999999998</v>
      </c>
      <c r="J28" s="55">
        <f t="shared" si="10"/>
        <v>1.0137094367012431</v>
      </c>
      <c r="K28" s="3">
        <v>2.0963739793869642</v>
      </c>
    </row>
    <row r="29" spans="1:15">
      <c r="D29" s="27"/>
      <c r="E29" s="27"/>
      <c r="F29" s="27"/>
      <c r="G29" s="27"/>
      <c r="H29" s="27"/>
      <c r="M29" s="27"/>
    </row>
    <row r="30" spans="1:15">
      <c r="O30" s="27"/>
    </row>
    <row r="31" spans="1:15">
      <c r="D31" s="27"/>
      <c r="E31" s="81"/>
      <c r="F31" s="27"/>
      <c r="G31" s="81"/>
    </row>
  </sheetData>
  <conditionalFormatting sqref="K4:K17 K27:K28">
    <cfRule type="cellIs" dxfId="4" priority="1" operator="lessThan">
      <formula>#REF!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FB320-71E4-F84A-9C2D-B1BFCBD1E1F8}">
  <dimension ref="A1:AF60"/>
  <sheetViews>
    <sheetView workbookViewId="0">
      <selection activeCell="Z27" sqref="Z27"/>
    </sheetView>
  </sheetViews>
  <sheetFormatPr baseColWidth="10" defaultRowHeight="15"/>
  <cols>
    <col min="4" max="4" width="26.5" customWidth="1"/>
    <col min="29" max="29" width="22.1640625" customWidth="1"/>
    <col min="30" max="31" width="28.83203125" customWidth="1"/>
  </cols>
  <sheetData>
    <row r="1" spans="1:32" ht="16">
      <c r="A1" s="16" t="s">
        <v>0</v>
      </c>
      <c r="B1" s="16" t="s">
        <v>1</v>
      </c>
      <c r="C1" s="27" t="s">
        <v>1</v>
      </c>
      <c r="D1" s="95" t="s">
        <v>854</v>
      </c>
      <c r="E1" s="39" t="s">
        <v>344</v>
      </c>
      <c r="F1" s="39" t="s">
        <v>345</v>
      </c>
      <c r="G1" s="39" t="s">
        <v>346</v>
      </c>
      <c r="H1" s="39" t="s">
        <v>347</v>
      </c>
      <c r="I1" s="39" t="s">
        <v>348</v>
      </c>
      <c r="J1" s="39" t="s">
        <v>698</v>
      </c>
      <c r="K1" s="41" t="s">
        <v>349</v>
      </c>
      <c r="L1" s="30" t="s">
        <v>14</v>
      </c>
      <c r="P1" s="16" t="s">
        <v>0</v>
      </c>
      <c r="Q1" s="16" t="s">
        <v>724</v>
      </c>
      <c r="R1" t="s">
        <v>1</v>
      </c>
      <c r="S1" s="85" t="s">
        <v>863</v>
      </c>
      <c r="T1" s="26" t="s">
        <v>344</v>
      </c>
      <c r="U1" s="26" t="s">
        <v>345</v>
      </c>
      <c r="V1" s="26" t="s">
        <v>346</v>
      </c>
      <c r="W1" s="26" t="s">
        <v>347</v>
      </c>
      <c r="X1" s="26" t="s">
        <v>348</v>
      </c>
      <c r="Y1" s="39" t="s">
        <v>698</v>
      </c>
      <c r="Z1" s="41" t="s">
        <v>349</v>
      </c>
      <c r="AA1" t="s">
        <v>473</v>
      </c>
      <c r="AB1" s="30" t="s">
        <v>14</v>
      </c>
      <c r="AD1" s="85"/>
      <c r="AE1" s="85"/>
      <c r="AF1" s="85"/>
    </row>
    <row r="2" spans="1:32" ht="16">
      <c r="A2" t="s">
        <v>228</v>
      </c>
      <c r="B2" t="s">
        <v>229</v>
      </c>
      <c r="C2" s="27" t="s">
        <v>757</v>
      </c>
      <c r="D2" s="93" t="s">
        <v>854</v>
      </c>
      <c r="E2" s="53">
        <f>0.0458257569495584/SQRT(2)</f>
        <v>3.2403703492039297E-2</v>
      </c>
      <c r="F2" s="53">
        <f>0.0754983443527075/SQRT(2)</f>
        <v>5.3385391260156553E-2</v>
      </c>
      <c r="G2" s="53">
        <f>0.0458257569495584/SQRT(2)</f>
        <v>3.2403703492039297E-2</v>
      </c>
      <c r="H2" s="53">
        <f>0.121243556529821/SQRT(2)</f>
        <v>8.573214099741093E-2</v>
      </c>
      <c r="I2" s="53">
        <v>1.69</v>
      </c>
      <c r="J2" s="53">
        <v>1.81</v>
      </c>
      <c r="K2" s="55">
        <f t="shared" ref="K2:K24" si="0">(E2+F2+G2+H2+I2)/J2</f>
        <v>1.0463673697467657</v>
      </c>
      <c r="L2" s="3">
        <v>1.6357524417241835</v>
      </c>
      <c r="P2" t="s">
        <v>184</v>
      </c>
      <c r="Q2" t="s">
        <v>185</v>
      </c>
      <c r="R2" t="s">
        <v>737</v>
      </c>
      <c r="S2" s="93" t="s">
        <v>697</v>
      </c>
      <c r="T2" s="53">
        <v>0.16</v>
      </c>
      <c r="U2" s="53">
        <v>2.0099999999999998</v>
      </c>
      <c r="V2" s="53">
        <v>0.13</v>
      </c>
      <c r="W2" s="56">
        <v>0.12</v>
      </c>
      <c r="X2" s="53">
        <v>0.34</v>
      </c>
      <c r="Y2" s="53">
        <v>2.7974999999999999</v>
      </c>
      <c r="Z2" s="55">
        <f t="shared" ref="Z2:Z11" si="1">(T2+U2+V2+W2+X2)/Y2</f>
        <v>0.98659517426273458</v>
      </c>
      <c r="AA2" s="27">
        <f t="shared" ref="AA2:AA11" si="2">Y2-AB2</f>
        <v>-0.84711469355160496</v>
      </c>
      <c r="AB2" s="3">
        <v>3.6446146935516048</v>
      </c>
      <c r="AD2" s="32"/>
      <c r="AE2" s="85"/>
      <c r="AF2" s="93"/>
    </row>
    <row r="3" spans="1:32" ht="16">
      <c r="A3" t="s">
        <v>232</v>
      </c>
      <c r="B3" t="s">
        <v>233</v>
      </c>
      <c r="C3" s="27" t="s">
        <v>758</v>
      </c>
      <c r="D3" s="93" t="s">
        <v>854</v>
      </c>
      <c r="E3" s="53">
        <f t="shared" ref="E3:E11" si="3">0.0458257569495584/SQRT(2)</f>
        <v>3.2403703492039297E-2</v>
      </c>
      <c r="F3" s="53">
        <f t="shared" ref="F3:F11" si="4">0.0754983443527075/SQRT(2)</f>
        <v>5.3385391260156553E-2</v>
      </c>
      <c r="G3" s="53">
        <f t="shared" ref="G3:G11" si="5">0.0458257569495584/SQRT(2)</f>
        <v>3.2403703492039297E-2</v>
      </c>
      <c r="H3" s="53">
        <f>0.121243556529821/SQRT(2)</f>
        <v>8.573214099741093E-2</v>
      </c>
      <c r="I3" s="53">
        <v>1.44</v>
      </c>
      <c r="J3" s="53">
        <v>1.59</v>
      </c>
      <c r="K3" s="55">
        <f t="shared" si="0"/>
        <v>1.0339150561268213</v>
      </c>
      <c r="L3" s="3">
        <v>1.4715454604451945</v>
      </c>
      <c r="P3" t="s">
        <v>188</v>
      </c>
      <c r="Q3" t="s">
        <v>189</v>
      </c>
      <c r="R3" t="s">
        <v>738</v>
      </c>
      <c r="S3" s="93" t="s">
        <v>697</v>
      </c>
      <c r="T3" s="53">
        <v>0.2</v>
      </c>
      <c r="U3" s="53">
        <v>1.1599999999999999</v>
      </c>
      <c r="V3" s="53">
        <v>0.75</v>
      </c>
      <c r="W3" s="56">
        <v>0.11</v>
      </c>
      <c r="X3" s="56">
        <v>0.3</v>
      </c>
      <c r="Y3" s="53">
        <v>2.7</v>
      </c>
      <c r="Z3" s="55">
        <f t="shared" si="1"/>
        <v>0.93333333333333313</v>
      </c>
      <c r="AA3" s="27">
        <f t="shared" si="2"/>
        <v>-1.325750580277206</v>
      </c>
      <c r="AB3" s="3">
        <v>4.0257505802772062</v>
      </c>
      <c r="AD3" s="32"/>
      <c r="AE3" s="85"/>
      <c r="AF3" s="93"/>
    </row>
    <row r="4" spans="1:32" ht="16">
      <c r="A4" t="s">
        <v>57</v>
      </c>
      <c r="B4" t="s">
        <v>109</v>
      </c>
      <c r="C4" s="27" t="s">
        <v>759</v>
      </c>
      <c r="D4" s="93" t="s">
        <v>854</v>
      </c>
      <c r="E4" s="53">
        <f t="shared" si="3"/>
        <v>3.2403703492039297E-2</v>
      </c>
      <c r="F4" s="53">
        <f t="shared" si="4"/>
        <v>5.3385391260156553E-2</v>
      </c>
      <c r="G4" s="53">
        <f t="shared" si="5"/>
        <v>3.2403703492039297E-2</v>
      </c>
      <c r="H4" s="53">
        <f>0.121243556529821/SQRT(2)</f>
        <v>8.573214099741093E-2</v>
      </c>
      <c r="I4" s="53">
        <v>1.31</v>
      </c>
      <c r="J4" s="53">
        <v>1.32</v>
      </c>
      <c r="K4" s="55">
        <f t="shared" si="0"/>
        <v>1.1469128327588227</v>
      </c>
      <c r="L4" s="3">
        <v>1.5006290158944875</v>
      </c>
      <c r="P4" t="s">
        <v>196</v>
      </c>
      <c r="Q4" t="s">
        <v>197</v>
      </c>
      <c r="R4" t="s">
        <v>740</v>
      </c>
      <c r="S4" s="93" t="s">
        <v>697</v>
      </c>
      <c r="T4" s="53">
        <f t="shared" ref="E4:T46" si="6">0.0458257569495584/SQRT(2)</f>
        <v>3.2403703492039297E-2</v>
      </c>
      <c r="U4" s="53">
        <v>0.25</v>
      </c>
      <c r="V4" s="53">
        <f>0.0458257569495584/SQRT(2)</f>
        <v>3.2403703492039297E-2</v>
      </c>
      <c r="W4" s="53">
        <f>0.121243556529821/SQRT(2)</f>
        <v>8.573214099741093E-2</v>
      </c>
      <c r="X4" s="56">
        <v>0.08</v>
      </c>
      <c r="Y4" s="53">
        <v>0.32250000000000001</v>
      </c>
      <c r="Z4" s="55">
        <f t="shared" si="1"/>
        <v>1.4900451100201226</v>
      </c>
      <c r="AA4" s="27">
        <f t="shared" si="2"/>
        <v>-0.16690436296734318</v>
      </c>
      <c r="AB4" s="3">
        <v>0.48940436296734319</v>
      </c>
      <c r="AD4" s="32"/>
      <c r="AE4" s="85"/>
      <c r="AF4" s="93"/>
    </row>
    <row r="5" spans="1:32" ht="16">
      <c r="A5" t="s">
        <v>236</v>
      </c>
      <c r="B5" t="s">
        <v>237</v>
      </c>
      <c r="C5" s="27" t="s">
        <v>760</v>
      </c>
      <c r="D5" s="93" t="s">
        <v>854</v>
      </c>
      <c r="E5" s="53">
        <f t="shared" si="3"/>
        <v>3.2403703492039297E-2</v>
      </c>
      <c r="F5" s="53">
        <f t="shared" si="4"/>
        <v>5.3385391260156553E-2</v>
      </c>
      <c r="G5" s="53">
        <f t="shared" si="5"/>
        <v>3.2403703492039297E-2</v>
      </c>
      <c r="H5" s="56">
        <v>0.02</v>
      </c>
      <c r="I5" s="53">
        <v>1.75</v>
      </c>
      <c r="J5" s="53">
        <v>1.86</v>
      </c>
      <c r="K5" s="55">
        <f t="shared" si="0"/>
        <v>1.0151574184108791</v>
      </c>
      <c r="L5" s="3">
        <v>1.6635245339202489</v>
      </c>
      <c r="P5" t="s">
        <v>200</v>
      </c>
      <c r="Q5" t="s">
        <v>201</v>
      </c>
      <c r="R5" t="s">
        <v>741</v>
      </c>
      <c r="S5" s="93" t="s">
        <v>697</v>
      </c>
      <c r="T5" s="53">
        <f t="shared" si="6"/>
        <v>3.2403703492039297E-2</v>
      </c>
      <c r="U5" s="53">
        <v>0.23</v>
      </c>
      <c r="V5" s="53">
        <f>0.0458257569495584/SQRT(2)</f>
        <v>3.2403703492039297E-2</v>
      </c>
      <c r="W5" s="56">
        <v>0.03</v>
      </c>
      <c r="X5" s="56">
        <v>0.05</v>
      </c>
      <c r="Y5" s="53">
        <v>0.30000000000000004</v>
      </c>
      <c r="Z5" s="55">
        <f t="shared" si="1"/>
        <v>1.2493580232802619</v>
      </c>
      <c r="AA5" s="27">
        <f t="shared" si="2"/>
        <v>-0.22937409788741625</v>
      </c>
      <c r="AB5" s="3">
        <v>0.5293740978874163</v>
      </c>
      <c r="AD5" s="32"/>
      <c r="AE5" s="85"/>
      <c r="AF5" s="93"/>
    </row>
    <row r="6" spans="1:32" ht="16">
      <c r="A6" t="s">
        <v>240</v>
      </c>
      <c r="B6" t="s">
        <v>241</v>
      </c>
      <c r="C6" s="27" t="s">
        <v>761</v>
      </c>
      <c r="D6" s="94" t="s">
        <v>854</v>
      </c>
      <c r="E6" s="53">
        <f t="shared" si="3"/>
        <v>3.2403703492039297E-2</v>
      </c>
      <c r="F6" s="53">
        <f t="shared" si="4"/>
        <v>5.3385391260156553E-2</v>
      </c>
      <c r="G6" s="53">
        <f t="shared" si="5"/>
        <v>3.2403703492039297E-2</v>
      </c>
      <c r="H6" s="53">
        <f>0.121243556529821/SQRT(2)</f>
        <v>8.573214099741093E-2</v>
      </c>
      <c r="I6" s="53">
        <v>1.77</v>
      </c>
      <c r="J6" s="53">
        <v>1.8</v>
      </c>
      <c r="K6" s="55">
        <f t="shared" si="0"/>
        <v>1.0966249662453589</v>
      </c>
      <c r="L6" s="3">
        <v>1.771793508333896</v>
      </c>
      <c r="P6" t="s">
        <v>204</v>
      </c>
      <c r="Q6" t="s">
        <v>205</v>
      </c>
      <c r="R6" t="s">
        <v>742</v>
      </c>
      <c r="S6" s="93" t="s">
        <v>697</v>
      </c>
      <c r="T6" s="53">
        <f t="shared" si="6"/>
        <v>3.2403703492039297E-2</v>
      </c>
      <c r="U6" s="53">
        <f>0.0754983443527075/SQRT(2)</f>
        <v>5.3385391260156553E-2</v>
      </c>
      <c r="V6" s="56">
        <v>0.01</v>
      </c>
      <c r="W6" s="56">
        <v>0.04</v>
      </c>
      <c r="X6" s="56">
        <v>0.26</v>
      </c>
      <c r="Y6" s="53">
        <v>0.28500000000000003</v>
      </c>
      <c r="Z6" s="55">
        <f t="shared" si="1"/>
        <v>1.3887336657971781</v>
      </c>
      <c r="AA6" s="27">
        <f t="shared" si="2"/>
        <v>-0.15484196434402198</v>
      </c>
      <c r="AB6" s="3">
        <v>0.43984196434402201</v>
      </c>
      <c r="AD6" s="32"/>
      <c r="AE6" s="85"/>
      <c r="AF6" s="93"/>
    </row>
    <row r="7" spans="1:32" ht="16">
      <c r="A7" t="s">
        <v>59</v>
      </c>
      <c r="B7" t="s">
        <v>111</v>
      </c>
      <c r="C7" s="27" t="s">
        <v>762</v>
      </c>
      <c r="D7" s="95" t="s">
        <v>854</v>
      </c>
      <c r="E7" s="53">
        <f t="shared" si="3"/>
        <v>3.2403703492039297E-2</v>
      </c>
      <c r="F7" s="53">
        <f t="shared" si="4"/>
        <v>5.3385391260156553E-2</v>
      </c>
      <c r="G7" s="53">
        <f t="shared" si="5"/>
        <v>3.2403703492039297E-2</v>
      </c>
      <c r="H7" s="53">
        <f>0.121243556529821/SQRT(2)</f>
        <v>8.573214099741093E-2</v>
      </c>
      <c r="I7" s="53">
        <v>1.33</v>
      </c>
      <c r="J7" s="53">
        <v>1.32</v>
      </c>
      <c r="K7" s="55">
        <f t="shared" si="0"/>
        <v>1.1620643479103379</v>
      </c>
      <c r="L7" s="3">
        <v>1.40220509383378</v>
      </c>
      <c r="P7" t="s">
        <v>212</v>
      </c>
      <c r="Q7" t="s">
        <v>213</v>
      </c>
      <c r="R7" t="s">
        <v>744</v>
      </c>
      <c r="S7" s="93" t="s">
        <v>697</v>
      </c>
      <c r="T7" s="53">
        <f t="shared" si="6"/>
        <v>3.2403703492039297E-2</v>
      </c>
      <c r="U7" s="53">
        <v>0.26</v>
      </c>
      <c r="V7" s="53">
        <f>0.0458257569495584/SQRT(2)</f>
        <v>3.2403703492039297E-2</v>
      </c>
      <c r="W7" s="53">
        <f>0.121243556529821/SQRT(2)</f>
        <v>8.573214099741093E-2</v>
      </c>
      <c r="X7" s="56">
        <v>0.03</v>
      </c>
      <c r="Y7" s="53">
        <v>0.30000000000000004</v>
      </c>
      <c r="Z7" s="55">
        <f t="shared" si="1"/>
        <v>1.4684651599382983</v>
      </c>
      <c r="AA7" s="27">
        <f t="shared" si="2"/>
        <v>-0.15426833257015787</v>
      </c>
      <c r="AB7" s="3">
        <v>0.45426833257015792</v>
      </c>
      <c r="AD7" s="32"/>
      <c r="AE7" s="85"/>
      <c r="AF7" s="93"/>
    </row>
    <row r="8" spans="1:32" ht="16">
      <c r="A8" t="s">
        <v>244</v>
      </c>
      <c r="B8" t="s">
        <v>245</v>
      </c>
      <c r="C8" s="27" t="s">
        <v>763</v>
      </c>
      <c r="D8" s="93" t="s">
        <v>854</v>
      </c>
      <c r="E8" s="53">
        <f t="shared" si="3"/>
        <v>3.2403703492039297E-2</v>
      </c>
      <c r="F8" s="53">
        <f t="shared" si="4"/>
        <v>5.3385391260156553E-2</v>
      </c>
      <c r="G8" s="53">
        <f t="shared" si="5"/>
        <v>3.2403703492039297E-2</v>
      </c>
      <c r="H8" s="53">
        <f t="shared" ref="H8:H10" si="7">0.121243556529821/SQRT(2)</f>
        <v>8.573214099741093E-2</v>
      </c>
      <c r="I8" s="53">
        <v>1.1299999999999999</v>
      </c>
      <c r="J8" s="53">
        <v>1.1325000000000001</v>
      </c>
      <c r="K8" s="55">
        <f t="shared" si="0"/>
        <v>1.1778586659970383</v>
      </c>
      <c r="L8" s="3">
        <v>1.581095523392797</v>
      </c>
      <c r="P8" t="s">
        <v>313</v>
      </c>
      <c r="Q8" s="32" t="s">
        <v>314</v>
      </c>
      <c r="R8" t="s">
        <v>752</v>
      </c>
      <c r="S8" s="93" t="s">
        <v>697</v>
      </c>
      <c r="T8" s="53">
        <f>0.0458257569495584/SQRT(2)</f>
        <v>3.2403703492039297E-2</v>
      </c>
      <c r="U8" s="53">
        <f>0.0754983443527075/SQRT(2)</f>
        <v>5.3385391260156553E-2</v>
      </c>
      <c r="V8" s="53">
        <f t="shared" ref="G8:V48" si="8">0.0458257569495584/SQRT(2)</f>
        <v>3.2403703492039297E-2</v>
      </c>
      <c r="W8" s="56">
        <v>0.08</v>
      </c>
      <c r="X8" s="53">
        <v>3.9</v>
      </c>
      <c r="Y8" s="53">
        <v>4.2130150750000004</v>
      </c>
      <c r="Z8" s="55">
        <f t="shared" si="1"/>
        <v>0.97274581868051702</v>
      </c>
      <c r="AA8" s="27">
        <f t="shared" si="2"/>
        <v>1.3592432988944454</v>
      </c>
      <c r="AB8" s="3">
        <v>2.853771776105555</v>
      </c>
      <c r="AD8" s="32"/>
      <c r="AE8" s="85"/>
      <c r="AF8" s="93"/>
    </row>
    <row r="9" spans="1:32" ht="16">
      <c r="A9" t="s">
        <v>61</v>
      </c>
      <c r="B9" t="s">
        <v>113</v>
      </c>
      <c r="C9" s="27" t="s">
        <v>764</v>
      </c>
      <c r="D9" s="93" t="s">
        <v>854</v>
      </c>
      <c r="E9" s="53">
        <f t="shared" si="3"/>
        <v>3.2403703492039297E-2</v>
      </c>
      <c r="F9" s="53">
        <f t="shared" si="4"/>
        <v>5.3385391260156553E-2</v>
      </c>
      <c r="G9" s="53">
        <f t="shared" si="5"/>
        <v>3.2403703492039297E-2</v>
      </c>
      <c r="H9" s="53">
        <f t="shared" si="7"/>
        <v>8.573214099741093E-2</v>
      </c>
      <c r="I9" s="53">
        <v>1.1200000000000001</v>
      </c>
      <c r="J9" s="53">
        <v>1.1174999999999999</v>
      </c>
      <c r="K9" s="55">
        <f t="shared" si="0"/>
        <v>1.1847203035719429</v>
      </c>
      <c r="L9" s="3">
        <v>1.2014648789273561</v>
      </c>
      <c r="P9" t="s">
        <v>317</v>
      </c>
      <c r="Q9" s="32" t="s">
        <v>318</v>
      </c>
      <c r="R9" t="s">
        <v>753</v>
      </c>
      <c r="S9" s="93" t="s">
        <v>697</v>
      </c>
      <c r="T9" s="53">
        <f>0.0458257569495584/SQRT(2)</f>
        <v>3.2403703492039297E-2</v>
      </c>
      <c r="U9" s="53">
        <v>0.3</v>
      </c>
      <c r="V9" s="53">
        <f t="shared" si="8"/>
        <v>3.2403703492039297E-2</v>
      </c>
      <c r="W9" s="53">
        <f>0.121243556529821/SQRT(2)</f>
        <v>8.573214099741093E-2</v>
      </c>
      <c r="X9" s="56">
        <v>0.14000000000000001</v>
      </c>
      <c r="Y9" s="53">
        <v>0.45543989899999998</v>
      </c>
      <c r="Z9" s="55">
        <f t="shared" si="1"/>
        <v>1.2966355149782114</v>
      </c>
      <c r="AA9" s="27">
        <f t="shared" si="2"/>
        <v>0.15160748988108458</v>
      </c>
      <c r="AB9" s="3">
        <v>0.3038324091189154</v>
      </c>
      <c r="AD9" s="32"/>
      <c r="AE9" s="85"/>
      <c r="AF9" s="93"/>
    </row>
    <row r="10" spans="1:32" ht="16">
      <c r="A10" t="s">
        <v>69</v>
      </c>
      <c r="B10" t="s">
        <v>120</v>
      </c>
      <c r="C10" s="27" t="s">
        <v>765</v>
      </c>
      <c r="D10" s="93" t="s">
        <v>854</v>
      </c>
      <c r="E10" s="53">
        <f t="shared" si="3"/>
        <v>3.2403703492039297E-2</v>
      </c>
      <c r="F10" s="53">
        <f t="shared" si="4"/>
        <v>5.3385391260156553E-2</v>
      </c>
      <c r="G10" s="53">
        <f t="shared" si="5"/>
        <v>3.2403703492039297E-2</v>
      </c>
      <c r="H10" s="53">
        <f t="shared" si="7"/>
        <v>8.573214099741093E-2</v>
      </c>
      <c r="I10" s="53">
        <v>1.1499999999999999</v>
      </c>
      <c r="J10" s="53">
        <v>1.1400000000000001</v>
      </c>
      <c r="K10" s="55">
        <f t="shared" si="0"/>
        <v>1.1876534554751279</v>
      </c>
      <c r="L10" s="3">
        <v>1.3043217623497996</v>
      </c>
      <c r="P10" t="s">
        <v>321</v>
      </c>
      <c r="Q10" s="32" t="s">
        <v>322</v>
      </c>
      <c r="R10" t="s">
        <v>754</v>
      </c>
      <c r="S10" s="93" t="s">
        <v>697</v>
      </c>
      <c r="T10" s="56">
        <v>0.01</v>
      </c>
      <c r="U10" s="53">
        <v>0.39</v>
      </c>
      <c r="V10" s="53">
        <f t="shared" si="8"/>
        <v>3.2403703492039297E-2</v>
      </c>
      <c r="W10" s="56">
        <v>0.02</v>
      </c>
      <c r="X10" s="56">
        <v>0.15</v>
      </c>
      <c r="Y10" s="53">
        <v>0.56138618900000004</v>
      </c>
      <c r="Z10" s="55">
        <f t="shared" si="1"/>
        <v>1.0730647017966437</v>
      </c>
      <c r="AA10" s="27">
        <f t="shared" si="2"/>
        <v>0.25727858690145033</v>
      </c>
      <c r="AB10" s="3">
        <v>0.3041076020985497</v>
      </c>
      <c r="AD10" s="32"/>
      <c r="AE10" s="85"/>
      <c r="AF10" s="93"/>
    </row>
    <row r="11" spans="1:32" ht="16">
      <c r="A11" t="s">
        <v>71</v>
      </c>
      <c r="B11" t="s">
        <v>122</v>
      </c>
      <c r="C11" s="27" t="s">
        <v>766</v>
      </c>
      <c r="D11" s="93" t="s">
        <v>854</v>
      </c>
      <c r="E11" s="53">
        <f t="shared" si="3"/>
        <v>3.2403703492039297E-2</v>
      </c>
      <c r="F11" s="53">
        <f t="shared" si="4"/>
        <v>5.3385391260156553E-2</v>
      </c>
      <c r="G11" s="53">
        <f t="shared" si="5"/>
        <v>3.2403703492039297E-2</v>
      </c>
      <c r="H11" s="56">
        <v>0.02</v>
      </c>
      <c r="I11" s="53">
        <v>1.3</v>
      </c>
      <c r="J11" s="53">
        <v>1.35</v>
      </c>
      <c r="K11" s="55">
        <f t="shared" si="0"/>
        <v>1.0653279986994333</v>
      </c>
      <c r="L11" s="3">
        <v>1.4034068725765467</v>
      </c>
      <c r="P11" t="s">
        <v>325</v>
      </c>
      <c r="Q11" s="32" t="s">
        <v>326</v>
      </c>
      <c r="R11" t="s">
        <v>755</v>
      </c>
      <c r="S11" s="93" t="s">
        <v>697</v>
      </c>
      <c r="T11" s="53">
        <f>0.0458257569495584/SQRT(2)</f>
        <v>3.2403703492039297E-2</v>
      </c>
      <c r="U11" s="53">
        <f>0.0754983443527075/SQRT(2)</f>
        <v>5.3385391260156553E-2</v>
      </c>
      <c r="V11" s="53">
        <f t="shared" si="8"/>
        <v>3.2403703492039297E-2</v>
      </c>
      <c r="W11" s="53">
        <f>0.121243556529821/SQRT(2)</f>
        <v>8.573214099741093E-2</v>
      </c>
      <c r="X11" s="53">
        <v>3.87</v>
      </c>
      <c r="Y11" s="53">
        <v>4.0658051019999997</v>
      </c>
      <c r="Z11" s="55">
        <f t="shared" si="1"/>
        <v>1.001997104395794</v>
      </c>
      <c r="AA11" s="27">
        <f t="shared" si="2"/>
        <v>1.074516051662687</v>
      </c>
      <c r="AB11" s="3">
        <v>2.9912890503373126</v>
      </c>
      <c r="AD11" s="32"/>
      <c r="AE11" s="85"/>
      <c r="AF11" s="93"/>
    </row>
    <row r="12" spans="1:32" ht="16">
      <c r="A12" t="s">
        <v>248</v>
      </c>
      <c r="B12" t="s">
        <v>249</v>
      </c>
      <c r="C12" s="27" t="s">
        <v>767</v>
      </c>
      <c r="D12" s="93" t="s">
        <v>854</v>
      </c>
      <c r="E12" s="53">
        <v>0.41</v>
      </c>
      <c r="F12" s="53">
        <v>0.08</v>
      </c>
      <c r="G12" s="53">
        <v>0.44</v>
      </c>
      <c r="H12" s="56">
        <v>0.1</v>
      </c>
      <c r="I12" s="53">
        <v>0.39</v>
      </c>
      <c r="J12" s="53">
        <v>1.55</v>
      </c>
      <c r="K12" s="55">
        <f t="shared" si="0"/>
        <v>0.91612903225806441</v>
      </c>
      <c r="L12" s="3">
        <v>1.3336035363721932</v>
      </c>
      <c r="AD12" s="32"/>
      <c r="AE12" s="85"/>
      <c r="AF12" s="93"/>
    </row>
    <row r="13" spans="1:32" ht="16">
      <c r="A13" t="s">
        <v>252</v>
      </c>
      <c r="B13" t="s">
        <v>253</v>
      </c>
      <c r="C13" s="27" t="s">
        <v>768</v>
      </c>
      <c r="D13" s="93" t="s">
        <v>854</v>
      </c>
      <c r="E13" s="53">
        <f>0.0458257569495584/SQRT(2)</f>
        <v>3.2403703492039297E-2</v>
      </c>
      <c r="F13" s="53">
        <f>0.0754983443527075/SQRT(2)</f>
        <v>5.3385391260156553E-2</v>
      </c>
      <c r="G13" s="53">
        <f>0.0458257569495584/SQRT(2)</f>
        <v>3.2403703492039297E-2</v>
      </c>
      <c r="H13" s="56">
        <v>0.02</v>
      </c>
      <c r="I13" s="53">
        <v>1.59</v>
      </c>
      <c r="J13" s="53">
        <v>1.62</v>
      </c>
      <c r="K13" s="55">
        <f t="shared" si="0"/>
        <v>1.0667856779285401</v>
      </c>
      <c r="L13" s="3">
        <v>1.534524991635998</v>
      </c>
      <c r="AD13" s="32"/>
      <c r="AE13" s="85"/>
      <c r="AF13" s="93"/>
    </row>
    <row r="14" spans="1:32" ht="16">
      <c r="A14" t="s">
        <v>73</v>
      </c>
      <c r="B14" t="s">
        <v>124</v>
      </c>
      <c r="C14" s="27" t="s">
        <v>769</v>
      </c>
      <c r="D14" s="93" t="s">
        <v>854</v>
      </c>
      <c r="E14" s="53">
        <f t="shared" ref="E14:E15" si="9">0.0458257569495584/SQRT(2)</f>
        <v>3.2403703492039297E-2</v>
      </c>
      <c r="F14" s="53">
        <f t="shared" ref="F14:F16" si="10">0.0754983443527075/SQRT(2)</f>
        <v>5.3385391260156553E-2</v>
      </c>
      <c r="G14" s="53">
        <f t="shared" ref="G14:G16" si="11">0.0458257569495584/SQRT(2)</f>
        <v>3.2403703492039297E-2</v>
      </c>
      <c r="H14" s="53">
        <f>0.121243556529821/SQRT(2)</f>
        <v>8.573214099741093E-2</v>
      </c>
      <c r="I14" s="53">
        <v>1.3</v>
      </c>
      <c r="J14" s="53">
        <v>1.395</v>
      </c>
      <c r="K14" s="55">
        <f>(E16+F14+G14+H14+I14)/J14</f>
        <v>1.07808239372161</v>
      </c>
      <c r="L14" s="3">
        <v>1.5013132197454386</v>
      </c>
      <c r="AD14" s="32"/>
      <c r="AE14" s="85"/>
      <c r="AF14" s="93"/>
    </row>
    <row r="15" spans="1:32" ht="16">
      <c r="A15" t="s">
        <v>256</v>
      </c>
      <c r="B15" t="s">
        <v>257</v>
      </c>
      <c r="C15" s="27" t="s">
        <v>770</v>
      </c>
      <c r="D15" s="93" t="s">
        <v>854</v>
      </c>
      <c r="E15" s="53">
        <f t="shared" si="9"/>
        <v>3.2403703492039297E-2</v>
      </c>
      <c r="F15" s="53">
        <f t="shared" si="10"/>
        <v>5.3385391260156553E-2</v>
      </c>
      <c r="G15" s="53">
        <f t="shared" si="11"/>
        <v>3.2403703492039297E-2</v>
      </c>
      <c r="H15" s="56">
        <v>0.05</v>
      </c>
      <c r="I15" s="53">
        <v>1.55</v>
      </c>
      <c r="J15" s="53">
        <v>1.55</v>
      </c>
      <c r="K15" s="55">
        <f>(E15+F15+G15+H15+I15)/J15</f>
        <v>1.1085114827382163</v>
      </c>
      <c r="L15" s="3">
        <v>1.360574984779815</v>
      </c>
      <c r="P15" s="16" t="s">
        <v>0</v>
      </c>
      <c r="Q15" s="16" t="s">
        <v>724</v>
      </c>
      <c r="R15" t="s">
        <v>1</v>
      </c>
      <c r="S15" s="85" t="s">
        <v>863</v>
      </c>
      <c r="T15" s="26" t="s">
        <v>344</v>
      </c>
      <c r="U15" s="26" t="s">
        <v>345</v>
      </c>
      <c r="V15" s="26" t="s">
        <v>346</v>
      </c>
      <c r="W15" s="26" t="s">
        <v>347</v>
      </c>
      <c r="X15" s="26" t="s">
        <v>348</v>
      </c>
      <c r="Y15" s="39" t="s">
        <v>698</v>
      </c>
      <c r="Z15" s="41" t="s">
        <v>349</v>
      </c>
      <c r="AA15" s="30" t="s">
        <v>14</v>
      </c>
      <c r="AC15" s="32"/>
      <c r="AD15" s="85"/>
      <c r="AE15" s="93"/>
    </row>
    <row r="16" spans="1:32" ht="16">
      <c r="A16" t="s">
        <v>75</v>
      </c>
      <c r="B16" t="s">
        <v>126</v>
      </c>
      <c r="C16" s="27" t="s">
        <v>771</v>
      </c>
      <c r="D16" s="93" t="s">
        <v>854</v>
      </c>
      <c r="E16" s="53">
        <f>0.0458257569495584/SQRT(2)</f>
        <v>3.2403703492039297E-2</v>
      </c>
      <c r="F16" s="53">
        <f t="shared" si="10"/>
        <v>5.3385391260156553E-2</v>
      </c>
      <c r="G16" s="53">
        <f t="shared" si="11"/>
        <v>3.2403703492039297E-2</v>
      </c>
      <c r="H16" s="53">
        <f>0.121243556529821/SQRT(2)</f>
        <v>8.573214099741093E-2</v>
      </c>
      <c r="I16" s="53">
        <v>1.1299999999999999</v>
      </c>
      <c r="J16" s="53">
        <v>1.1325000000000001</v>
      </c>
      <c r="K16" s="55">
        <f>(E16+F16+G16+H16+I16)/J16</f>
        <v>1.1778586659970383</v>
      </c>
      <c r="L16" s="3">
        <v>1.2009708222811666</v>
      </c>
      <c r="P16" t="s">
        <v>297</v>
      </c>
      <c r="Q16" s="32" t="s">
        <v>333</v>
      </c>
      <c r="R16" s="84" t="s">
        <v>781</v>
      </c>
      <c r="S16" s="95" t="s">
        <v>855</v>
      </c>
      <c r="T16" s="53">
        <f t="shared" ref="E16:T26" si="12">0.0458257569495584/SQRT(2)</f>
        <v>3.2403703492039297E-2</v>
      </c>
      <c r="U16" s="53">
        <f t="shared" ref="F16:U26" si="13">0.0754983443527075/SQRT(2)</f>
        <v>5.3385391260156553E-2</v>
      </c>
      <c r="V16" s="27">
        <f t="shared" ref="G16:V26" si="14">0.0458257569495584/SQRT(2)</f>
        <v>3.2403703492039297E-2</v>
      </c>
      <c r="W16" s="53">
        <f>0.121243556529821/SQRT(2)</f>
        <v>8.573214099741093E-2</v>
      </c>
      <c r="X16" s="53">
        <v>1.61</v>
      </c>
      <c r="Y16" s="53">
        <v>1.6844865600000001</v>
      </c>
      <c r="Z16" s="55">
        <f>(T16+U16+V16+W16+X16)/Y16</f>
        <v>1.0768414437463045</v>
      </c>
      <c r="AA16" s="3">
        <v>1.2087460333708662</v>
      </c>
      <c r="AD16" s="32"/>
      <c r="AE16" s="85"/>
      <c r="AF16" s="93"/>
    </row>
    <row r="17" spans="1:32" ht="16">
      <c r="A17" t="s">
        <v>260</v>
      </c>
      <c r="B17" t="s">
        <v>261</v>
      </c>
      <c r="C17" s="27" t="s">
        <v>772</v>
      </c>
      <c r="D17" s="93" t="s">
        <v>854</v>
      </c>
      <c r="E17" s="53">
        <v>0.17</v>
      </c>
      <c r="F17" s="53">
        <v>0.43</v>
      </c>
      <c r="G17" s="53">
        <v>0.53</v>
      </c>
      <c r="H17" s="56">
        <v>0.04</v>
      </c>
      <c r="I17" s="56">
        <v>0.25</v>
      </c>
      <c r="J17" s="53">
        <v>1.52</v>
      </c>
      <c r="K17" s="55">
        <f t="shared" si="0"/>
        <v>0.93421052631578938</v>
      </c>
      <c r="L17" s="3">
        <v>1.431583203942483</v>
      </c>
      <c r="P17" t="s">
        <v>298</v>
      </c>
      <c r="Q17" s="32" t="s">
        <v>335</v>
      </c>
      <c r="R17" s="84" t="s">
        <v>782</v>
      </c>
      <c r="S17" s="93" t="s">
        <v>855</v>
      </c>
      <c r="T17" s="53">
        <f t="shared" si="12"/>
        <v>3.2403703492039297E-2</v>
      </c>
      <c r="U17" s="53">
        <f t="shared" si="13"/>
        <v>5.3385391260156553E-2</v>
      </c>
      <c r="V17" s="27">
        <f t="shared" si="14"/>
        <v>3.2403703492039297E-2</v>
      </c>
      <c r="W17" s="56">
        <v>0.11</v>
      </c>
      <c r="X17" s="53">
        <v>1.56</v>
      </c>
      <c r="Y17" s="53">
        <v>1.793426768</v>
      </c>
      <c r="Z17" s="55">
        <f>(T17+U17+V17+W17+X17)/Y17</f>
        <v>0.99708158155707594</v>
      </c>
      <c r="AA17" s="3">
        <v>1.2060116552499751</v>
      </c>
      <c r="AD17" s="32"/>
      <c r="AE17" s="85"/>
      <c r="AF17" s="93"/>
    </row>
    <row r="18" spans="1:32" ht="16">
      <c r="A18" t="s">
        <v>136</v>
      </c>
      <c r="B18" s="32" t="s">
        <v>137</v>
      </c>
      <c r="C18" s="27" t="s">
        <v>774</v>
      </c>
      <c r="D18" s="93" t="s">
        <v>854</v>
      </c>
      <c r="E18" s="27">
        <f t="shared" ref="E18:E22" si="15">0.0458257569495584/SQRT(2)</f>
        <v>3.2403703492039297E-2</v>
      </c>
      <c r="F18" s="53">
        <v>1.59</v>
      </c>
      <c r="G18" s="27">
        <f t="shared" si="14"/>
        <v>3.2403703492039297E-2</v>
      </c>
      <c r="H18" s="56">
        <v>0.02</v>
      </c>
      <c r="I18" s="56">
        <v>0.22</v>
      </c>
      <c r="J18" s="53">
        <v>1.965372157</v>
      </c>
      <c r="K18" s="55">
        <f t="shared" si="0"/>
        <v>0.96409598570703603</v>
      </c>
      <c r="L18" s="3">
        <v>1.6041541669469297</v>
      </c>
      <c r="AD18" s="32"/>
      <c r="AE18" s="85"/>
      <c r="AF18" s="93"/>
    </row>
    <row r="19" spans="1:32" ht="16">
      <c r="A19" t="s">
        <v>140</v>
      </c>
      <c r="B19" s="32" t="s">
        <v>141</v>
      </c>
      <c r="C19" s="83" t="s">
        <v>775</v>
      </c>
      <c r="D19" s="93" t="s">
        <v>854</v>
      </c>
      <c r="E19" s="27">
        <f t="shared" si="15"/>
        <v>3.2403703492039297E-2</v>
      </c>
      <c r="F19" s="53">
        <f>0.0754983443527075/SQRT(2)</f>
        <v>5.3385391260156553E-2</v>
      </c>
      <c r="G19" s="27">
        <f t="shared" si="14"/>
        <v>3.2403703492039297E-2</v>
      </c>
      <c r="H19" s="56">
        <v>0.09</v>
      </c>
      <c r="I19" s="53">
        <v>1.57</v>
      </c>
      <c r="J19" s="53">
        <v>1.737179751</v>
      </c>
      <c r="K19" s="55">
        <f t="shared" si="0"/>
        <v>1.0236089830201085</v>
      </c>
      <c r="L19" s="3">
        <v>1.20100441944556</v>
      </c>
      <c r="AD19" s="32"/>
      <c r="AE19" s="85"/>
      <c r="AF19" s="93"/>
    </row>
    <row r="20" spans="1:32" ht="16">
      <c r="A20" t="s">
        <v>144</v>
      </c>
      <c r="B20" s="32" t="s">
        <v>145</v>
      </c>
      <c r="C20" s="83" t="s">
        <v>776</v>
      </c>
      <c r="D20" s="93" t="s">
        <v>854</v>
      </c>
      <c r="E20" s="27">
        <f t="shared" si="15"/>
        <v>3.2403703492039297E-2</v>
      </c>
      <c r="F20" s="53">
        <v>1.62</v>
      </c>
      <c r="G20" s="27">
        <f t="shared" si="14"/>
        <v>3.2403703492039297E-2</v>
      </c>
      <c r="H20" s="53">
        <f>0.121243556529821/SQRT(2)</f>
        <v>8.573214099741093E-2</v>
      </c>
      <c r="I20" s="56">
        <v>0.28999999999999998</v>
      </c>
      <c r="J20" s="53">
        <v>2.0136725960000001</v>
      </c>
      <c r="K20" s="55">
        <f t="shared" si="0"/>
        <v>1.0232743654924772</v>
      </c>
      <c r="L20" s="3">
        <v>1.5982773702980961</v>
      </c>
      <c r="AD20" s="32"/>
      <c r="AE20" s="85"/>
      <c r="AF20" s="93"/>
    </row>
    <row r="21" spans="1:32" ht="16">
      <c r="A21" t="s">
        <v>148</v>
      </c>
      <c r="B21" s="32" t="s">
        <v>149</v>
      </c>
      <c r="C21" s="83" t="s">
        <v>777</v>
      </c>
      <c r="D21" s="93" t="s">
        <v>854</v>
      </c>
      <c r="E21" s="27">
        <f t="shared" si="15"/>
        <v>3.2403703492039297E-2</v>
      </c>
      <c r="F21" s="53">
        <f>0.0754983443527075/SQRT(2)</f>
        <v>5.3385391260156553E-2</v>
      </c>
      <c r="G21" s="27">
        <f t="shared" si="14"/>
        <v>3.2403703492039297E-2</v>
      </c>
      <c r="H21" s="53">
        <f>0.121243556529821/SQRT(2)</f>
        <v>8.573214099741093E-2</v>
      </c>
      <c r="I21" s="56">
        <v>0.13</v>
      </c>
      <c r="J21" s="53">
        <v>0.133392071</v>
      </c>
      <c r="K21" s="55">
        <f t="shared" si="0"/>
        <v>2.503334244219404</v>
      </c>
      <c r="L21" s="3">
        <v>0.10021863054121116</v>
      </c>
      <c r="AD21" s="32"/>
      <c r="AE21" s="85"/>
      <c r="AF21" s="93"/>
    </row>
    <row r="22" spans="1:32" ht="16">
      <c r="A22" t="s">
        <v>152</v>
      </c>
      <c r="B22" s="32" t="s">
        <v>153</v>
      </c>
      <c r="C22" s="83" t="s">
        <v>778</v>
      </c>
      <c r="D22" s="93" t="s">
        <v>854</v>
      </c>
      <c r="E22" s="27">
        <f t="shared" si="15"/>
        <v>3.2403703492039297E-2</v>
      </c>
      <c r="F22" s="53">
        <f>0.0754983443527075/SQRT(2)</f>
        <v>5.3385391260156553E-2</v>
      </c>
      <c r="G22" s="27">
        <f t="shared" si="14"/>
        <v>3.2403703492039297E-2</v>
      </c>
      <c r="H22" s="53">
        <f>0.121243556529821/SQRT(2)</f>
        <v>8.573214099741093E-2</v>
      </c>
      <c r="I22" s="56">
        <v>0.03</v>
      </c>
      <c r="J22" s="53">
        <v>2.7668982000000002E-2</v>
      </c>
      <c r="K22" s="55">
        <f t="shared" si="0"/>
        <v>8.454410763708113</v>
      </c>
      <c r="L22" s="3">
        <v>0</v>
      </c>
      <c r="AD22" s="32"/>
      <c r="AE22" s="85"/>
      <c r="AF22" s="93"/>
    </row>
    <row r="23" spans="1:32" ht="16">
      <c r="A23" t="s">
        <v>156</v>
      </c>
      <c r="B23" s="32" t="s">
        <v>157</v>
      </c>
      <c r="C23" s="83" t="s">
        <v>779</v>
      </c>
      <c r="D23" s="93" t="s">
        <v>854</v>
      </c>
      <c r="E23" s="53">
        <v>0.1</v>
      </c>
      <c r="F23" s="53">
        <v>1.44</v>
      </c>
      <c r="G23" s="27">
        <f t="shared" si="14"/>
        <v>3.2403703492039297E-2</v>
      </c>
      <c r="H23" s="56">
        <v>0.04</v>
      </c>
      <c r="I23" s="56">
        <v>0.13</v>
      </c>
      <c r="J23" s="53">
        <v>1.7952016630000001</v>
      </c>
      <c r="K23" s="55">
        <f t="shared" si="0"/>
        <v>0.97058939917662002</v>
      </c>
      <c r="L23" s="3">
        <v>1.3962658018399638</v>
      </c>
      <c r="AD23" s="32"/>
      <c r="AE23" s="85"/>
      <c r="AF23" s="93"/>
    </row>
    <row r="24" spans="1:32" ht="16">
      <c r="A24" t="s">
        <v>160</v>
      </c>
      <c r="B24" s="32" t="s">
        <v>161</v>
      </c>
      <c r="C24" s="83" t="s">
        <v>780</v>
      </c>
      <c r="D24" s="93" t="s">
        <v>854</v>
      </c>
      <c r="E24" s="53">
        <f>0.0458257569495584/SQRT(2)</f>
        <v>3.2403703492039297E-2</v>
      </c>
      <c r="F24" s="53">
        <f>0.0754983443527075/SQRT(2)</f>
        <v>5.3385391260156553E-2</v>
      </c>
      <c r="G24" s="27">
        <f t="shared" si="14"/>
        <v>3.2403703492039297E-2</v>
      </c>
      <c r="H24" s="53">
        <f>0.121243556529821/SQRT(2)</f>
        <v>8.573214099741093E-2</v>
      </c>
      <c r="I24" s="53">
        <v>1.55</v>
      </c>
      <c r="J24" s="53">
        <v>1.694091875</v>
      </c>
      <c r="K24" s="55">
        <f t="shared" si="0"/>
        <v>1.0353186654895243</v>
      </c>
      <c r="L24" s="3">
        <v>1.4987905644032786</v>
      </c>
      <c r="AD24" s="32"/>
      <c r="AE24" s="85"/>
      <c r="AF24" s="93"/>
    </row>
    <row r="25" spans="1:32" ht="16">
      <c r="A25" t="s">
        <v>79</v>
      </c>
      <c r="B25" t="s">
        <v>130</v>
      </c>
      <c r="C25" s="84" t="s">
        <v>783</v>
      </c>
      <c r="D25" s="95" t="s">
        <v>854</v>
      </c>
      <c r="E25" s="53">
        <f t="shared" si="12"/>
        <v>3.2403703492039297E-2</v>
      </c>
      <c r="F25" s="53">
        <f t="shared" si="13"/>
        <v>5.3385391260156553E-2</v>
      </c>
      <c r="G25" s="27">
        <f t="shared" si="14"/>
        <v>3.2403703492039297E-2</v>
      </c>
      <c r="H25" s="53">
        <f>0.121243556529821/SQRT(2)</f>
        <v>8.573214099741093E-2</v>
      </c>
      <c r="I25" s="53">
        <v>1.83</v>
      </c>
      <c r="J25" s="53">
        <v>1.9424999999999999</v>
      </c>
      <c r="K25" s="55">
        <f t="shared" ref="K25:K41" si="16">(E25+F25+G25+H25+I25)/J25</f>
        <v>1.0470656057872052</v>
      </c>
      <c r="L25" s="3">
        <v>2.0977444963308876</v>
      </c>
      <c r="AD25" s="32"/>
      <c r="AE25" s="85"/>
      <c r="AF25" s="93"/>
    </row>
    <row r="26" spans="1:32" ht="16">
      <c r="A26" t="s">
        <v>81</v>
      </c>
      <c r="B26" t="s">
        <v>132</v>
      </c>
      <c r="C26" s="84" t="s">
        <v>784</v>
      </c>
      <c r="D26" s="93" t="s">
        <v>854</v>
      </c>
      <c r="E26" s="53">
        <f t="shared" si="12"/>
        <v>3.2403703492039297E-2</v>
      </c>
      <c r="F26" s="53">
        <f t="shared" si="13"/>
        <v>5.3385391260156553E-2</v>
      </c>
      <c r="G26" s="27">
        <f t="shared" si="14"/>
        <v>3.2403703492039297E-2</v>
      </c>
      <c r="H26" s="53">
        <f>0.121243556529821/SQRT(2)</f>
        <v>8.573214099741093E-2</v>
      </c>
      <c r="I26" s="53">
        <v>1.75</v>
      </c>
      <c r="J26" s="53">
        <v>1.9274999999999998</v>
      </c>
      <c r="K26" s="55">
        <f t="shared" si="16"/>
        <v>1.0137094367012431</v>
      </c>
      <c r="L26" s="3">
        <v>2.0963739793869642</v>
      </c>
      <c r="AD26" s="32"/>
      <c r="AE26" s="85"/>
      <c r="AF26" s="93"/>
    </row>
    <row r="27" spans="1:32" ht="16">
      <c r="A27" t="s">
        <v>31</v>
      </c>
      <c r="B27" t="s">
        <v>83</v>
      </c>
      <c r="C27" t="s">
        <v>725</v>
      </c>
      <c r="D27" s="93" t="s">
        <v>854</v>
      </c>
      <c r="E27" s="53">
        <f>0.0458257569495584/SQRT(2)</f>
        <v>3.2403703492039297E-2</v>
      </c>
      <c r="F27" s="53">
        <f>0.0754983443527075/SQRT(2)</f>
        <v>5.3385391260156553E-2</v>
      </c>
      <c r="G27" s="56">
        <v>0.04</v>
      </c>
      <c r="H27" s="56">
        <v>0.12</v>
      </c>
      <c r="I27" s="53">
        <v>2.64</v>
      </c>
      <c r="J27" s="53">
        <v>3.0374999999999996</v>
      </c>
      <c r="K27" s="55">
        <f t="shared" si="16"/>
        <v>0.95005402296368602</v>
      </c>
      <c r="L27" s="3">
        <v>2.6906724023825284</v>
      </c>
      <c r="AC27" s="32"/>
      <c r="AD27" s="85"/>
      <c r="AE27" s="93"/>
    </row>
    <row r="28" spans="1:32" ht="16">
      <c r="A28" t="s">
        <v>33</v>
      </c>
      <c r="B28" t="s">
        <v>85</v>
      </c>
      <c r="C28" t="s">
        <v>726</v>
      </c>
      <c r="D28" s="93" t="s">
        <v>854</v>
      </c>
      <c r="E28" s="53">
        <f>0.0458257569495584/SQRT(2)</f>
        <v>3.2403703492039297E-2</v>
      </c>
      <c r="F28" s="53">
        <v>3.03</v>
      </c>
      <c r="G28" s="53">
        <f>0.0458257569495584/SQRT(2)</f>
        <v>3.2403703492039297E-2</v>
      </c>
      <c r="H28" s="53">
        <f>0.121243556529821/SQRT(2)</f>
        <v>8.573214099741093E-2</v>
      </c>
      <c r="I28" s="56">
        <v>0.12</v>
      </c>
      <c r="J28" s="53">
        <v>2.9325000000000001</v>
      </c>
      <c r="K28" s="55">
        <f t="shared" si="16"/>
        <v>1.125503682176126</v>
      </c>
      <c r="L28" s="3">
        <v>3.103131102282676</v>
      </c>
      <c r="AC28" s="32"/>
      <c r="AD28" s="85"/>
      <c r="AE28" s="93"/>
    </row>
    <row r="29" spans="1:32" ht="16">
      <c r="A29" t="s">
        <v>35</v>
      </c>
      <c r="B29" t="s">
        <v>87</v>
      </c>
      <c r="C29" t="s">
        <v>727</v>
      </c>
      <c r="D29" s="93" t="s">
        <v>854</v>
      </c>
      <c r="E29" s="53">
        <f>0.0458257569495584/SQRT(2)</f>
        <v>3.2403703492039297E-2</v>
      </c>
      <c r="F29" s="53">
        <f>0.0754983443527075/SQRT(2)</f>
        <v>5.3385391260156553E-2</v>
      </c>
      <c r="G29" s="53">
        <f>0.0458257569495584/SQRT(2)</f>
        <v>3.2403703492039297E-2</v>
      </c>
      <c r="H29" s="53">
        <f>0.121243556529821/SQRT(2)</f>
        <v>8.573214099741093E-2</v>
      </c>
      <c r="I29" s="53">
        <v>2.63</v>
      </c>
      <c r="J29" s="53">
        <v>2.88</v>
      </c>
      <c r="K29" s="55">
        <f t="shared" si="16"/>
        <v>0.98400171501446043</v>
      </c>
      <c r="L29" s="3">
        <v>3.2947061143984224</v>
      </c>
      <c r="AB29" s="32"/>
      <c r="AC29" s="85"/>
      <c r="AD29" s="93"/>
    </row>
    <row r="30" spans="1:32" ht="16">
      <c r="A30" t="s">
        <v>37</v>
      </c>
      <c r="B30" t="s">
        <v>89</v>
      </c>
      <c r="C30" t="s">
        <v>728</v>
      </c>
      <c r="D30" s="93" t="s">
        <v>854</v>
      </c>
      <c r="E30" s="53">
        <v>0.28000000000000003</v>
      </c>
      <c r="F30" s="53">
        <v>0.56000000000000005</v>
      </c>
      <c r="G30" s="53">
        <v>1.41</v>
      </c>
      <c r="H30" s="53">
        <v>0.27</v>
      </c>
      <c r="I30" s="56">
        <v>0.11</v>
      </c>
      <c r="J30" s="53">
        <v>2.895</v>
      </c>
      <c r="K30" s="55">
        <f t="shared" si="16"/>
        <v>0.90846286701208978</v>
      </c>
      <c r="L30" s="3">
        <v>3.2248327137546462</v>
      </c>
      <c r="AB30" s="32"/>
      <c r="AC30" s="85"/>
      <c r="AD30" s="93"/>
    </row>
    <row r="31" spans="1:32" ht="16">
      <c r="A31" t="s">
        <v>39</v>
      </c>
      <c r="B31" t="s">
        <v>91</v>
      </c>
      <c r="C31" t="s">
        <v>729</v>
      </c>
      <c r="D31" s="93" t="s">
        <v>854</v>
      </c>
      <c r="E31" s="53">
        <v>0.1</v>
      </c>
      <c r="F31" s="53">
        <v>2.2999999999999998</v>
      </c>
      <c r="G31" s="53">
        <v>0.18</v>
      </c>
      <c r="H31" s="56">
        <v>0.06</v>
      </c>
      <c r="I31" s="53">
        <v>0.44</v>
      </c>
      <c r="J31" s="53">
        <v>2.9249999999999998</v>
      </c>
      <c r="K31" s="55">
        <f t="shared" si="16"/>
        <v>1.052991452991453</v>
      </c>
      <c r="L31" s="3">
        <v>3.2769737015990472</v>
      </c>
      <c r="AB31" s="32"/>
      <c r="AC31" s="85"/>
      <c r="AD31" s="93"/>
    </row>
    <row r="32" spans="1:32" ht="16">
      <c r="A32" t="s">
        <v>41</v>
      </c>
      <c r="B32" t="s">
        <v>93</v>
      </c>
      <c r="C32" t="s">
        <v>730</v>
      </c>
      <c r="D32" s="93" t="s">
        <v>854</v>
      </c>
      <c r="E32" s="53">
        <v>0.97</v>
      </c>
      <c r="F32" s="53">
        <v>0.1</v>
      </c>
      <c r="G32" s="53">
        <v>1.1000000000000001</v>
      </c>
      <c r="H32" s="53">
        <v>0.17</v>
      </c>
      <c r="I32" s="53">
        <v>0.37</v>
      </c>
      <c r="J32" s="53">
        <v>2.9175</v>
      </c>
      <c r="K32" s="55">
        <f t="shared" si="16"/>
        <v>0.92887746358183376</v>
      </c>
      <c r="L32" s="3">
        <v>3.2702702702702728</v>
      </c>
      <c r="AB32" s="32"/>
      <c r="AC32" s="85"/>
      <c r="AD32" s="93"/>
    </row>
    <row r="33" spans="1:30" ht="16">
      <c r="A33" t="s">
        <v>43</v>
      </c>
      <c r="B33" t="s">
        <v>95</v>
      </c>
      <c r="C33" t="s">
        <v>731</v>
      </c>
      <c r="D33" s="93" t="s">
        <v>854</v>
      </c>
      <c r="E33" s="53">
        <v>0.39</v>
      </c>
      <c r="F33" s="53">
        <v>1.32</v>
      </c>
      <c r="G33" s="53">
        <v>0.71</v>
      </c>
      <c r="H33" s="53">
        <v>0.22</v>
      </c>
      <c r="I33" s="56">
        <v>0.08</v>
      </c>
      <c r="J33" s="53">
        <v>2.895</v>
      </c>
      <c r="K33" s="55">
        <f t="shared" si="16"/>
        <v>0.9395509499136443</v>
      </c>
      <c r="L33" s="3">
        <v>3.0990083966413424</v>
      </c>
      <c r="AB33" s="32"/>
      <c r="AC33" s="85"/>
      <c r="AD33" s="94"/>
    </row>
    <row r="34" spans="1:30" ht="16">
      <c r="A34" t="s">
        <v>45</v>
      </c>
      <c r="B34" t="s">
        <v>97</v>
      </c>
      <c r="C34" t="s">
        <v>732</v>
      </c>
      <c r="D34" s="93" t="s">
        <v>854</v>
      </c>
      <c r="E34" s="53">
        <v>0.41</v>
      </c>
      <c r="F34" s="56">
        <v>0.05</v>
      </c>
      <c r="G34" s="53">
        <v>1.58</v>
      </c>
      <c r="H34" s="53">
        <v>0.34</v>
      </c>
      <c r="I34" s="56">
        <v>0.22</v>
      </c>
      <c r="J34" s="53">
        <v>2.8875000000000002</v>
      </c>
      <c r="K34" s="55">
        <f t="shared" si="16"/>
        <v>0.90043290043290036</v>
      </c>
      <c r="L34" s="3">
        <v>3.1827737610095967</v>
      </c>
      <c r="AB34" s="82"/>
      <c r="AC34" s="88"/>
      <c r="AD34" s="95"/>
    </row>
    <row r="35" spans="1:30" ht="16">
      <c r="A35" t="s">
        <v>47</v>
      </c>
      <c r="B35" t="s">
        <v>99</v>
      </c>
      <c r="C35" t="s">
        <v>733</v>
      </c>
      <c r="D35" s="93" t="s">
        <v>854</v>
      </c>
      <c r="E35" s="53">
        <v>0.56000000000000005</v>
      </c>
      <c r="F35" s="53">
        <v>0.22</v>
      </c>
      <c r="G35" s="53">
        <v>1.32</v>
      </c>
      <c r="H35" s="53">
        <v>0.4</v>
      </c>
      <c r="I35" s="56">
        <v>0.13</v>
      </c>
      <c r="J35" s="53">
        <v>2.8649999999999998</v>
      </c>
      <c r="K35" s="55">
        <f t="shared" si="16"/>
        <v>0.91797556719022688</v>
      </c>
      <c r="L35" s="3">
        <v>3.2989246525237719</v>
      </c>
      <c r="AB35" s="82"/>
      <c r="AC35" s="88"/>
      <c r="AD35" s="93"/>
    </row>
    <row r="36" spans="1:30" ht="16">
      <c r="A36" t="s">
        <v>49</v>
      </c>
      <c r="B36" t="s">
        <v>101</v>
      </c>
      <c r="C36" t="s">
        <v>734</v>
      </c>
      <c r="D36" s="93" t="s">
        <v>854</v>
      </c>
      <c r="E36" s="53">
        <v>0.27</v>
      </c>
      <c r="F36" s="53">
        <v>0.91</v>
      </c>
      <c r="G36" s="53">
        <v>0.97</v>
      </c>
      <c r="H36" s="53">
        <v>0.24</v>
      </c>
      <c r="I36" s="56">
        <v>0.19</v>
      </c>
      <c r="J36" s="53">
        <v>2.8649999999999998</v>
      </c>
      <c r="K36" s="55">
        <f t="shared" si="16"/>
        <v>0.90052356020942437</v>
      </c>
      <c r="L36" s="3">
        <v>3.5088169348456879</v>
      </c>
      <c r="AB36" s="82"/>
      <c r="AC36" s="88"/>
      <c r="AD36" s="93"/>
    </row>
    <row r="37" spans="1:30" ht="16">
      <c r="A37" t="s">
        <v>176</v>
      </c>
      <c r="B37" t="s">
        <v>177</v>
      </c>
      <c r="C37" t="s">
        <v>735</v>
      </c>
      <c r="D37" s="93" t="s">
        <v>854</v>
      </c>
      <c r="E37" s="53">
        <f>0.0458257569495584/SQRT(2)</f>
        <v>3.2403703492039297E-2</v>
      </c>
      <c r="F37" s="53">
        <f>0.0754983443527075/SQRT(2)</f>
        <v>5.3385391260156553E-2</v>
      </c>
      <c r="G37" s="56">
        <v>0.01</v>
      </c>
      <c r="H37" s="56">
        <v>7.0000000000000007E-2</v>
      </c>
      <c r="I37" s="53">
        <v>2.71</v>
      </c>
      <c r="J37" s="53">
        <v>2.7974999999999999</v>
      </c>
      <c r="K37" s="55">
        <f t="shared" si="16"/>
        <v>1.0279853779275052</v>
      </c>
      <c r="L37" s="3">
        <v>3.6237854014598523</v>
      </c>
      <c r="AB37" s="82"/>
      <c r="AC37" s="88"/>
      <c r="AD37" s="93"/>
    </row>
    <row r="38" spans="1:30" ht="16">
      <c r="A38" t="s">
        <v>180</v>
      </c>
      <c r="B38" t="s">
        <v>181</v>
      </c>
      <c r="C38" t="s">
        <v>736</v>
      </c>
      <c r="D38" s="93" t="s">
        <v>854</v>
      </c>
      <c r="E38" s="53">
        <v>0.15</v>
      </c>
      <c r="F38" s="53">
        <v>0.98</v>
      </c>
      <c r="G38" s="53">
        <v>0.9</v>
      </c>
      <c r="H38" s="56">
        <v>0.04</v>
      </c>
      <c r="I38" s="56">
        <v>0.28000000000000003</v>
      </c>
      <c r="J38" s="53">
        <v>2.5949999999999998</v>
      </c>
      <c r="K38" s="55">
        <f t="shared" si="16"/>
        <v>0.90558766859344886</v>
      </c>
      <c r="L38" s="3">
        <v>3.4597856809234666</v>
      </c>
      <c r="AB38" s="82"/>
      <c r="AC38" s="88"/>
      <c r="AD38" s="93"/>
    </row>
    <row r="39" spans="1:30" ht="16">
      <c r="A39" t="s">
        <v>192</v>
      </c>
      <c r="B39" t="s">
        <v>193</v>
      </c>
      <c r="C39" t="s">
        <v>739</v>
      </c>
      <c r="D39" s="93" t="s">
        <v>854</v>
      </c>
      <c r="E39" s="56">
        <v>0.04</v>
      </c>
      <c r="F39" s="53">
        <v>1.73</v>
      </c>
      <c r="G39" s="53">
        <v>0.26</v>
      </c>
      <c r="H39" s="53">
        <f>0.121243556529821/SQRT(2)</f>
        <v>8.573214099741093E-2</v>
      </c>
      <c r="I39" s="56">
        <v>0.08</v>
      </c>
      <c r="J39" s="53">
        <v>2.19</v>
      </c>
      <c r="K39" s="55">
        <f t="shared" si="16"/>
        <v>1.002617415980553</v>
      </c>
      <c r="L39" s="3">
        <v>2.8512731003441893</v>
      </c>
      <c r="AB39" s="82"/>
      <c r="AC39" s="88"/>
      <c r="AD39" s="95"/>
    </row>
    <row r="40" spans="1:30" ht="16">
      <c r="A40" t="s">
        <v>208</v>
      </c>
      <c r="B40" t="s">
        <v>209</v>
      </c>
      <c r="C40" t="s">
        <v>743</v>
      </c>
      <c r="D40" s="93" t="s">
        <v>854</v>
      </c>
      <c r="E40" s="53">
        <f t="shared" si="6"/>
        <v>3.2403703492039297E-2</v>
      </c>
      <c r="F40" s="53">
        <f>0.0754983443527075/SQRT(2)</f>
        <v>5.3385391260156553E-2</v>
      </c>
      <c r="G40" s="53">
        <f>0.0458257569495584/SQRT(2)</f>
        <v>3.2403703492039297E-2</v>
      </c>
      <c r="H40" s="56">
        <v>0.05</v>
      </c>
      <c r="I40" s="53">
        <v>2.29</v>
      </c>
      <c r="J40" s="53">
        <v>2.5499999999999998</v>
      </c>
      <c r="K40" s="55">
        <f t="shared" si="16"/>
        <v>0.96399717578205302</v>
      </c>
      <c r="L40" s="3">
        <v>3.7420826273947601</v>
      </c>
      <c r="AB40" s="82"/>
      <c r="AC40" s="88"/>
      <c r="AD40" s="93"/>
    </row>
    <row r="41" spans="1:30" ht="16">
      <c r="A41" t="s">
        <v>276</v>
      </c>
      <c r="B41" t="s">
        <v>277</v>
      </c>
      <c r="C41" t="s">
        <v>745</v>
      </c>
      <c r="D41" s="93" t="s">
        <v>854</v>
      </c>
      <c r="E41" s="53">
        <f t="shared" si="6"/>
        <v>3.2403703492039297E-2</v>
      </c>
      <c r="F41" s="53">
        <v>0.46</v>
      </c>
      <c r="G41" s="53">
        <f>0.0458257569495584/SQRT(2)</f>
        <v>3.2403703492039297E-2</v>
      </c>
      <c r="H41" s="53">
        <f>0.121243556529821/SQRT(2)</f>
        <v>8.573214099741093E-2</v>
      </c>
      <c r="I41" s="53">
        <v>3.38</v>
      </c>
      <c r="J41" s="53">
        <v>4.1237786930000002</v>
      </c>
      <c r="K41" s="55">
        <f t="shared" si="16"/>
        <v>0.96769003505336493</v>
      </c>
      <c r="L41" s="3">
        <v>3.1083142973689579</v>
      </c>
      <c r="AB41" s="82"/>
      <c r="AC41" s="88"/>
      <c r="AD41" s="93"/>
    </row>
    <row r="42" spans="1:30" ht="16">
      <c r="A42" t="s">
        <v>279</v>
      </c>
      <c r="B42" t="s">
        <v>280</v>
      </c>
      <c r="C42" t="s">
        <v>746</v>
      </c>
      <c r="D42" s="93" t="s">
        <v>854</v>
      </c>
      <c r="E42" s="53">
        <f t="shared" si="6"/>
        <v>3.2403703492039297E-2</v>
      </c>
      <c r="F42" s="53">
        <v>0.27</v>
      </c>
      <c r="G42" s="53">
        <f t="shared" si="8"/>
        <v>3.2403703492039297E-2</v>
      </c>
      <c r="H42" s="53">
        <f>0.121243556529821/SQRT(2)</f>
        <v>8.573214099741093E-2</v>
      </c>
      <c r="I42" s="53">
        <v>3.7</v>
      </c>
      <c r="J42" s="53">
        <v>4.1300164549999998</v>
      </c>
      <c r="K42" s="55">
        <f>(E42+F42+G44+H42+I42)/J42</f>
        <v>0.99770535853264286</v>
      </c>
      <c r="L42" s="3">
        <v>3.1113630794363902</v>
      </c>
      <c r="AB42" s="82"/>
      <c r="AC42" s="88"/>
      <c r="AD42" s="93"/>
    </row>
    <row r="43" spans="1:30" ht="16">
      <c r="A43" t="s">
        <v>282</v>
      </c>
      <c r="B43" t="s">
        <v>283</v>
      </c>
      <c r="C43" t="s">
        <v>747</v>
      </c>
      <c r="D43" s="93" t="s">
        <v>854</v>
      </c>
      <c r="E43" s="53">
        <f t="shared" si="6"/>
        <v>3.2403703492039297E-2</v>
      </c>
      <c r="F43" s="53">
        <v>0.14000000000000001</v>
      </c>
      <c r="G43" s="53">
        <f t="shared" si="8"/>
        <v>3.2403703492039297E-2</v>
      </c>
      <c r="H43" s="53">
        <v>0.15</v>
      </c>
      <c r="I43" s="53">
        <v>3.57</v>
      </c>
      <c r="J43" s="53">
        <v>4.1081221660000002</v>
      </c>
      <c r="K43" s="55">
        <f t="shared" ref="K43:K48" si="17">(E43+F43+G43+H43+I43)/J43</f>
        <v>0.95537748109511267</v>
      </c>
      <c r="L43" s="3">
        <v>3.0672100892033223</v>
      </c>
      <c r="AB43" s="82"/>
      <c r="AC43" s="88"/>
      <c r="AD43" s="93"/>
    </row>
    <row r="44" spans="1:30" ht="16">
      <c r="A44" t="s">
        <v>285</v>
      </c>
      <c r="B44" t="s">
        <v>286</v>
      </c>
      <c r="C44" t="s">
        <v>748</v>
      </c>
      <c r="D44" s="93" t="s">
        <v>854</v>
      </c>
      <c r="E44" s="53">
        <f t="shared" si="6"/>
        <v>3.2403703492039297E-2</v>
      </c>
      <c r="F44" s="53">
        <v>0.62</v>
      </c>
      <c r="G44" s="53">
        <f t="shared" si="8"/>
        <v>3.2403703492039297E-2</v>
      </c>
      <c r="H44" s="56">
        <v>0.06</v>
      </c>
      <c r="I44" s="56">
        <v>0.12</v>
      </c>
      <c r="J44" s="53">
        <v>0.82955853800000001</v>
      </c>
      <c r="K44" s="55">
        <f t="shared" si="17"/>
        <v>1.042491117105564</v>
      </c>
      <c r="L44" s="3">
        <v>0.7057785714285717</v>
      </c>
      <c r="AB44" s="82"/>
      <c r="AC44" s="88"/>
      <c r="AD44" s="93"/>
    </row>
    <row r="45" spans="1:30" ht="16">
      <c r="A45" t="s">
        <v>288</v>
      </c>
      <c r="B45" t="s">
        <v>289</v>
      </c>
      <c r="C45" t="s">
        <v>749</v>
      </c>
      <c r="D45" s="93" t="s">
        <v>854</v>
      </c>
      <c r="E45" s="53">
        <f t="shared" si="6"/>
        <v>3.2403703492039297E-2</v>
      </c>
      <c r="F45" s="56">
        <v>0.02</v>
      </c>
      <c r="G45" s="53">
        <f t="shared" si="8"/>
        <v>3.2403703492039297E-2</v>
      </c>
      <c r="H45" s="56">
        <v>0.03</v>
      </c>
      <c r="I45" s="53">
        <v>3.83</v>
      </c>
      <c r="J45" s="53">
        <v>4.1564063899999999</v>
      </c>
      <c r="K45" s="55">
        <f t="shared" si="17"/>
        <v>0.94909088208385683</v>
      </c>
      <c r="L45" s="3">
        <v>3.3347776755596441</v>
      </c>
      <c r="AB45" s="82"/>
      <c r="AC45" s="88"/>
      <c r="AD45" s="93"/>
    </row>
    <row r="46" spans="1:30" ht="16">
      <c r="A46" t="s">
        <v>291</v>
      </c>
      <c r="B46" t="s">
        <v>292</v>
      </c>
      <c r="C46" t="s">
        <v>750</v>
      </c>
      <c r="D46" s="93" t="s">
        <v>854</v>
      </c>
      <c r="E46" s="53">
        <f t="shared" si="6"/>
        <v>3.2403703492039297E-2</v>
      </c>
      <c r="F46" s="53">
        <f>0.0754983443527075/SQRT(2)</f>
        <v>5.3385391260156553E-2</v>
      </c>
      <c r="G46" s="53">
        <f t="shared" si="8"/>
        <v>3.2403703492039297E-2</v>
      </c>
      <c r="H46" s="53">
        <f>0.121243556529821/SQRT(2)</f>
        <v>8.573214099741093E-2</v>
      </c>
      <c r="I46" s="53">
        <v>3.91</v>
      </c>
      <c r="J46" s="53">
        <v>4.1494966309999999</v>
      </c>
      <c r="K46" s="55">
        <f t="shared" si="17"/>
        <v>0.99142746821563721</v>
      </c>
      <c r="L46" s="3">
        <v>3.222307298597606</v>
      </c>
      <c r="AB46" s="82"/>
      <c r="AC46" s="88"/>
      <c r="AD46" s="93"/>
    </row>
    <row r="47" spans="1:30" ht="16">
      <c r="A47" t="s">
        <v>294</v>
      </c>
      <c r="B47" t="s">
        <v>295</v>
      </c>
      <c r="C47" t="s">
        <v>751</v>
      </c>
      <c r="D47" s="93" t="s">
        <v>854</v>
      </c>
      <c r="E47" s="56">
        <v>0.04</v>
      </c>
      <c r="F47" s="53">
        <v>0.51</v>
      </c>
      <c r="G47" s="53">
        <f t="shared" si="8"/>
        <v>3.2403703492039297E-2</v>
      </c>
      <c r="H47" s="53">
        <f>0.121243556529821/SQRT(2)</f>
        <v>8.573214099741093E-2</v>
      </c>
      <c r="I47" s="56">
        <v>0.17</v>
      </c>
      <c r="J47" s="53">
        <v>0.76215551400000003</v>
      </c>
      <c r="K47" s="55">
        <f t="shared" si="17"/>
        <v>1.0996913741274201</v>
      </c>
      <c r="L47" s="3">
        <v>0.60653854017583353</v>
      </c>
      <c r="AB47" s="82"/>
      <c r="AC47" s="88"/>
      <c r="AD47" s="93"/>
    </row>
    <row r="48" spans="1:30" ht="16">
      <c r="A48" t="s">
        <v>329</v>
      </c>
      <c r="B48" s="32" t="s">
        <v>330</v>
      </c>
      <c r="C48" t="s">
        <v>756</v>
      </c>
      <c r="D48" s="94" t="s">
        <v>854</v>
      </c>
      <c r="E48" s="53">
        <f>0.0458257569495584/SQRT(2)</f>
        <v>3.2403703492039297E-2</v>
      </c>
      <c r="F48" s="53">
        <v>0.39</v>
      </c>
      <c r="G48" s="53">
        <f t="shared" si="8"/>
        <v>3.2403703492039297E-2</v>
      </c>
      <c r="H48" s="53">
        <f>0.121243556529821/SQRT(2)</f>
        <v>8.573214099741093E-2</v>
      </c>
      <c r="I48" s="56">
        <v>0.17</v>
      </c>
      <c r="J48" s="53">
        <v>0.56210875599999999</v>
      </c>
      <c r="K48" s="55">
        <f t="shared" si="17"/>
        <v>1.2640606295438841</v>
      </c>
      <c r="L48" s="3">
        <v>0.40342483926931333</v>
      </c>
      <c r="AB48" s="82"/>
      <c r="AC48" s="88"/>
      <c r="AD48" s="93"/>
    </row>
    <row r="49" spans="29:31" ht="16">
      <c r="AC49" s="82"/>
      <c r="AD49" s="88"/>
      <c r="AE49" s="93"/>
    </row>
    <row r="50" spans="29:31" ht="16">
      <c r="AC50" s="82"/>
      <c r="AD50" s="88"/>
      <c r="AE50" s="93"/>
    </row>
    <row r="51" spans="29:31" ht="16">
      <c r="AC51" s="82"/>
      <c r="AD51" s="88"/>
      <c r="AE51" s="93"/>
    </row>
    <row r="52" spans="29:31" ht="16">
      <c r="AC52" s="82"/>
      <c r="AD52" s="88"/>
      <c r="AE52" s="93"/>
    </row>
    <row r="53" spans="29:31" ht="16">
      <c r="AC53" s="82"/>
      <c r="AD53" s="88"/>
      <c r="AE53" s="93"/>
    </row>
    <row r="54" spans="29:31" ht="16">
      <c r="AC54" s="82"/>
      <c r="AD54" s="88"/>
      <c r="AE54" s="93"/>
    </row>
    <row r="55" spans="29:31" ht="16">
      <c r="AC55" s="82"/>
      <c r="AD55" s="88"/>
      <c r="AE55" s="93"/>
    </row>
    <row r="56" spans="29:31" ht="16">
      <c r="AC56" s="82"/>
      <c r="AD56" s="88"/>
      <c r="AE56" s="93"/>
    </row>
    <row r="57" spans="29:31" ht="16">
      <c r="AC57" s="82"/>
      <c r="AD57" s="88"/>
      <c r="AE57" s="95"/>
    </row>
    <row r="58" spans="29:31" ht="16">
      <c r="AC58" s="82"/>
      <c r="AD58" s="88"/>
      <c r="AE58" s="93"/>
    </row>
    <row r="59" spans="29:31" ht="16">
      <c r="AC59" s="82"/>
      <c r="AD59" s="88"/>
      <c r="AE59" s="95"/>
    </row>
    <row r="60" spans="29:31" ht="16">
      <c r="AC60" s="82"/>
      <c r="AD60" s="88"/>
      <c r="AE60" s="93"/>
    </row>
  </sheetData>
  <conditionalFormatting sqref="L4:L17 L25:L26">
    <cfRule type="cellIs" dxfId="3" priority="3" operator="lessThan">
      <formula>#REF!</formula>
    </cfRule>
  </conditionalFormatting>
  <conditionalFormatting sqref="L27:L36">
    <cfRule type="cellIs" dxfId="2" priority="1" operator="lessThan">
      <formula>#REF!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DD6A-F9CF-204B-B99B-9AA11007B85B}">
  <dimension ref="A1:L60"/>
  <sheetViews>
    <sheetView topLeftCell="A11" workbookViewId="0">
      <selection activeCell="D59" sqref="D59"/>
    </sheetView>
  </sheetViews>
  <sheetFormatPr baseColWidth="10" defaultRowHeight="15"/>
  <sheetData>
    <row r="1" spans="1:12" ht="16">
      <c r="A1" s="16" t="s">
        <v>0</v>
      </c>
      <c r="B1" s="16" t="s">
        <v>1</v>
      </c>
      <c r="C1" s="27" t="s">
        <v>1</v>
      </c>
      <c r="D1" s="95" t="s">
        <v>672</v>
      </c>
      <c r="E1" s="39" t="s">
        <v>344</v>
      </c>
      <c r="F1" s="39" t="s">
        <v>345</v>
      </c>
      <c r="G1" s="39" t="s">
        <v>346</v>
      </c>
      <c r="H1" s="39" t="s">
        <v>347</v>
      </c>
      <c r="I1" s="39" t="s">
        <v>348</v>
      </c>
      <c r="J1" s="39" t="s">
        <v>698</v>
      </c>
      <c r="K1" s="41" t="s">
        <v>349</v>
      </c>
      <c r="L1" s="30" t="s">
        <v>14</v>
      </c>
    </row>
    <row r="2" spans="1:12" ht="16">
      <c r="A2" t="s">
        <v>228</v>
      </c>
      <c r="B2" t="s">
        <v>229</v>
      </c>
      <c r="C2" s="27" t="s">
        <v>757</v>
      </c>
      <c r="D2" s="96" t="s">
        <v>695</v>
      </c>
      <c r="E2" s="53">
        <f>0.0458257569495584/SQRT(2)</f>
        <v>3.2403703492039297E-2</v>
      </c>
      <c r="F2" s="53">
        <f>0.0754983443527075/SQRT(2)</f>
        <v>5.3385391260156553E-2</v>
      </c>
      <c r="G2" s="53">
        <f>0.0458257569495584/SQRT(2)</f>
        <v>3.2403703492039297E-2</v>
      </c>
      <c r="H2" s="53">
        <f>0.121243556529821/SQRT(2)</f>
        <v>8.573214099741093E-2</v>
      </c>
      <c r="I2" s="53">
        <v>1.69</v>
      </c>
      <c r="J2" s="53">
        <v>1.81</v>
      </c>
      <c r="K2" s="55">
        <f t="shared" ref="K2:K24" si="0">(E2+F2+G2+H2+I2)/J2</f>
        <v>1.0463673697467657</v>
      </c>
      <c r="L2" s="3">
        <v>1.6357524417241835</v>
      </c>
    </row>
    <row r="3" spans="1:12" ht="16">
      <c r="A3" t="s">
        <v>232</v>
      </c>
      <c r="B3" t="s">
        <v>233</v>
      </c>
      <c r="C3" s="27" t="s">
        <v>758</v>
      </c>
      <c r="D3" s="96" t="s">
        <v>695</v>
      </c>
      <c r="E3" s="53">
        <f t="shared" ref="E3:E11" si="1">0.0458257569495584/SQRT(2)</f>
        <v>3.2403703492039297E-2</v>
      </c>
      <c r="F3" s="53">
        <f t="shared" ref="F3:F11" si="2">0.0754983443527075/SQRT(2)</f>
        <v>5.3385391260156553E-2</v>
      </c>
      <c r="G3" s="53">
        <f t="shared" ref="G3:G11" si="3">0.0458257569495584/SQRT(2)</f>
        <v>3.2403703492039297E-2</v>
      </c>
      <c r="H3" s="53">
        <f>0.121243556529821/SQRT(2)</f>
        <v>8.573214099741093E-2</v>
      </c>
      <c r="I3" s="53">
        <v>1.44</v>
      </c>
      <c r="J3" s="53">
        <v>1.59</v>
      </c>
      <c r="K3" s="55">
        <f t="shared" si="0"/>
        <v>1.0339150561268213</v>
      </c>
      <c r="L3" s="3">
        <v>1.4715454604451945</v>
      </c>
    </row>
    <row r="4" spans="1:12" ht="16">
      <c r="A4" t="s">
        <v>57</v>
      </c>
      <c r="B4" t="s">
        <v>109</v>
      </c>
      <c r="C4" s="27" t="s">
        <v>759</v>
      </c>
      <c r="D4" s="96" t="s">
        <v>695</v>
      </c>
      <c r="E4" s="53">
        <f t="shared" si="1"/>
        <v>3.2403703492039297E-2</v>
      </c>
      <c r="F4" s="53">
        <f t="shared" si="2"/>
        <v>5.3385391260156553E-2</v>
      </c>
      <c r="G4" s="53">
        <f t="shared" si="3"/>
        <v>3.2403703492039297E-2</v>
      </c>
      <c r="H4" s="53">
        <f>0.121243556529821/SQRT(2)</f>
        <v>8.573214099741093E-2</v>
      </c>
      <c r="I4" s="53">
        <v>1.31</v>
      </c>
      <c r="J4" s="53">
        <v>1.32</v>
      </c>
      <c r="K4" s="55">
        <f t="shared" si="0"/>
        <v>1.1469128327588227</v>
      </c>
      <c r="L4" s="3">
        <v>1.5006290158944875</v>
      </c>
    </row>
    <row r="5" spans="1:12" ht="16">
      <c r="A5" t="s">
        <v>236</v>
      </c>
      <c r="B5" t="s">
        <v>237</v>
      </c>
      <c r="C5" s="27" t="s">
        <v>760</v>
      </c>
      <c r="D5" s="96" t="s">
        <v>695</v>
      </c>
      <c r="E5" s="53">
        <f t="shared" si="1"/>
        <v>3.2403703492039297E-2</v>
      </c>
      <c r="F5" s="53">
        <f t="shared" si="2"/>
        <v>5.3385391260156553E-2</v>
      </c>
      <c r="G5" s="53">
        <f t="shared" si="3"/>
        <v>3.2403703492039297E-2</v>
      </c>
      <c r="H5" s="56">
        <v>0.02</v>
      </c>
      <c r="I5" s="53">
        <v>1.75</v>
      </c>
      <c r="J5" s="53">
        <v>1.86</v>
      </c>
      <c r="K5" s="55">
        <f t="shared" si="0"/>
        <v>1.0151574184108791</v>
      </c>
      <c r="L5" s="3">
        <v>1.6635245339202489</v>
      </c>
    </row>
    <row r="6" spans="1:12" ht="16">
      <c r="A6" t="s">
        <v>240</v>
      </c>
      <c r="B6" t="s">
        <v>241</v>
      </c>
      <c r="C6" s="27" t="s">
        <v>761</v>
      </c>
      <c r="D6" s="96" t="s">
        <v>695</v>
      </c>
      <c r="E6" s="53">
        <f t="shared" si="1"/>
        <v>3.2403703492039297E-2</v>
      </c>
      <c r="F6" s="53">
        <f t="shared" si="2"/>
        <v>5.3385391260156553E-2</v>
      </c>
      <c r="G6" s="53">
        <f t="shared" si="3"/>
        <v>3.2403703492039297E-2</v>
      </c>
      <c r="H6" s="53">
        <f>0.121243556529821/SQRT(2)</f>
        <v>8.573214099741093E-2</v>
      </c>
      <c r="I6" s="53">
        <v>1.77</v>
      </c>
      <c r="J6" s="53">
        <v>1.8</v>
      </c>
      <c r="K6" s="55">
        <f t="shared" si="0"/>
        <v>1.0966249662453589</v>
      </c>
      <c r="L6" s="3">
        <v>1.771793508333896</v>
      </c>
    </row>
    <row r="7" spans="1:12" ht="16">
      <c r="A7" t="s">
        <v>59</v>
      </c>
      <c r="B7" t="s">
        <v>111</v>
      </c>
      <c r="C7" s="27" t="s">
        <v>762</v>
      </c>
      <c r="D7" s="96" t="s">
        <v>695</v>
      </c>
      <c r="E7" s="53">
        <f t="shared" si="1"/>
        <v>3.2403703492039297E-2</v>
      </c>
      <c r="F7" s="53">
        <f t="shared" si="2"/>
        <v>5.3385391260156553E-2</v>
      </c>
      <c r="G7" s="53">
        <f t="shared" si="3"/>
        <v>3.2403703492039297E-2</v>
      </c>
      <c r="H7" s="53">
        <f>0.121243556529821/SQRT(2)</f>
        <v>8.573214099741093E-2</v>
      </c>
      <c r="I7" s="53">
        <v>1.33</v>
      </c>
      <c r="J7" s="53">
        <v>1.32</v>
      </c>
      <c r="K7" s="55">
        <f t="shared" si="0"/>
        <v>1.1620643479103379</v>
      </c>
      <c r="L7" s="3">
        <v>1.40220509383378</v>
      </c>
    </row>
    <row r="8" spans="1:12" ht="16">
      <c r="A8" t="s">
        <v>244</v>
      </c>
      <c r="B8" t="s">
        <v>245</v>
      </c>
      <c r="C8" s="27" t="s">
        <v>763</v>
      </c>
      <c r="D8" s="96" t="s">
        <v>695</v>
      </c>
      <c r="E8" s="53">
        <f t="shared" si="1"/>
        <v>3.2403703492039297E-2</v>
      </c>
      <c r="F8" s="53">
        <f t="shared" si="2"/>
        <v>5.3385391260156553E-2</v>
      </c>
      <c r="G8" s="53">
        <f t="shared" si="3"/>
        <v>3.2403703492039297E-2</v>
      </c>
      <c r="H8" s="53">
        <f t="shared" ref="H8:H10" si="4">0.121243556529821/SQRT(2)</f>
        <v>8.573214099741093E-2</v>
      </c>
      <c r="I8" s="53">
        <v>1.1299999999999999</v>
      </c>
      <c r="J8" s="53">
        <v>1.1325000000000001</v>
      </c>
      <c r="K8" s="55">
        <f t="shared" si="0"/>
        <v>1.1778586659970383</v>
      </c>
      <c r="L8" s="3">
        <v>1.581095523392797</v>
      </c>
    </row>
    <row r="9" spans="1:12" ht="16">
      <c r="A9" t="s">
        <v>61</v>
      </c>
      <c r="B9" t="s">
        <v>113</v>
      </c>
      <c r="C9" s="27" t="s">
        <v>764</v>
      </c>
      <c r="D9" s="96" t="s">
        <v>695</v>
      </c>
      <c r="E9" s="53">
        <f t="shared" si="1"/>
        <v>3.2403703492039297E-2</v>
      </c>
      <c r="F9" s="53">
        <f t="shared" si="2"/>
        <v>5.3385391260156553E-2</v>
      </c>
      <c r="G9" s="53">
        <f t="shared" si="3"/>
        <v>3.2403703492039297E-2</v>
      </c>
      <c r="H9" s="53">
        <f t="shared" si="4"/>
        <v>8.573214099741093E-2</v>
      </c>
      <c r="I9" s="53">
        <v>1.1200000000000001</v>
      </c>
      <c r="J9" s="53">
        <v>1.1174999999999999</v>
      </c>
      <c r="K9" s="55">
        <f t="shared" si="0"/>
        <v>1.1847203035719429</v>
      </c>
      <c r="L9" s="3">
        <v>1.2014648789273561</v>
      </c>
    </row>
    <row r="10" spans="1:12" ht="16">
      <c r="A10" t="s">
        <v>69</v>
      </c>
      <c r="B10" t="s">
        <v>120</v>
      </c>
      <c r="C10" s="27" t="s">
        <v>765</v>
      </c>
      <c r="D10" s="96" t="s">
        <v>695</v>
      </c>
      <c r="E10" s="53">
        <f t="shared" si="1"/>
        <v>3.2403703492039297E-2</v>
      </c>
      <c r="F10" s="53">
        <f t="shared" si="2"/>
        <v>5.3385391260156553E-2</v>
      </c>
      <c r="G10" s="53">
        <f t="shared" si="3"/>
        <v>3.2403703492039297E-2</v>
      </c>
      <c r="H10" s="53">
        <f t="shared" si="4"/>
        <v>8.573214099741093E-2</v>
      </c>
      <c r="I10" s="53">
        <v>1.1499999999999999</v>
      </c>
      <c r="J10" s="53">
        <v>1.1400000000000001</v>
      </c>
      <c r="K10" s="55">
        <f t="shared" si="0"/>
        <v>1.1876534554751279</v>
      </c>
      <c r="L10" s="3">
        <v>1.3043217623497996</v>
      </c>
    </row>
    <row r="11" spans="1:12" ht="16">
      <c r="A11" t="s">
        <v>71</v>
      </c>
      <c r="B11" t="s">
        <v>122</v>
      </c>
      <c r="C11" s="27" t="s">
        <v>766</v>
      </c>
      <c r="D11" s="96" t="s">
        <v>695</v>
      </c>
      <c r="E11" s="53">
        <f t="shared" si="1"/>
        <v>3.2403703492039297E-2</v>
      </c>
      <c r="F11" s="53">
        <f t="shared" si="2"/>
        <v>5.3385391260156553E-2</v>
      </c>
      <c r="G11" s="53">
        <f t="shared" si="3"/>
        <v>3.2403703492039297E-2</v>
      </c>
      <c r="H11" s="56">
        <v>0.02</v>
      </c>
      <c r="I11" s="53">
        <v>1.3</v>
      </c>
      <c r="J11" s="53">
        <v>1.35</v>
      </c>
      <c r="K11" s="55">
        <f t="shared" si="0"/>
        <v>1.0653279986994333</v>
      </c>
      <c r="L11" s="3">
        <v>1.4034068725765467</v>
      </c>
    </row>
    <row r="12" spans="1:12" ht="16">
      <c r="A12" t="s">
        <v>248</v>
      </c>
      <c r="B12" t="s">
        <v>249</v>
      </c>
      <c r="C12" s="27" t="s">
        <v>767</v>
      </c>
      <c r="D12" s="96" t="s">
        <v>695</v>
      </c>
      <c r="E12" s="53">
        <v>0.41</v>
      </c>
      <c r="F12" s="53">
        <v>0.08</v>
      </c>
      <c r="G12" s="53">
        <v>0.44</v>
      </c>
      <c r="H12" s="56">
        <v>0.1</v>
      </c>
      <c r="I12" s="53">
        <v>0.39</v>
      </c>
      <c r="J12" s="53">
        <v>1.55</v>
      </c>
      <c r="K12" s="55">
        <f t="shared" si="0"/>
        <v>0.91612903225806441</v>
      </c>
      <c r="L12" s="3">
        <v>1.3336035363721932</v>
      </c>
    </row>
    <row r="13" spans="1:12" ht="16">
      <c r="A13" t="s">
        <v>252</v>
      </c>
      <c r="B13" t="s">
        <v>253</v>
      </c>
      <c r="C13" s="27" t="s">
        <v>768</v>
      </c>
      <c r="D13" s="96" t="s">
        <v>695</v>
      </c>
      <c r="E13" s="53">
        <f>0.0458257569495584/SQRT(2)</f>
        <v>3.2403703492039297E-2</v>
      </c>
      <c r="F13" s="53">
        <f>0.0754983443527075/SQRT(2)</f>
        <v>5.3385391260156553E-2</v>
      </c>
      <c r="G13" s="53">
        <f>0.0458257569495584/SQRT(2)</f>
        <v>3.2403703492039297E-2</v>
      </c>
      <c r="H13" s="56">
        <v>0.02</v>
      </c>
      <c r="I13" s="53">
        <v>1.59</v>
      </c>
      <c r="J13" s="53">
        <v>1.62</v>
      </c>
      <c r="K13" s="55">
        <f t="shared" si="0"/>
        <v>1.0667856779285401</v>
      </c>
      <c r="L13" s="3">
        <v>1.534524991635998</v>
      </c>
    </row>
    <row r="14" spans="1:12" ht="16">
      <c r="A14" t="s">
        <v>73</v>
      </c>
      <c r="B14" t="s">
        <v>124</v>
      </c>
      <c r="C14" s="27" t="s">
        <v>769</v>
      </c>
      <c r="D14" s="96" t="s">
        <v>695</v>
      </c>
      <c r="E14" s="53">
        <f t="shared" ref="E14:E15" si="5">0.0458257569495584/SQRT(2)</f>
        <v>3.2403703492039297E-2</v>
      </c>
      <c r="F14" s="53">
        <f t="shared" ref="F14:F16" si="6">0.0754983443527075/SQRT(2)</f>
        <v>5.3385391260156553E-2</v>
      </c>
      <c r="G14" s="53">
        <f t="shared" ref="G14:G16" si="7">0.0458257569495584/SQRT(2)</f>
        <v>3.2403703492039297E-2</v>
      </c>
      <c r="H14" s="53">
        <f>0.121243556529821/SQRT(2)</f>
        <v>8.573214099741093E-2</v>
      </c>
      <c r="I14" s="53">
        <v>1.3</v>
      </c>
      <c r="J14" s="53">
        <v>1.395</v>
      </c>
      <c r="K14" s="55">
        <f>(E16+F14+G14+H14+I14)/J14</f>
        <v>1.07808239372161</v>
      </c>
      <c r="L14" s="3">
        <v>1.5013132197454386</v>
      </c>
    </row>
    <row r="15" spans="1:12" ht="16">
      <c r="A15" t="s">
        <v>256</v>
      </c>
      <c r="B15" t="s">
        <v>257</v>
      </c>
      <c r="C15" s="27" t="s">
        <v>770</v>
      </c>
      <c r="D15" s="96" t="s">
        <v>695</v>
      </c>
      <c r="E15" s="53">
        <f t="shared" si="5"/>
        <v>3.2403703492039297E-2</v>
      </c>
      <c r="F15" s="53">
        <f t="shared" si="6"/>
        <v>5.3385391260156553E-2</v>
      </c>
      <c r="G15" s="53">
        <f t="shared" si="7"/>
        <v>3.2403703492039297E-2</v>
      </c>
      <c r="H15" s="56">
        <v>0.05</v>
      </c>
      <c r="I15" s="53">
        <v>1.55</v>
      </c>
      <c r="J15" s="53">
        <v>1.55</v>
      </c>
      <c r="K15" s="55">
        <f>(E15+F15+G15+H15+I15)/J15</f>
        <v>1.1085114827382163</v>
      </c>
      <c r="L15" s="3">
        <v>1.360574984779815</v>
      </c>
    </row>
    <row r="16" spans="1:12" ht="16">
      <c r="A16" t="s">
        <v>75</v>
      </c>
      <c r="B16" t="s">
        <v>126</v>
      </c>
      <c r="C16" s="27" t="s">
        <v>771</v>
      </c>
      <c r="D16" s="96" t="s">
        <v>695</v>
      </c>
      <c r="E16" s="53">
        <f>0.0458257569495584/SQRT(2)</f>
        <v>3.2403703492039297E-2</v>
      </c>
      <c r="F16" s="53">
        <f t="shared" si="6"/>
        <v>5.3385391260156553E-2</v>
      </c>
      <c r="G16" s="53">
        <f t="shared" si="7"/>
        <v>3.2403703492039297E-2</v>
      </c>
      <c r="H16" s="53">
        <f>0.121243556529821/SQRT(2)</f>
        <v>8.573214099741093E-2</v>
      </c>
      <c r="I16" s="53">
        <v>1.1299999999999999</v>
      </c>
      <c r="J16" s="53">
        <v>1.1325000000000001</v>
      </c>
      <c r="K16" s="55">
        <f>(E16+F16+G16+H16+I16)/J16</f>
        <v>1.1778586659970383</v>
      </c>
      <c r="L16" s="3">
        <v>1.2009708222811666</v>
      </c>
    </row>
    <row r="17" spans="1:12" ht="16">
      <c r="A17" t="s">
        <v>260</v>
      </c>
      <c r="B17" t="s">
        <v>261</v>
      </c>
      <c r="C17" s="27" t="s">
        <v>772</v>
      </c>
      <c r="D17" s="96" t="s">
        <v>695</v>
      </c>
      <c r="E17" s="53">
        <v>0.17</v>
      </c>
      <c r="F17" s="53">
        <v>0.43</v>
      </c>
      <c r="G17" s="53">
        <v>0.53</v>
      </c>
      <c r="H17" s="56">
        <v>0.04</v>
      </c>
      <c r="I17" s="56">
        <v>0.25</v>
      </c>
      <c r="J17" s="53">
        <v>1.52</v>
      </c>
      <c r="K17" s="55">
        <f t="shared" si="0"/>
        <v>0.93421052631578938</v>
      </c>
      <c r="L17" s="3">
        <v>1.431583203942483</v>
      </c>
    </row>
    <row r="18" spans="1:12" ht="16">
      <c r="A18" t="s">
        <v>136</v>
      </c>
      <c r="B18" s="32" t="s">
        <v>137</v>
      </c>
      <c r="C18" s="27" t="s">
        <v>774</v>
      </c>
      <c r="D18" s="96" t="s">
        <v>695</v>
      </c>
      <c r="E18" s="27">
        <f t="shared" ref="E18:E22" si="8">0.0458257569495584/SQRT(2)</f>
        <v>3.2403703492039297E-2</v>
      </c>
      <c r="F18" s="53">
        <v>1.59</v>
      </c>
      <c r="G18" s="27">
        <f t="shared" ref="G18:G26" si="9">0.0458257569495584/SQRT(2)</f>
        <v>3.2403703492039297E-2</v>
      </c>
      <c r="H18" s="56">
        <v>0.02</v>
      </c>
      <c r="I18" s="56">
        <v>0.22</v>
      </c>
      <c r="J18" s="53">
        <v>1.965372157</v>
      </c>
      <c r="K18" s="55">
        <f t="shared" si="0"/>
        <v>0.96409598570703603</v>
      </c>
      <c r="L18" s="3">
        <v>1.6041541669469297</v>
      </c>
    </row>
    <row r="19" spans="1:12" ht="16">
      <c r="A19" t="s">
        <v>140</v>
      </c>
      <c r="B19" s="32" t="s">
        <v>141</v>
      </c>
      <c r="C19" s="83" t="s">
        <v>775</v>
      </c>
      <c r="D19" s="96" t="s">
        <v>695</v>
      </c>
      <c r="E19" s="27">
        <f t="shared" si="8"/>
        <v>3.2403703492039297E-2</v>
      </c>
      <c r="F19" s="53">
        <f>0.0754983443527075/SQRT(2)</f>
        <v>5.3385391260156553E-2</v>
      </c>
      <c r="G19" s="27">
        <f t="shared" si="9"/>
        <v>3.2403703492039297E-2</v>
      </c>
      <c r="H19" s="56">
        <v>0.09</v>
      </c>
      <c r="I19" s="53">
        <v>1.57</v>
      </c>
      <c r="J19" s="53">
        <v>1.737179751</v>
      </c>
      <c r="K19" s="55">
        <f t="shared" si="0"/>
        <v>1.0236089830201085</v>
      </c>
      <c r="L19" s="3">
        <v>1.20100441944556</v>
      </c>
    </row>
    <row r="20" spans="1:12" ht="16">
      <c r="A20" t="s">
        <v>144</v>
      </c>
      <c r="B20" s="32" t="s">
        <v>145</v>
      </c>
      <c r="C20" s="83" t="s">
        <v>776</v>
      </c>
      <c r="D20" s="96" t="s">
        <v>695</v>
      </c>
      <c r="E20" s="27">
        <f t="shared" si="8"/>
        <v>3.2403703492039297E-2</v>
      </c>
      <c r="F20" s="53">
        <v>1.62</v>
      </c>
      <c r="G20" s="27">
        <f t="shared" si="9"/>
        <v>3.2403703492039297E-2</v>
      </c>
      <c r="H20" s="53">
        <f>0.121243556529821/SQRT(2)</f>
        <v>8.573214099741093E-2</v>
      </c>
      <c r="I20" s="56">
        <v>0.28999999999999998</v>
      </c>
      <c r="J20" s="53">
        <v>2.0136725960000001</v>
      </c>
      <c r="K20" s="55">
        <f t="shared" si="0"/>
        <v>1.0232743654924772</v>
      </c>
      <c r="L20" s="3">
        <v>1.5982773702980961</v>
      </c>
    </row>
    <row r="21" spans="1:12" ht="16">
      <c r="A21" t="s">
        <v>148</v>
      </c>
      <c r="B21" s="32" t="s">
        <v>149</v>
      </c>
      <c r="C21" s="83" t="s">
        <v>777</v>
      </c>
      <c r="D21" s="96" t="s">
        <v>695</v>
      </c>
      <c r="E21" s="27">
        <f t="shared" si="8"/>
        <v>3.2403703492039297E-2</v>
      </c>
      <c r="F21" s="53">
        <f>0.0754983443527075/SQRT(2)</f>
        <v>5.3385391260156553E-2</v>
      </c>
      <c r="G21" s="27">
        <f t="shared" si="9"/>
        <v>3.2403703492039297E-2</v>
      </c>
      <c r="H21" s="53">
        <f>0.121243556529821/SQRT(2)</f>
        <v>8.573214099741093E-2</v>
      </c>
      <c r="I21" s="56">
        <v>0.13</v>
      </c>
      <c r="J21" s="53">
        <v>0.133392071</v>
      </c>
      <c r="K21" s="55">
        <f t="shared" si="0"/>
        <v>2.503334244219404</v>
      </c>
      <c r="L21" s="3">
        <v>0.10021863054121116</v>
      </c>
    </row>
    <row r="22" spans="1:12" ht="16">
      <c r="A22" t="s">
        <v>152</v>
      </c>
      <c r="B22" s="32" t="s">
        <v>153</v>
      </c>
      <c r="C22" s="83" t="s">
        <v>778</v>
      </c>
      <c r="D22" s="96" t="s">
        <v>695</v>
      </c>
      <c r="E22" s="27">
        <f t="shared" si="8"/>
        <v>3.2403703492039297E-2</v>
      </c>
      <c r="F22" s="53">
        <f>0.0754983443527075/SQRT(2)</f>
        <v>5.3385391260156553E-2</v>
      </c>
      <c r="G22" s="27">
        <f t="shared" si="9"/>
        <v>3.2403703492039297E-2</v>
      </c>
      <c r="H22" s="53">
        <f>0.121243556529821/SQRT(2)</f>
        <v>8.573214099741093E-2</v>
      </c>
      <c r="I22" s="56">
        <v>0.03</v>
      </c>
      <c r="J22" s="53">
        <v>2.7668982000000002E-2</v>
      </c>
      <c r="K22" s="55">
        <f t="shared" si="0"/>
        <v>8.454410763708113</v>
      </c>
      <c r="L22" s="3">
        <v>0</v>
      </c>
    </row>
    <row r="23" spans="1:12" ht="16">
      <c r="A23" t="s">
        <v>156</v>
      </c>
      <c r="B23" s="32" t="s">
        <v>157</v>
      </c>
      <c r="C23" s="83" t="s">
        <v>779</v>
      </c>
      <c r="D23" s="96" t="s">
        <v>695</v>
      </c>
      <c r="E23" s="53">
        <v>0.1</v>
      </c>
      <c r="F23" s="53">
        <v>1.44</v>
      </c>
      <c r="G23" s="27">
        <f t="shared" si="9"/>
        <v>3.2403703492039297E-2</v>
      </c>
      <c r="H23" s="56">
        <v>0.04</v>
      </c>
      <c r="I23" s="56">
        <v>0.13</v>
      </c>
      <c r="J23" s="53">
        <v>1.7952016630000001</v>
      </c>
      <c r="K23" s="55">
        <f t="shared" si="0"/>
        <v>0.97058939917662002</v>
      </c>
      <c r="L23" s="3">
        <v>1.3962658018399638</v>
      </c>
    </row>
    <row r="24" spans="1:12" ht="16">
      <c r="A24" t="s">
        <v>160</v>
      </c>
      <c r="B24" s="32" t="s">
        <v>161</v>
      </c>
      <c r="C24" s="83" t="s">
        <v>780</v>
      </c>
      <c r="D24" s="96" t="s">
        <v>695</v>
      </c>
      <c r="E24" s="53">
        <f>0.0458257569495584/SQRT(2)</f>
        <v>3.2403703492039297E-2</v>
      </c>
      <c r="F24" s="53">
        <f>0.0754983443527075/SQRT(2)</f>
        <v>5.3385391260156553E-2</v>
      </c>
      <c r="G24" s="27">
        <f t="shared" si="9"/>
        <v>3.2403703492039297E-2</v>
      </c>
      <c r="H24" s="53">
        <f>0.121243556529821/SQRT(2)</f>
        <v>8.573214099741093E-2</v>
      </c>
      <c r="I24" s="53">
        <v>1.55</v>
      </c>
      <c r="J24" s="53">
        <v>1.694091875</v>
      </c>
      <c r="K24" s="55">
        <f t="shared" si="0"/>
        <v>1.0353186654895243</v>
      </c>
      <c r="L24" s="3">
        <v>1.4987905644032786</v>
      </c>
    </row>
    <row r="25" spans="1:12" ht="16">
      <c r="A25" t="s">
        <v>79</v>
      </c>
      <c r="B25" t="s">
        <v>130</v>
      </c>
      <c r="C25" s="84" t="s">
        <v>783</v>
      </c>
      <c r="D25" s="96" t="s">
        <v>695</v>
      </c>
      <c r="E25" s="53">
        <f t="shared" ref="E25:E26" si="10">0.0458257569495584/SQRT(2)</f>
        <v>3.2403703492039297E-2</v>
      </c>
      <c r="F25" s="53">
        <f t="shared" ref="F25:F26" si="11">0.0754983443527075/SQRT(2)</f>
        <v>5.3385391260156553E-2</v>
      </c>
      <c r="G25" s="27">
        <f t="shared" si="9"/>
        <v>3.2403703492039297E-2</v>
      </c>
      <c r="H25" s="53">
        <f>0.121243556529821/SQRT(2)</f>
        <v>8.573214099741093E-2</v>
      </c>
      <c r="I25" s="53">
        <v>1.83</v>
      </c>
      <c r="J25" s="53">
        <v>1.9424999999999999</v>
      </c>
      <c r="K25" s="55">
        <f t="shared" ref="K25:K41" si="12">(E25+F25+G25+H25+I25)/J25</f>
        <v>1.0470656057872052</v>
      </c>
      <c r="L25" s="3">
        <v>2.0977444963308876</v>
      </c>
    </row>
    <row r="26" spans="1:12" ht="16">
      <c r="A26" t="s">
        <v>81</v>
      </c>
      <c r="B26" t="s">
        <v>132</v>
      </c>
      <c r="C26" s="84" t="s">
        <v>784</v>
      </c>
      <c r="D26" s="96" t="s">
        <v>695</v>
      </c>
      <c r="E26" s="53">
        <f t="shared" si="10"/>
        <v>3.2403703492039297E-2</v>
      </c>
      <c r="F26" s="53">
        <f t="shared" si="11"/>
        <v>5.3385391260156553E-2</v>
      </c>
      <c r="G26" s="27">
        <f t="shared" si="9"/>
        <v>3.2403703492039297E-2</v>
      </c>
      <c r="H26" s="53">
        <f>0.121243556529821/SQRT(2)</f>
        <v>8.573214099741093E-2</v>
      </c>
      <c r="I26" s="53">
        <v>1.75</v>
      </c>
      <c r="J26" s="53">
        <v>1.9274999999999998</v>
      </c>
      <c r="K26" s="55">
        <f t="shared" si="12"/>
        <v>1.0137094367012431</v>
      </c>
      <c r="L26" s="3">
        <v>2.0963739793869642</v>
      </c>
    </row>
    <row r="27" spans="1:12" ht="16">
      <c r="A27" t="s">
        <v>31</v>
      </c>
      <c r="B27" t="s">
        <v>83</v>
      </c>
      <c r="C27" t="s">
        <v>725</v>
      </c>
      <c r="D27" s="96" t="s">
        <v>695</v>
      </c>
      <c r="E27" s="53">
        <f>0.0458257569495584/SQRT(2)</f>
        <v>3.2403703492039297E-2</v>
      </c>
      <c r="F27" s="53">
        <f>0.0754983443527075/SQRT(2)</f>
        <v>5.3385391260156553E-2</v>
      </c>
      <c r="G27" s="56">
        <v>0.04</v>
      </c>
      <c r="H27" s="56">
        <v>0.12</v>
      </c>
      <c r="I27" s="53">
        <v>2.64</v>
      </c>
      <c r="J27" s="53">
        <v>3.0374999999999996</v>
      </c>
      <c r="K27" s="55">
        <f t="shared" si="12"/>
        <v>0.95005402296368602</v>
      </c>
      <c r="L27" s="3">
        <v>2.6906724023825284</v>
      </c>
    </row>
    <row r="28" spans="1:12" ht="16">
      <c r="A28" t="s">
        <v>33</v>
      </c>
      <c r="B28" t="s">
        <v>85</v>
      </c>
      <c r="C28" t="s">
        <v>726</v>
      </c>
      <c r="D28" s="96" t="s">
        <v>695</v>
      </c>
      <c r="E28" s="53">
        <f>0.0458257569495584/SQRT(2)</f>
        <v>3.2403703492039297E-2</v>
      </c>
      <c r="F28" s="53">
        <v>3.03</v>
      </c>
      <c r="G28" s="53">
        <f>0.0458257569495584/SQRT(2)</f>
        <v>3.2403703492039297E-2</v>
      </c>
      <c r="H28" s="53">
        <f>0.121243556529821/SQRT(2)</f>
        <v>8.573214099741093E-2</v>
      </c>
      <c r="I28" s="56">
        <v>0.12</v>
      </c>
      <c r="J28" s="53">
        <v>2.9325000000000001</v>
      </c>
      <c r="K28" s="55">
        <f t="shared" si="12"/>
        <v>1.125503682176126</v>
      </c>
      <c r="L28" s="3">
        <v>3.103131102282676</v>
      </c>
    </row>
    <row r="29" spans="1:12" ht="16">
      <c r="A29" t="s">
        <v>35</v>
      </c>
      <c r="B29" t="s">
        <v>87</v>
      </c>
      <c r="C29" t="s">
        <v>727</v>
      </c>
      <c r="D29" s="96" t="s">
        <v>695</v>
      </c>
      <c r="E29" s="53">
        <f>0.0458257569495584/SQRT(2)</f>
        <v>3.2403703492039297E-2</v>
      </c>
      <c r="F29" s="53">
        <f>0.0754983443527075/SQRT(2)</f>
        <v>5.3385391260156553E-2</v>
      </c>
      <c r="G29" s="53">
        <f>0.0458257569495584/SQRT(2)</f>
        <v>3.2403703492039297E-2</v>
      </c>
      <c r="H29" s="53">
        <f>0.121243556529821/SQRT(2)</f>
        <v>8.573214099741093E-2</v>
      </c>
      <c r="I29" s="53">
        <v>2.63</v>
      </c>
      <c r="J29" s="53">
        <v>2.88</v>
      </c>
      <c r="K29" s="55">
        <f t="shared" si="12"/>
        <v>0.98400171501446043</v>
      </c>
      <c r="L29" s="3">
        <v>3.2947061143984224</v>
      </c>
    </row>
    <row r="30" spans="1:12" ht="16">
      <c r="A30" t="s">
        <v>37</v>
      </c>
      <c r="B30" t="s">
        <v>89</v>
      </c>
      <c r="C30" t="s">
        <v>728</v>
      </c>
      <c r="D30" s="96" t="s">
        <v>695</v>
      </c>
      <c r="E30" s="53">
        <v>0.28000000000000003</v>
      </c>
      <c r="F30" s="53">
        <v>0.56000000000000005</v>
      </c>
      <c r="G30" s="53">
        <v>1.41</v>
      </c>
      <c r="H30" s="53">
        <v>0.27</v>
      </c>
      <c r="I30" s="56">
        <v>0.11</v>
      </c>
      <c r="J30" s="53">
        <v>2.895</v>
      </c>
      <c r="K30" s="55">
        <f t="shared" si="12"/>
        <v>0.90846286701208978</v>
      </c>
      <c r="L30" s="3">
        <v>3.2248327137546462</v>
      </c>
    </row>
    <row r="31" spans="1:12" ht="16">
      <c r="A31" t="s">
        <v>39</v>
      </c>
      <c r="B31" t="s">
        <v>91</v>
      </c>
      <c r="C31" t="s">
        <v>729</v>
      </c>
      <c r="D31" s="96" t="s">
        <v>695</v>
      </c>
      <c r="E31" s="53">
        <v>0.1</v>
      </c>
      <c r="F31" s="53">
        <v>2.2999999999999998</v>
      </c>
      <c r="G31" s="53">
        <v>0.18</v>
      </c>
      <c r="H31" s="56">
        <v>0.06</v>
      </c>
      <c r="I31" s="53">
        <v>0.44</v>
      </c>
      <c r="J31" s="53">
        <v>2.9249999999999998</v>
      </c>
      <c r="K31" s="55">
        <f t="shared" si="12"/>
        <v>1.052991452991453</v>
      </c>
      <c r="L31" s="3">
        <v>3.2769737015990472</v>
      </c>
    </row>
    <row r="32" spans="1:12" ht="16">
      <c r="A32" t="s">
        <v>41</v>
      </c>
      <c r="B32" t="s">
        <v>93</v>
      </c>
      <c r="C32" t="s">
        <v>730</v>
      </c>
      <c r="D32" s="96" t="s">
        <v>695</v>
      </c>
      <c r="E32" s="53">
        <v>0.97</v>
      </c>
      <c r="F32" s="53">
        <v>0.1</v>
      </c>
      <c r="G32" s="53">
        <v>1.1000000000000001</v>
      </c>
      <c r="H32" s="53">
        <v>0.17</v>
      </c>
      <c r="I32" s="53">
        <v>0.37</v>
      </c>
      <c r="J32" s="53">
        <v>2.9175</v>
      </c>
      <c r="K32" s="55">
        <f t="shared" si="12"/>
        <v>0.92887746358183376</v>
      </c>
      <c r="L32" s="3">
        <v>3.2702702702702728</v>
      </c>
    </row>
    <row r="33" spans="1:12" ht="16">
      <c r="A33" t="s">
        <v>43</v>
      </c>
      <c r="B33" t="s">
        <v>95</v>
      </c>
      <c r="C33" t="s">
        <v>731</v>
      </c>
      <c r="D33" s="96" t="s">
        <v>695</v>
      </c>
      <c r="E33" s="53">
        <v>0.39</v>
      </c>
      <c r="F33" s="53">
        <v>1.32</v>
      </c>
      <c r="G33" s="53">
        <v>0.71</v>
      </c>
      <c r="H33" s="53">
        <v>0.22</v>
      </c>
      <c r="I33" s="56">
        <v>0.08</v>
      </c>
      <c r="J33" s="53">
        <v>2.895</v>
      </c>
      <c r="K33" s="55">
        <f t="shared" si="12"/>
        <v>0.9395509499136443</v>
      </c>
      <c r="L33" s="3">
        <v>3.0990083966413424</v>
      </c>
    </row>
    <row r="34" spans="1:12" ht="16">
      <c r="A34" t="s">
        <v>45</v>
      </c>
      <c r="B34" t="s">
        <v>97</v>
      </c>
      <c r="C34" t="s">
        <v>732</v>
      </c>
      <c r="D34" s="96" t="s">
        <v>695</v>
      </c>
      <c r="E34" s="53">
        <v>0.41</v>
      </c>
      <c r="F34" s="56">
        <v>0.05</v>
      </c>
      <c r="G34" s="53">
        <v>1.58</v>
      </c>
      <c r="H34" s="53">
        <v>0.34</v>
      </c>
      <c r="I34" s="56">
        <v>0.22</v>
      </c>
      <c r="J34" s="53">
        <v>2.8875000000000002</v>
      </c>
      <c r="K34" s="55">
        <f t="shared" si="12"/>
        <v>0.90043290043290036</v>
      </c>
      <c r="L34" s="3">
        <v>3.1827737610095967</v>
      </c>
    </row>
    <row r="35" spans="1:12" ht="16">
      <c r="A35" t="s">
        <v>47</v>
      </c>
      <c r="B35" t="s">
        <v>99</v>
      </c>
      <c r="C35" t="s">
        <v>733</v>
      </c>
      <c r="D35" s="96" t="s">
        <v>695</v>
      </c>
      <c r="E35" s="53">
        <v>0.56000000000000005</v>
      </c>
      <c r="F35" s="53">
        <v>0.22</v>
      </c>
      <c r="G35" s="53">
        <v>1.32</v>
      </c>
      <c r="H35" s="53">
        <v>0.4</v>
      </c>
      <c r="I35" s="56">
        <v>0.13</v>
      </c>
      <c r="J35" s="53">
        <v>2.8649999999999998</v>
      </c>
      <c r="K35" s="55">
        <f t="shared" si="12"/>
        <v>0.91797556719022688</v>
      </c>
      <c r="L35" s="3">
        <v>3.2989246525237719</v>
      </c>
    </row>
    <row r="36" spans="1:12" ht="16">
      <c r="A36" t="s">
        <v>49</v>
      </c>
      <c r="B36" t="s">
        <v>101</v>
      </c>
      <c r="C36" t="s">
        <v>734</v>
      </c>
      <c r="D36" s="96" t="s">
        <v>695</v>
      </c>
      <c r="E36" s="53">
        <v>0.27</v>
      </c>
      <c r="F36" s="53">
        <v>0.91</v>
      </c>
      <c r="G36" s="53">
        <v>0.97</v>
      </c>
      <c r="H36" s="53">
        <v>0.24</v>
      </c>
      <c r="I36" s="56">
        <v>0.19</v>
      </c>
      <c r="J36" s="53">
        <v>2.8649999999999998</v>
      </c>
      <c r="K36" s="55">
        <f t="shared" si="12"/>
        <v>0.90052356020942437</v>
      </c>
      <c r="L36" s="3">
        <v>3.5088169348456879</v>
      </c>
    </row>
    <row r="37" spans="1:12" ht="16">
      <c r="A37" t="s">
        <v>176</v>
      </c>
      <c r="B37" t="s">
        <v>177</v>
      </c>
      <c r="C37" t="s">
        <v>735</v>
      </c>
      <c r="D37" s="96" t="s">
        <v>695</v>
      </c>
      <c r="E37" s="53">
        <f>0.0458257569495584/SQRT(2)</f>
        <v>3.2403703492039297E-2</v>
      </c>
      <c r="F37" s="53">
        <f>0.0754983443527075/SQRT(2)</f>
        <v>5.3385391260156553E-2</v>
      </c>
      <c r="G37" s="56">
        <v>0.01</v>
      </c>
      <c r="H37" s="56">
        <v>7.0000000000000007E-2</v>
      </c>
      <c r="I37" s="53">
        <v>2.71</v>
      </c>
      <c r="J37" s="53">
        <v>2.7974999999999999</v>
      </c>
      <c r="K37" s="55">
        <f t="shared" si="12"/>
        <v>1.0279853779275052</v>
      </c>
      <c r="L37" s="3">
        <v>3.6237854014598523</v>
      </c>
    </row>
    <row r="38" spans="1:12" ht="16">
      <c r="A38" t="s">
        <v>180</v>
      </c>
      <c r="B38" t="s">
        <v>181</v>
      </c>
      <c r="C38" t="s">
        <v>736</v>
      </c>
      <c r="D38" s="96" t="s">
        <v>695</v>
      </c>
      <c r="E38" s="53">
        <v>0.15</v>
      </c>
      <c r="F38" s="53">
        <v>0.98</v>
      </c>
      <c r="G38" s="53">
        <v>0.9</v>
      </c>
      <c r="H38" s="56">
        <v>0.04</v>
      </c>
      <c r="I38" s="56">
        <v>0.28000000000000003</v>
      </c>
      <c r="J38" s="53">
        <v>2.5949999999999998</v>
      </c>
      <c r="K38" s="55">
        <f t="shared" si="12"/>
        <v>0.90558766859344886</v>
      </c>
      <c r="L38" s="3">
        <v>3.4597856809234666</v>
      </c>
    </row>
    <row r="39" spans="1:12" ht="16">
      <c r="A39" t="s">
        <v>192</v>
      </c>
      <c r="B39" t="s">
        <v>193</v>
      </c>
      <c r="C39" t="s">
        <v>739</v>
      </c>
      <c r="D39" s="96" t="s">
        <v>695</v>
      </c>
      <c r="E39" s="56">
        <v>0.04</v>
      </c>
      <c r="F39" s="53">
        <v>1.73</v>
      </c>
      <c r="G39" s="53">
        <v>0.26</v>
      </c>
      <c r="H39" s="53">
        <f>0.121243556529821/SQRT(2)</f>
        <v>8.573214099741093E-2</v>
      </c>
      <c r="I39" s="56">
        <v>0.08</v>
      </c>
      <c r="J39" s="53">
        <v>2.19</v>
      </c>
      <c r="K39" s="55">
        <f t="shared" si="12"/>
        <v>1.002617415980553</v>
      </c>
      <c r="L39" s="3">
        <v>2.8512731003441893</v>
      </c>
    </row>
    <row r="40" spans="1:12" ht="16">
      <c r="A40" t="s">
        <v>208</v>
      </c>
      <c r="B40" t="s">
        <v>209</v>
      </c>
      <c r="C40" t="s">
        <v>743</v>
      </c>
      <c r="D40" s="96" t="s">
        <v>695</v>
      </c>
      <c r="E40" s="53">
        <f t="shared" ref="E40:E46" si="13">0.0458257569495584/SQRT(2)</f>
        <v>3.2403703492039297E-2</v>
      </c>
      <c r="F40" s="53">
        <f>0.0754983443527075/SQRT(2)</f>
        <v>5.3385391260156553E-2</v>
      </c>
      <c r="G40" s="53">
        <f>0.0458257569495584/SQRT(2)</f>
        <v>3.2403703492039297E-2</v>
      </c>
      <c r="H40" s="56">
        <v>0.05</v>
      </c>
      <c r="I40" s="53">
        <v>2.29</v>
      </c>
      <c r="J40" s="53">
        <v>2.5499999999999998</v>
      </c>
      <c r="K40" s="55">
        <f t="shared" si="12"/>
        <v>0.96399717578205302</v>
      </c>
      <c r="L40" s="3">
        <v>3.7420826273947601</v>
      </c>
    </row>
    <row r="41" spans="1:12" ht="16">
      <c r="A41" t="s">
        <v>276</v>
      </c>
      <c r="B41" t="s">
        <v>277</v>
      </c>
      <c r="C41" t="s">
        <v>745</v>
      </c>
      <c r="D41" s="96" t="s">
        <v>695</v>
      </c>
      <c r="E41" s="53">
        <f t="shared" si="13"/>
        <v>3.2403703492039297E-2</v>
      </c>
      <c r="F41" s="53">
        <v>0.46</v>
      </c>
      <c r="G41" s="53">
        <f>0.0458257569495584/SQRT(2)</f>
        <v>3.2403703492039297E-2</v>
      </c>
      <c r="H41" s="53">
        <f>0.121243556529821/SQRT(2)</f>
        <v>8.573214099741093E-2</v>
      </c>
      <c r="I41" s="53">
        <v>3.38</v>
      </c>
      <c r="J41" s="53">
        <v>4.1237786930000002</v>
      </c>
      <c r="K41" s="55">
        <f t="shared" si="12"/>
        <v>0.96769003505336493</v>
      </c>
      <c r="L41" s="3">
        <v>3.1083142973689579</v>
      </c>
    </row>
    <row r="42" spans="1:12" ht="16">
      <c r="A42" t="s">
        <v>279</v>
      </c>
      <c r="B42" t="s">
        <v>280</v>
      </c>
      <c r="C42" t="s">
        <v>746</v>
      </c>
      <c r="D42" s="96" t="s">
        <v>695</v>
      </c>
      <c r="E42" s="53">
        <f t="shared" si="13"/>
        <v>3.2403703492039297E-2</v>
      </c>
      <c r="F42" s="53">
        <v>0.27</v>
      </c>
      <c r="G42" s="53">
        <f t="shared" ref="G42:G48" si="14">0.0458257569495584/SQRT(2)</f>
        <v>3.2403703492039297E-2</v>
      </c>
      <c r="H42" s="53">
        <f>0.121243556529821/SQRT(2)</f>
        <v>8.573214099741093E-2</v>
      </c>
      <c r="I42" s="53">
        <v>3.7</v>
      </c>
      <c r="J42" s="53">
        <v>4.1300164549999998</v>
      </c>
      <c r="K42" s="55">
        <f>(E42+F42+G44+H42+I42)/J42</f>
        <v>0.99770535853264286</v>
      </c>
      <c r="L42" s="3">
        <v>3.1113630794363902</v>
      </c>
    </row>
    <row r="43" spans="1:12" ht="16">
      <c r="A43" t="s">
        <v>282</v>
      </c>
      <c r="B43" t="s">
        <v>283</v>
      </c>
      <c r="C43" t="s">
        <v>747</v>
      </c>
      <c r="D43" s="96" t="s">
        <v>695</v>
      </c>
      <c r="E43" s="53">
        <f t="shared" si="13"/>
        <v>3.2403703492039297E-2</v>
      </c>
      <c r="F43" s="53">
        <v>0.14000000000000001</v>
      </c>
      <c r="G43" s="53">
        <f t="shared" si="14"/>
        <v>3.2403703492039297E-2</v>
      </c>
      <c r="H43" s="53">
        <v>0.15</v>
      </c>
      <c r="I43" s="53">
        <v>3.57</v>
      </c>
      <c r="J43" s="53">
        <v>4.1081221660000002</v>
      </c>
      <c r="K43" s="55">
        <f t="shared" ref="K43:K60" si="15">(E43+F43+G43+H43+I43)/J43</f>
        <v>0.95537748109511267</v>
      </c>
      <c r="L43" s="3">
        <v>3.0672100892033223</v>
      </c>
    </row>
    <row r="44" spans="1:12" ht="16">
      <c r="A44" t="s">
        <v>285</v>
      </c>
      <c r="B44" t="s">
        <v>286</v>
      </c>
      <c r="C44" t="s">
        <v>748</v>
      </c>
      <c r="D44" s="96" t="s">
        <v>695</v>
      </c>
      <c r="E44" s="53">
        <f t="shared" si="13"/>
        <v>3.2403703492039297E-2</v>
      </c>
      <c r="F44" s="53">
        <v>0.62</v>
      </c>
      <c r="G44" s="53">
        <f t="shared" si="14"/>
        <v>3.2403703492039297E-2</v>
      </c>
      <c r="H44" s="56">
        <v>0.06</v>
      </c>
      <c r="I44" s="56">
        <v>0.12</v>
      </c>
      <c r="J44" s="53">
        <v>0.82955853800000001</v>
      </c>
      <c r="K44" s="55">
        <f t="shared" si="15"/>
        <v>1.042491117105564</v>
      </c>
      <c r="L44" s="3">
        <v>0.7057785714285717</v>
      </c>
    </row>
    <row r="45" spans="1:12" ht="16">
      <c r="A45" t="s">
        <v>288</v>
      </c>
      <c r="B45" t="s">
        <v>289</v>
      </c>
      <c r="C45" t="s">
        <v>749</v>
      </c>
      <c r="D45" s="96" t="s">
        <v>695</v>
      </c>
      <c r="E45" s="53">
        <f t="shared" si="13"/>
        <v>3.2403703492039297E-2</v>
      </c>
      <c r="F45" s="56">
        <v>0.02</v>
      </c>
      <c r="G45" s="53">
        <f t="shared" si="14"/>
        <v>3.2403703492039297E-2</v>
      </c>
      <c r="H45" s="56">
        <v>0.03</v>
      </c>
      <c r="I45" s="53">
        <v>3.83</v>
      </c>
      <c r="J45" s="53">
        <v>4.1564063899999999</v>
      </c>
      <c r="K45" s="55">
        <f t="shared" si="15"/>
        <v>0.94909088208385683</v>
      </c>
      <c r="L45" s="3">
        <v>3.3347776755596441</v>
      </c>
    </row>
    <row r="46" spans="1:12" ht="16">
      <c r="A46" t="s">
        <v>291</v>
      </c>
      <c r="B46" t="s">
        <v>292</v>
      </c>
      <c r="C46" t="s">
        <v>750</v>
      </c>
      <c r="D46" s="96" t="s">
        <v>695</v>
      </c>
      <c r="E46" s="53">
        <f t="shared" si="13"/>
        <v>3.2403703492039297E-2</v>
      </c>
      <c r="F46" s="53">
        <f>0.0754983443527075/SQRT(2)</f>
        <v>5.3385391260156553E-2</v>
      </c>
      <c r="G46" s="53">
        <f t="shared" si="14"/>
        <v>3.2403703492039297E-2</v>
      </c>
      <c r="H46" s="53">
        <f>0.121243556529821/SQRT(2)</f>
        <v>8.573214099741093E-2</v>
      </c>
      <c r="I46" s="53">
        <v>3.91</v>
      </c>
      <c r="J46" s="53">
        <v>4.1494966309999999</v>
      </c>
      <c r="K46" s="55">
        <f t="shared" si="15"/>
        <v>0.99142746821563721</v>
      </c>
      <c r="L46" s="3">
        <v>3.222307298597606</v>
      </c>
    </row>
    <row r="47" spans="1:12" ht="16">
      <c r="A47" t="s">
        <v>294</v>
      </c>
      <c r="B47" t="s">
        <v>295</v>
      </c>
      <c r="C47" t="s">
        <v>751</v>
      </c>
      <c r="D47" s="96" t="s">
        <v>695</v>
      </c>
      <c r="E47" s="56">
        <v>0.04</v>
      </c>
      <c r="F47" s="53">
        <v>0.51</v>
      </c>
      <c r="G47" s="53">
        <f t="shared" si="14"/>
        <v>3.2403703492039297E-2</v>
      </c>
      <c r="H47" s="53">
        <f>0.121243556529821/SQRT(2)</f>
        <v>8.573214099741093E-2</v>
      </c>
      <c r="I47" s="56">
        <v>0.17</v>
      </c>
      <c r="J47" s="53">
        <v>0.76215551400000003</v>
      </c>
      <c r="K47" s="55">
        <f t="shared" si="15"/>
        <v>1.0996913741274201</v>
      </c>
      <c r="L47" s="3">
        <v>0.60653854017583353</v>
      </c>
    </row>
    <row r="48" spans="1:12" ht="16">
      <c r="A48" t="s">
        <v>329</v>
      </c>
      <c r="B48" s="32" t="s">
        <v>330</v>
      </c>
      <c r="C48" t="s">
        <v>756</v>
      </c>
      <c r="D48" s="96" t="s">
        <v>695</v>
      </c>
      <c r="E48" s="53">
        <f>0.0458257569495584/SQRT(2)</f>
        <v>3.2403703492039297E-2</v>
      </c>
      <c r="F48" s="53">
        <v>0.39</v>
      </c>
      <c r="G48" s="53">
        <f t="shared" si="14"/>
        <v>3.2403703492039297E-2</v>
      </c>
      <c r="H48" s="53">
        <f>0.121243556529821/SQRT(2)</f>
        <v>8.573214099741093E-2</v>
      </c>
      <c r="I48" s="56">
        <v>0.17</v>
      </c>
      <c r="J48" s="53">
        <v>0.56210875599999999</v>
      </c>
      <c r="K48" s="55">
        <f t="shared" si="15"/>
        <v>1.2640606295438841</v>
      </c>
      <c r="L48" s="3">
        <v>0.40342483926931333</v>
      </c>
    </row>
    <row r="49" spans="1:12" ht="16">
      <c r="A49" t="s">
        <v>184</v>
      </c>
      <c r="B49" t="s">
        <v>185</v>
      </c>
      <c r="C49" t="s">
        <v>737</v>
      </c>
      <c r="D49" s="93" t="s">
        <v>697</v>
      </c>
      <c r="E49" s="53">
        <v>0.16</v>
      </c>
      <c r="F49" s="53">
        <v>2.0099999999999998</v>
      </c>
      <c r="G49" s="53">
        <v>0.13</v>
      </c>
      <c r="H49" s="56">
        <v>0.12</v>
      </c>
      <c r="I49" s="53">
        <v>0.34</v>
      </c>
      <c r="J49" s="53">
        <v>2.7974999999999999</v>
      </c>
      <c r="K49" s="55">
        <f t="shared" si="15"/>
        <v>0.98659517426273458</v>
      </c>
      <c r="L49" s="3">
        <v>3.6446146935516048</v>
      </c>
    </row>
    <row r="50" spans="1:12" ht="16">
      <c r="A50" t="s">
        <v>188</v>
      </c>
      <c r="B50" t="s">
        <v>189</v>
      </c>
      <c r="C50" t="s">
        <v>738</v>
      </c>
      <c r="D50" s="93" t="s">
        <v>697</v>
      </c>
      <c r="E50" s="53">
        <v>0.2</v>
      </c>
      <c r="F50" s="53">
        <v>1.1599999999999999</v>
      </c>
      <c r="G50" s="53">
        <v>0.75</v>
      </c>
      <c r="H50" s="56">
        <v>0.11</v>
      </c>
      <c r="I50" s="56">
        <v>0.3</v>
      </c>
      <c r="J50" s="53">
        <v>2.7</v>
      </c>
      <c r="K50" s="55">
        <f t="shared" si="15"/>
        <v>0.93333333333333313</v>
      </c>
      <c r="L50" s="3">
        <v>4.0257505802772062</v>
      </c>
    </row>
    <row r="51" spans="1:12" ht="16">
      <c r="A51" t="s">
        <v>196</v>
      </c>
      <c r="B51" t="s">
        <v>197</v>
      </c>
      <c r="C51" t="s">
        <v>740</v>
      </c>
      <c r="D51" s="93" t="s">
        <v>697</v>
      </c>
      <c r="E51" s="53">
        <f t="shared" ref="E51:E54" si="16">0.0458257569495584/SQRT(2)</f>
        <v>3.2403703492039297E-2</v>
      </c>
      <c r="F51" s="53">
        <v>0.25</v>
      </c>
      <c r="G51" s="53">
        <f>0.0458257569495584/SQRT(2)</f>
        <v>3.2403703492039297E-2</v>
      </c>
      <c r="H51" s="53">
        <f>0.121243556529821/SQRT(2)</f>
        <v>8.573214099741093E-2</v>
      </c>
      <c r="I51" s="56">
        <v>0.08</v>
      </c>
      <c r="J51" s="53">
        <v>0.32250000000000001</v>
      </c>
      <c r="K51" s="55">
        <f t="shared" si="15"/>
        <v>1.4900451100201226</v>
      </c>
      <c r="L51" s="3">
        <v>0.48940436296734319</v>
      </c>
    </row>
    <row r="52" spans="1:12" ht="16">
      <c r="A52" t="s">
        <v>200</v>
      </c>
      <c r="B52" t="s">
        <v>201</v>
      </c>
      <c r="C52" t="s">
        <v>741</v>
      </c>
      <c r="D52" s="93" t="s">
        <v>697</v>
      </c>
      <c r="E52" s="53">
        <f t="shared" si="16"/>
        <v>3.2403703492039297E-2</v>
      </c>
      <c r="F52" s="53">
        <v>0.23</v>
      </c>
      <c r="G52" s="53">
        <f>0.0458257569495584/SQRT(2)</f>
        <v>3.2403703492039297E-2</v>
      </c>
      <c r="H52" s="56">
        <v>0.03</v>
      </c>
      <c r="I52" s="56">
        <v>0.05</v>
      </c>
      <c r="J52" s="53">
        <v>0.30000000000000004</v>
      </c>
      <c r="K52" s="55">
        <f t="shared" si="15"/>
        <v>1.2493580232802619</v>
      </c>
      <c r="L52" s="3">
        <v>0.5293740978874163</v>
      </c>
    </row>
    <row r="53" spans="1:12" ht="16">
      <c r="A53" t="s">
        <v>204</v>
      </c>
      <c r="B53" t="s">
        <v>205</v>
      </c>
      <c r="C53" t="s">
        <v>742</v>
      </c>
      <c r="D53" s="93" t="s">
        <v>697</v>
      </c>
      <c r="E53" s="53">
        <f t="shared" si="16"/>
        <v>3.2403703492039297E-2</v>
      </c>
      <c r="F53" s="53">
        <f>0.0754983443527075/SQRT(2)</f>
        <v>5.3385391260156553E-2</v>
      </c>
      <c r="G53" s="56">
        <v>0.01</v>
      </c>
      <c r="H53" s="56">
        <v>0.04</v>
      </c>
      <c r="I53" s="56">
        <v>0.26</v>
      </c>
      <c r="J53" s="53">
        <v>0.28500000000000003</v>
      </c>
      <c r="K53" s="55">
        <f t="shared" si="15"/>
        <v>1.3887336657971781</v>
      </c>
      <c r="L53" s="3">
        <v>0.43984196434402201</v>
      </c>
    </row>
    <row r="54" spans="1:12" ht="16">
      <c r="A54" t="s">
        <v>212</v>
      </c>
      <c r="B54" t="s">
        <v>213</v>
      </c>
      <c r="C54" t="s">
        <v>744</v>
      </c>
      <c r="D54" s="93" t="s">
        <v>697</v>
      </c>
      <c r="E54" s="53">
        <f t="shared" si="16"/>
        <v>3.2403703492039297E-2</v>
      </c>
      <c r="F54" s="53">
        <v>0.26</v>
      </c>
      <c r="G54" s="53">
        <f>0.0458257569495584/SQRT(2)</f>
        <v>3.2403703492039297E-2</v>
      </c>
      <c r="H54" s="53">
        <f>0.121243556529821/SQRT(2)</f>
        <v>8.573214099741093E-2</v>
      </c>
      <c r="I54" s="56">
        <v>0.03</v>
      </c>
      <c r="J54" s="53">
        <v>0.30000000000000004</v>
      </c>
      <c r="K54" s="55">
        <f t="shared" si="15"/>
        <v>1.4684651599382983</v>
      </c>
      <c r="L54" s="3">
        <v>0.45426833257015792</v>
      </c>
    </row>
    <row r="55" spans="1:12" ht="16">
      <c r="A55" t="s">
        <v>313</v>
      </c>
      <c r="B55" s="32" t="s">
        <v>314</v>
      </c>
      <c r="C55" t="s">
        <v>752</v>
      </c>
      <c r="D55" s="93" t="s">
        <v>697</v>
      </c>
      <c r="E55" s="53">
        <f>0.0458257569495584/SQRT(2)</f>
        <v>3.2403703492039297E-2</v>
      </c>
      <c r="F55" s="53">
        <f>0.0754983443527075/SQRT(2)</f>
        <v>5.3385391260156553E-2</v>
      </c>
      <c r="G55" s="53">
        <f t="shared" ref="G55:G60" si="17">0.0458257569495584/SQRT(2)</f>
        <v>3.2403703492039297E-2</v>
      </c>
      <c r="H55" s="56">
        <v>0.08</v>
      </c>
      <c r="I55" s="53">
        <v>3.9</v>
      </c>
      <c r="J55" s="53">
        <v>4.2130150750000004</v>
      </c>
      <c r="K55" s="55">
        <f t="shared" si="15"/>
        <v>0.97274581868051702</v>
      </c>
      <c r="L55" s="3">
        <v>2.853771776105555</v>
      </c>
    </row>
    <row r="56" spans="1:12" ht="16">
      <c r="A56" t="s">
        <v>317</v>
      </c>
      <c r="B56" s="32" t="s">
        <v>318</v>
      </c>
      <c r="C56" t="s">
        <v>753</v>
      </c>
      <c r="D56" s="93" t="s">
        <v>697</v>
      </c>
      <c r="E56" s="53">
        <f>0.0458257569495584/SQRT(2)</f>
        <v>3.2403703492039297E-2</v>
      </c>
      <c r="F56" s="53">
        <v>0.3</v>
      </c>
      <c r="G56" s="53">
        <f t="shared" si="17"/>
        <v>3.2403703492039297E-2</v>
      </c>
      <c r="H56" s="53">
        <f>0.121243556529821/SQRT(2)</f>
        <v>8.573214099741093E-2</v>
      </c>
      <c r="I56" s="56">
        <v>0.14000000000000001</v>
      </c>
      <c r="J56" s="53">
        <v>0.45543989899999998</v>
      </c>
      <c r="K56" s="55">
        <f t="shared" si="15"/>
        <v>1.2966355149782114</v>
      </c>
      <c r="L56" s="3">
        <v>0.3038324091189154</v>
      </c>
    </row>
    <row r="57" spans="1:12" ht="16">
      <c r="A57" t="s">
        <v>321</v>
      </c>
      <c r="B57" s="32" t="s">
        <v>322</v>
      </c>
      <c r="C57" t="s">
        <v>754</v>
      </c>
      <c r="D57" s="93" t="s">
        <v>697</v>
      </c>
      <c r="E57" s="56">
        <v>0.01</v>
      </c>
      <c r="F57" s="53">
        <v>0.39</v>
      </c>
      <c r="G57" s="53">
        <f t="shared" si="17"/>
        <v>3.2403703492039297E-2</v>
      </c>
      <c r="H57" s="56">
        <v>0.02</v>
      </c>
      <c r="I57" s="56">
        <v>0.15</v>
      </c>
      <c r="J57" s="53">
        <v>0.56138618900000004</v>
      </c>
      <c r="K57" s="55">
        <f t="shared" si="15"/>
        <v>1.0730647017966437</v>
      </c>
      <c r="L57" s="3">
        <v>0.3041076020985497</v>
      </c>
    </row>
    <row r="58" spans="1:12" ht="16">
      <c r="A58" t="s">
        <v>325</v>
      </c>
      <c r="B58" s="32" t="s">
        <v>326</v>
      </c>
      <c r="C58" t="s">
        <v>755</v>
      </c>
      <c r="D58" s="93" t="s">
        <v>697</v>
      </c>
      <c r="E58" s="53">
        <f>0.0458257569495584/SQRT(2)</f>
        <v>3.2403703492039297E-2</v>
      </c>
      <c r="F58" s="53">
        <f>0.0754983443527075/SQRT(2)</f>
        <v>5.3385391260156553E-2</v>
      </c>
      <c r="G58" s="53">
        <f t="shared" si="17"/>
        <v>3.2403703492039297E-2</v>
      </c>
      <c r="H58" s="53">
        <f>0.121243556529821/SQRT(2)</f>
        <v>8.573214099741093E-2</v>
      </c>
      <c r="I58" s="53">
        <v>3.87</v>
      </c>
      <c r="J58" s="53">
        <v>4.0658051019999997</v>
      </c>
      <c r="K58" s="55">
        <f t="shared" si="15"/>
        <v>1.001997104395794</v>
      </c>
      <c r="L58" s="3">
        <v>2.9912890503373126</v>
      </c>
    </row>
    <row r="59" spans="1:12" ht="16">
      <c r="A59" t="s">
        <v>297</v>
      </c>
      <c r="B59" s="32" t="s">
        <v>333</v>
      </c>
      <c r="C59" s="84" t="s">
        <v>781</v>
      </c>
      <c r="D59" s="95" t="s">
        <v>855</v>
      </c>
      <c r="E59" s="53">
        <f t="shared" ref="E59:E60" si="18">0.0458257569495584/SQRT(2)</f>
        <v>3.2403703492039297E-2</v>
      </c>
      <c r="F59" s="53">
        <f t="shared" ref="F59:F60" si="19">0.0754983443527075/SQRT(2)</f>
        <v>5.3385391260156553E-2</v>
      </c>
      <c r="G59" s="27">
        <f t="shared" si="17"/>
        <v>3.2403703492039297E-2</v>
      </c>
      <c r="H59" s="53">
        <f>0.121243556529821/SQRT(2)</f>
        <v>8.573214099741093E-2</v>
      </c>
      <c r="I59" s="53">
        <v>1.61</v>
      </c>
      <c r="J59" s="53">
        <v>1.6844865600000001</v>
      </c>
      <c r="K59" s="55">
        <f t="shared" si="15"/>
        <v>1.0768414437463045</v>
      </c>
      <c r="L59" s="3">
        <v>1.2087460333708662</v>
      </c>
    </row>
    <row r="60" spans="1:12" ht="16">
      <c r="A60" t="s">
        <v>298</v>
      </c>
      <c r="B60" s="32" t="s">
        <v>335</v>
      </c>
      <c r="C60" s="84" t="s">
        <v>782</v>
      </c>
      <c r="D60" s="93" t="s">
        <v>855</v>
      </c>
      <c r="E60" s="53">
        <f t="shared" si="18"/>
        <v>3.2403703492039297E-2</v>
      </c>
      <c r="F60" s="53">
        <f t="shared" si="19"/>
        <v>5.3385391260156553E-2</v>
      </c>
      <c r="G60" s="27">
        <f t="shared" si="17"/>
        <v>3.2403703492039297E-2</v>
      </c>
      <c r="H60" s="56">
        <v>0.11</v>
      </c>
      <c r="I60" s="53">
        <v>1.56</v>
      </c>
      <c r="J60" s="53">
        <v>1.793426768</v>
      </c>
      <c r="K60" s="55">
        <f t="shared" si="15"/>
        <v>0.99708158155707594</v>
      </c>
      <c r="L60" s="3">
        <v>1.2060116552499751</v>
      </c>
    </row>
  </sheetData>
  <conditionalFormatting sqref="L4:L17 L25:L26">
    <cfRule type="cellIs" dxfId="1" priority="2" operator="lessThan">
      <formula>#REF!</formula>
    </cfRule>
  </conditionalFormatting>
  <conditionalFormatting sqref="L27:L36">
    <cfRule type="cellIs" dxfId="0" priority="1" operator="lessThan">
      <formula>#REF!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8ED26-E227-7B45-9CF7-C1D2C81BE591}">
  <dimension ref="A1:AG79"/>
  <sheetViews>
    <sheetView zoomScale="151" zoomScaleNormal="151" workbookViewId="0">
      <selection activeCell="B44" sqref="B44"/>
    </sheetView>
  </sheetViews>
  <sheetFormatPr baseColWidth="10" defaultRowHeight="15"/>
  <cols>
    <col min="2" max="5" width="36.33203125" customWidth="1"/>
  </cols>
  <sheetData>
    <row r="1" spans="1:33" ht="21">
      <c r="A1" s="4" t="s">
        <v>2</v>
      </c>
      <c r="B1" s="5"/>
      <c r="C1" s="5"/>
      <c r="D1" s="5"/>
      <c r="E1" s="5"/>
      <c r="F1" s="6"/>
      <c r="G1" s="6"/>
      <c r="H1" s="6"/>
      <c r="I1" s="6"/>
      <c r="J1" s="7"/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spans="1:33" ht="18">
      <c r="A2" s="8" t="s">
        <v>3</v>
      </c>
      <c r="B2" s="9"/>
      <c r="C2" s="9"/>
      <c r="D2" s="9"/>
      <c r="E2" s="9"/>
      <c r="F2" s="10"/>
      <c r="G2" s="10"/>
      <c r="H2" s="10"/>
      <c r="I2" s="10"/>
      <c r="J2" s="11"/>
      <c r="K2" s="10"/>
      <c r="L2" s="12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spans="1:33" ht="18">
      <c r="A3" s="8"/>
      <c r="B3" s="9"/>
      <c r="C3" s="9"/>
      <c r="D3" s="9"/>
      <c r="E3" s="9"/>
      <c r="F3" s="10"/>
      <c r="G3" s="10"/>
      <c r="H3" s="10"/>
      <c r="I3" s="10"/>
      <c r="J3" s="11"/>
      <c r="K3" s="10"/>
      <c r="L3" s="12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 spans="1:33">
      <c r="F4" t="s">
        <v>134</v>
      </c>
    </row>
    <row r="5" spans="1:33">
      <c r="A5" s="38" t="s">
        <v>0</v>
      </c>
      <c r="B5" s="38" t="s">
        <v>1</v>
      </c>
      <c r="C5" s="38" t="s">
        <v>474</v>
      </c>
      <c r="D5" s="38" t="s">
        <v>337</v>
      </c>
      <c r="E5" s="38" t="s">
        <v>338</v>
      </c>
      <c r="F5" s="38" t="s">
        <v>4</v>
      </c>
      <c r="G5" s="38" t="s">
        <v>5</v>
      </c>
      <c r="H5" s="38" t="s">
        <v>6</v>
      </c>
      <c r="I5" s="38" t="s">
        <v>7</v>
      </c>
      <c r="J5" s="38" t="s">
        <v>8</v>
      </c>
      <c r="K5" s="38" t="s">
        <v>9</v>
      </c>
      <c r="L5" s="38" t="s">
        <v>10</v>
      </c>
      <c r="M5" s="38" t="s">
        <v>11</v>
      </c>
      <c r="N5" s="38" t="s">
        <v>12</v>
      </c>
      <c r="O5" s="38" t="s">
        <v>13</v>
      </c>
      <c r="P5" s="38" t="s">
        <v>14</v>
      </c>
      <c r="Q5" s="38" t="s">
        <v>15</v>
      </c>
      <c r="R5" s="38" t="s">
        <v>16</v>
      </c>
      <c r="S5" s="38" t="s">
        <v>17</v>
      </c>
      <c r="T5" s="38" t="s">
        <v>18</v>
      </c>
      <c r="U5" s="38" t="s">
        <v>19</v>
      </c>
      <c r="V5" s="38" t="s">
        <v>20</v>
      </c>
      <c r="W5" s="38" t="s">
        <v>21</v>
      </c>
      <c r="X5" s="38" t="s">
        <v>22</v>
      </c>
      <c r="Y5" s="26"/>
      <c r="Z5" s="26"/>
      <c r="AA5" s="26"/>
      <c r="AB5" s="26"/>
      <c r="AC5" s="26"/>
      <c r="AD5" s="26"/>
      <c r="AE5" s="26"/>
      <c r="AF5" s="26"/>
      <c r="AG5" s="26"/>
    </row>
    <row r="6" spans="1:33">
      <c r="A6" t="s">
        <v>228</v>
      </c>
      <c r="B6" t="s">
        <v>229</v>
      </c>
      <c r="C6" t="s">
        <v>475</v>
      </c>
      <c r="D6">
        <v>8.4190000000000005</v>
      </c>
      <c r="E6">
        <v>316</v>
      </c>
      <c r="F6">
        <v>1.4417907268393702E-3</v>
      </c>
      <c r="G6">
        <v>12.383549160046886</v>
      </c>
      <c r="H6">
        <v>3.8635870556062004</v>
      </c>
      <c r="I6">
        <v>9.0317619481703387E-2</v>
      </c>
      <c r="J6">
        <v>0.10035291053522599</v>
      </c>
      <c r="K6">
        <v>4.24492811564006</v>
      </c>
      <c r="L6">
        <v>6.0211746321135594E-2</v>
      </c>
      <c r="M6">
        <v>0.35123518687329097</v>
      </c>
      <c r="N6">
        <v>17.280771194165915</v>
      </c>
      <c r="O6">
        <v>63.362827711941691</v>
      </c>
      <c r="P6">
        <v>1.6357524417241835</v>
      </c>
      <c r="Q6">
        <v>0.98345852324521477</v>
      </c>
      <c r="R6">
        <v>0.60211746321135595</v>
      </c>
      <c r="S6">
        <v>4.0141164214090398E-2</v>
      </c>
      <c r="T6">
        <v>1.00352910535226E-2</v>
      </c>
      <c r="U6">
        <v>7.0247037374658192E-2</v>
      </c>
      <c r="V6">
        <v>1.4952583669748671</v>
      </c>
      <c r="W6">
        <v>253.50148730303437</v>
      </c>
      <c r="X6">
        <v>2.1475522854538363</v>
      </c>
    </row>
    <row r="7" spans="1:33">
      <c r="A7" t="s">
        <v>230</v>
      </c>
      <c r="B7" t="s">
        <v>231</v>
      </c>
      <c r="C7" t="s">
        <v>476</v>
      </c>
      <c r="D7">
        <v>4.3159999999999998</v>
      </c>
      <c r="E7">
        <v>5.65</v>
      </c>
      <c r="F7">
        <v>1.4417907268393702E-3</v>
      </c>
      <c r="G7">
        <v>11.417499221183801</v>
      </c>
      <c r="H7">
        <v>2.1425335469952389E-3</v>
      </c>
      <c r="I7">
        <v>4.0096573208722744E-2</v>
      </c>
      <c r="J7">
        <v>0.34082087227414337</v>
      </c>
      <c r="K7">
        <v>27.556369937694704</v>
      </c>
      <c r="L7">
        <v>5.0120716510903433E-2</v>
      </c>
      <c r="M7">
        <v>0.10024143302180687</v>
      </c>
      <c r="N7">
        <v>0.47113473520249227</v>
      </c>
      <c r="O7">
        <v>7.3677453271028046</v>
      </c>
      <c r="P7">
        <v>5.0120716510903433E-2</v>
      </c>
      <c r="Q7">
        <v>0.38091744548286605</v>
      </c>
      <c r="R7">
        <v>6.0144859813084116E-2</v>
      </c>
      <c r="S7">
        <v>5.0120716510903433E-2</v>
      </c>
      <c r="T7">
        <v>1.4877526676164959E-3</v>
      </c>
      <c r="U7">
        <v>6.0144859813084116E-2</v>
      </c>
      <c r="V7">
        <v>1.4033800623052961</v>
      </c>
      <c r="W7">
        <v>0.16038629283489098</v>
      </c>
      <c r="X7">
        <v>1.0024143302180686E-2</v>
      </c>
    </row>
    <row r="8" spans="1:33">
      <c r="A8" t="s">
        <v>232</v>
      </c>
      <c r="B8" t="s">
        <v>233</v>
      </c>
      <c r="C8" t="s">
        <v>475</v>
      </c>
      <c r="D8">
        <v>8.2409999999999997</v>
      </c>
      <c r="E8">
        <v>287</v>
      </c>
      <c r="F8">
        <v>1.0010513336361868E-2</v>
      </c>
      <c r="G8">
        <v>15.736526964760857</v>
      </c>
      <c r="H8">
        <v>5.0452987215263816</v>
      </c>
      <c r="I8">
        <v>0.23024180673632294</v>
      </c>
      <c r="J8">
        <v>7.0073593354533073E-2</v>
      </c>
      <c r="K8">
        <v>2.122228827308716</v>
      </c>
      <c r="L8">
        <v>5.0052566681809338E-2</v>
      </c>
      <c r="M8">
        <v>0.13013667337270429</v>
      </c>
      <c r="N8">
        <v>3.7139004477902531</v>
      </c>
      <c r="O8">
        <v>14.044750210915701</v>
      </c>
      <c r="P8">
        <v>1.4715454604451945</v>
      </c>
      <c r="Q8">
        <v>0.48050464014536964</v>
      </c>
      <c r="R8">
        <v>0.73076747355441629</v>
      </c>
      <c r="S8">
        <v>4.004205334544747E-2</v>
      </c>
      <c r="T8">
        <v>1.0010513336361868E-2</v>
      </c>
      <c r="U8">
        <v>2.5927229541177237</v>
      </c>
      <c r="V8">
        <v>1.8619554805633074</v>
      </c>
      <c r="W8">
        <v>137.21410630151212</v>
      </c>
      <c r="X8">
        <v>8.0084106690894941E-2</v>
      </c>
    </row>
    <row r="9" spans="1:33">
      <c r="A9" t="s">
        <v>234</v>
      </c>
      <c r="B9" t="s">
        <v>235</v>
      </c>
      <c r="C9" t="s">
        <v>476</v>
      </c>
      <c r="D9">
        <v>4.0209999999999999</v>
      </c>
      <c r="E9">
        <v>9.42</v>
      </c>
      <c r="F9">
        <v>1.0003493788819874E-2</v>
      </c>
      <c r="G9">
        <v>10.763759316770185</v>
      </c>
      <c r="H9">
        <v>2.1425335469952389E-3</v>
      </c>
      <c r="I9">
        <v>1.0003493788819874E-2</v>
      </c>
      <c r="J9">
        <v>5.0017468944099371E-2</v>
      </c>
      <c r="K9">
        <v>4.2714918478260868</v>
      </c>
      <c r="L9">
        <v>5.0017468944099371E-2</v>
      </c>
      <c r="M9">
        <v>6.0020962732919243E-2</v>
      </c>
      <c r="N9">
        <v>0.40013975155279496</v>
      </c>
      <c r="O9">
        <v>9.6533715062111778</v>
      </c>
      <c r="P9">
        <v>5.0017468944099371E-2</v>
      </c>
      <c r="Q9">
        <v>0.11003843167701861</v>
      </c>
      <c r="R9">
        <v>5.0017468944099371E-2</v>
      </c>
      <c r="S9">
        <v>4.0013975155279498E-2</v>
      </c>
      <c r="T9">
        <v>1.4877526676164959E-3</v>
      </c>
      <c r="U9">
        <v>5.0017468944099371E-2</v>
      </c>
      <c r="V9">
        <v>1.410492624223602</v>
      </c>
      <c r="W9">
        <v>0.10003493788819874</v>
      </c>
      <c r="X9">
        <v>3.0010481366459622E-2</v>
      </c>
    </row>
    <row r="10" spans="1:33">
      <c r="A10" t="s">
        <v>57</v>
      </c>
      <c r="B10" t="s">
        <v>109</v>
      </c>
      <c r="C10" t="s">
        <v>475</v>
      </c>
      <c r="D10">
        <v>8.173</v>
      </c>
      <c r="E10">
        <v>43</v>
      </c>
      <c r="F10">
        <v>1.0260119395016804E-2</v>
      </c>
      <c r="G10">
        <v>14.305996618194115</v>
      </c>
      <c r="H10">
        <v>4.3018031788975311</v>
      </c>
      <c r="I10">
        <v>0.10004193439296584</v>
      </c>
      <c r="J10">
        <v>0.40016773757186336</v>
      </c>
      <c r="K10">
        <v>17.607380453161987</v>
      </c>
      <c r="L10">
        <v>2.4663884527786777E-2</v>
      </c>
      <c r="M10">
        <v>0.30012580317889753</v>
      </c>
      <c r="N10">
        <v>8.2034386202231993</v>
      </c>
      <c r="O10">
        <v>37.115557659790333</v>
      </c>
      <c r="P10">
        <v>1.5006290158944875</v>
      </c>
      <c r="Q10">
        <v>0.50020967196482913</v>
      </c>
      <c r="R10">
        <v>0.50020967196482924</v>
      </c>
      <c r="S10">
        <v>8.8034794257725157E-3</v>
      </c>
      <c r="T10">
        <v>5.8032253531979956E-3</v>
      </c>
      <c r="U10">
        <v>6.3674965645848597E-2</v>
      </c>
      <c r="V10">
        <v>1.0004193439296585</v>
      </c>
      <c r="W10">
        <v>230.59665877578627</v>
      </c>
      <c r="X10">
        <v>0.50020967196482924</v>
      </c>
    </row>
    <row r="11" spans="1:33">
      <c r="A11" t="s">
        <v>58</v>
      </c>
      <c r="B11" t="s">
        <v>110</v>
      </c>
      <c r="C11" t="s">
        <v>476</v>
      </c>
      <c r="D11">
        <v>4.4509999999999996</v>
      </c>
      <c r="E11">
        <v>1.3720000000000001</v>
      </c>
      <c r="F11">
        <v>1.0260119395016804E-2</v>
      </c>
      <c r="G11">
        <v>11.445114503816788</v>
      </c>
      <c r="H11">
        <v>1.4976521625531076E-2</v>
      </c>
      <c r="I11">
        <v>2.7251895346929539E-2</v>
      </c>
      <c r="J11">
        <v>9.9522734815798167E-2</v>
      </c>
      <c r="K11">
        <v>2.2890229007633578</v>
      </c>
      <c r="L11">
        <v>2.4663884527786777E-2</v>
      </c>
      <c r="M11">
        <v>9.9522734815798167E-2</v>
      </c>
      <c r="N11">
        <v>0.99522734815798164</v>
      </c>
      <c r="O11">
        <v>7.464205111184862</v>
      </c>
      <c r="P11">
        <v>0.15902831508885501</v>
      </c>
      <c r="Q11">
        <v>0.19904546963159628</v>
      </c>
      <c r="R11">
        <v>0.20491954518786146</v>
      </c>
      <c r="S11">
        <v>8.8034794257725157E-3</v>
      </c>
      <c r="T11">
        <v>5.8032253531979956E-3</v>
      </c>
      <c r="U11">
        <v>6.3674965645848597E-2</v>
      </c>
      <c r="V11">
        <v>0.59713640889478892</v>
      </c>
      <c r="W11">
        <v>9.9522734815798167E-2</v>
      </c>
      <c r="X11">
        <v>9.9522734815798167E-2</v>
      </c>
    </row>
    <row r="12" spans="1:33">
      <c r="A12" t="s">
        <v>236</v>
      </c>
      <c r="B12" t="s">
        <v>237</v>
      </c>
      <c r="C12" t="s">
        <v>475</v>
      </c>
      <c r="D12">
        <v>8.4559999999999995</v>
      </c>
      <c r="E12">
        <v>310</v>
      </c>
      <c r="F12">
        <v>1.4417907268393702E-3</v>
      </c>
      <c r="G12">
        <v>13.417769743656139</v>
      </c>
      <c r="H12">
        <v>4.0841021491455214</v>
      </c>
      <c r="I12">
        <v>0.10957347229414813</v>
      </c>
      <c r="J12">
        <v>0.10957347229414813</v>
      </c>
      <c r="K12">
        <v>6.9927797773174527</v>
      </c>
      <c r="L12">
        <v>4.980612377006733E-2</v>
      </c>
      <c r="M12">
        <v>0.20918571983428277</v>
      </c>
      <c r="N12">
        <v>3.1676694717762826</v>
      </c>
      <c r="O12">
        <v>14.97172080528224</v>
      </c>
      <c r="P12">
        <v>1.6635245339202489</v>
      </c>
      <c r="Q12">
        <v>0.29883674262040399</v>
      </c>
      <c r="R12">
        <v>0.64747960901087531</v>
      </c>
      <c r="S12">
        <v>3.984489901605387E-2</v>
      </c>
      <c r="T12">
        <v>1.4877526676164959E-3</v>
      </c>
      <c r="U12">
        <v>5.9767348524080798E-2</v>
      </c>
      <c r="V12">
        <v>1.8328653547384779</v>
      </c>
      <c r="W12">
        <v>258.68304563697575</v>
      </c>
      <c r="X12">
        <v>2.9883674262040399E-2</v>
      </c>
    </row>
    <row r="13" spans="1:33">
      <c r="A13" t="s">
        <v>238</v>
      </c>
      <c r="B13" t="s">
        <v>239</v>
      </c>
      <c r="C13" t="s">
        <v>476</v>
      </c>
      <c r="D13">
        <v>5.4349999999999996</v>
      </c>
      <c r="E13">
        <v>5.29</v>
      </c>
      <c r="F13">
        <v>1.4417907268393702E-3</v>
      </c>
      <c r="G13">
        <v>12.298319754937101</v>
      </c>
      <c r="H13">
        <v>2.1425335469952389E-3</v>
      </c>
      <c r="I13">
        <v>3.4563379464398439E-3</v>
      </c>
      <c r="J13">
        <v>6.9876816789415347E-2</v>
      </c>
      <c r="K13">
        <v>1.9765156749006054</v>
      </c>
      <c r="L13">
        <v>4.9912011992439533E-2</v>
      </c>
      <c r="M13">
        <v>9.9824023984879065E-2</v>
      </c>
      <c r="N13">
        <v>0.83852180147298416</v>
      </c>
      <c r="O13">
        <v>7.5866258228508086</v>
      </c>
      <c r="P13">
        <v>2.9947207195463718E-2</v>
      </c>
      <c r="Q13">
        <v>8.9841621586391168E-2</v>
      </c>
      <c r="R13">
        <v>4.9912011992439533E-2</v>
      </c>
      <c r="S13">
        <v>5.9894414390927436E-2</v>
      </c>
      <c r="T13">
        <v>9.9824023984879072E-3</v>
      </c>
      <c r="U13">
        <v>2.9947207195463718E-2</v>
      </c>
      <c r="V13">
        <v>1.0880818614351817</v>
      </c>
      <c r="W13">
        <v>5.9894414390927436E-2</v>
      </c>
      <c r="X13">
        <v>3.9929609593951629E-2</v>
      </c>
    </row>
    <row r="14" spans="1:33">
      <c r="A14" t="s">
        <v>240</v>
      </c>
      <c r="B14" t="s">
        <v>241</v>
      </c>
      <c r="C14" t="s">
        <v>475</v>
      </c>
      <c r="D14">
        <v>8.43</v>
      </c>
      <c r="E14">
        <v>314</v>
      </c>
      <c r="F14">
        <v>1.4417907268393702E-3</v>
      </c>
      <c r="G14">
        <v>11.717997975571905</v>
      </c>
      <c r="H14">
        <v>4.6308239422363195</v>
      </c>
      <c r="I14">
        <v>0.12080410284094745</v>
      </c>
      <c r="J14">
        <v>0.20134017140157909</v>
      </c>
      <c r="K14">
        <v>8.6878283959781371</v>
      </c>
      <c r="L14">
        <v>5.0335042850394772E-2</v>
      </c>
      <c r="M14">
        <v>0.71475760847560565</v>
      </c>
      <c r="N14">
        <v>55.579954315405907</v>
      </c>
      <c r="O14">
        <v>52.167238410149139</v>
      </c>
      <c r="P14">
        <v>1.771793508333896</v>
      </c>
      <c r="Q14">
        <v>0.3624123085228424</v>
      </c>
      <c r="R14">
        <v>0.59395350563465832</v>
      </c>
      <c r="S14">
        <v>8.0536068560631641E-2</v>
      </c>
      <c r="T14">
        <v>1.0067008570078955E-2</v>
      </c>
      <c r="U14">
        <v>1.1375719684189218</v>
      </c>
      <c r="V14">
        <v>0.81542769417639527</v>
      </c>
      <c r="W14">
        <v>228.17881624940958</v>
      </c>
      <c r="X14">
        <v>3.1811747081449497</v>
      </c>
    </row>
    <row r="15" spans="1:33">
      <c r="A15" t="s">
        <v>242</v>
      </c>
      <c r="B15" t="s">
        <v>243</v>
      </c>
      <c r="C15" t="s">
        <v>476</v>
      </c>
      <c r="D15">
        <v>4.3840000000000003</v>
      </c>
      <c r="E15">
        <v>5.12</v>
      </c>
      <c r="F15">
        <v>1.4417907268393702E-3</v>
      </c>
      <c r="G15">
        <v>13.867321534320325</v>
      </c>
      <c r="H15">
        <v>1.0092664872139974E-2</v>
      </c>
      <c r="I15">
        <v>1.0092664872139974E-2</v>
      </c>
      <c r="J15">
        <v>0.2220386271870794</v>
      </c>
      <c r="K15">
        <v>8.8209890982503367</v>
      </c>
      <c r="L15">
        <v>5.046332436069987E-2</v>
      </c>
      <c r="M15">
        <v>0.13120464333781967</v>
      </c>
      <c r="N15">
        <v>1.2010271197846569</v>
      </c>
      <c r="O15">
        <v>13.473707604306867</v>
      </c>
      <c r="P15">
        <v>4.0370659488559897E-2</v>
      </c>
      <c r="Q15">
        <v>0.30277994616419918</v>
      </c>
      <c r="R15">
        <v>8.0741318977119794E-2</v>
      </c>
      <c r="S15">
        <v>6.0555989232839842E-2</v>
      </c>
      <c r="T15">
        <v>1.4877526676164959E-3</v>
      </c>
      <c r="U15">
        <v>5.046332436069987E-2</v>
      </c>
      <c r="V15">
        <v>2.785575504710633</v>
      </c>
      <c r="W15">
        <v>0.19176063257065951</v>
      </c>
      <c r="X15">
        <v>2.0185329744279949E-2</v>
      </c>
    </row>
    <row r="16" spans="1:33">
      <c r="A16" t="s">
        <v>59</v>
      </c>
      <c r="B16" t="s">
        <v>111</v>
      </c>
      <c r="C16" t="s">
        <v>475</v>
      </c>
      <c r="D16">
        <v>8.4559999999999995</v>
      </c>
      <c r="E16">
        <v>310</v>
      </c>
      <c r="F16">
        <v>1.0260119395016804E-2</v>
      </c>
      <c r="G16">
        <v>12.419530831099197</v>
      </c>
      <c r="H16">
        <v>4.3067727882037534</v>
      </c>
      <c r="I16">
        <v>0.10015750670241287</v>
      </c>
      <c r="J16">
        <v>0.20031501340482574</v>
      </c>
      <c r="K16">
        <v>3.505512734584451</v>
      </c>
      <c r="L16">
        <v>2.4663884527786777E-2</v>
      </c>
      <c r="M16">
        <v>0.10015750670241287</v>
      </c>
      <c r="N16">
        <v>1.9029926273458446</v>
      </c>
      <c r="O16">
        <v>32.751504691689007</v>
      </c>
      <c r="P16">
        <v>1.40220509383378</v>
      </c>
      <c r="Q16">
        <v>0.50078753351206429</v>
      </c>
      <c r="R16">
        <v>0.5007875335120644</v>
      </c>
      <c r="S16">
        <v>8.8034794257725157E-3</v>
      </c>
      <c r="T16">
        <v>5.8032253531979956E-3</v>
      </c>
      <c r="U16">
        <v>6.3674965645848597E-2</v>
      </c>
      <c r="V16">
        <v>0.90141756032171583</v>
      </c>
      <c r="W16">
        <v>232.56573056300269</v>
      </c>
      <c r="X16">
        <v>0.20031501340482574</v>
      </c>
      <c r="Y16" s="3"/>
    </row>
    <row r="17" spans="1:26">
      <c r="A17" t="s">
        <v>60</v>
      </c>
      <c r="B17" t="s">
        <v>112</v>
      </c>
      <c r="C17" t="s">
        <v>476</v>
      </c>
      <c r="D17">
        <v>5.4349999999999996</v>
      </c>
      <c r="E17">
        <v>5.29</v>
      </c>
      <c r="F17">
        <v>1.0260119395016804E-2</v>
      </c>
      <c r="G17">
        <v>18.11371855925951</v>
      </c>
      <c r="H17">
        <v>1.4976521625531076E-2</v>
      </c>
      <c r="I17">
        <v>2.7251895346929539E-2</v>
      </c>
      <c r="J17">
        <v>0.20015158629016033</v>
      </c>
      <c r="K17">
        <v>10.407882487088337</v>
      </c>
      <c r="L17">
        <v>2.4663884527786777E-2</v>
      </c>
      <c r="M17">
        <v>0.20015158629016033</v>
      </c>
      <c r="N17">
        <v>1.3009853108860421</v>
      </c>
      <c r="O17">
        <v>10.608034073378498</v>
      </c>
      <c r="P17">
        <v>0.15902831508885501</v>
      </c>
      <c r="Q17">
        <v>0.70053055201556103</v>
      </c>
      <c r="R17">
        <v>0.20491954518786146</v>
      </c>
      <c r="S17">
        <v>8.8034794257725157E-3</v>
      </c>
      <c r="T17">
        <v>5.8032253531979956E-3</v>
      </c>
      <c r="U17">
        <v>6.3674965645848597E-2</v>
      </c>
      <c r="V17">
        <v>1.2009095177409619</v>
      </c>
      <c r="W17">
        <v>0.80060634516064133</v>
      </c>
      <c r="X17">
        <v>0.10007579314508017</v>
      </c>
      <c r="Z17" s="3"/>
    </row>
    <row r="18" spans="1:26">
      <c r="A18" t="s">
        <v>244</v>
      </c>
      <c r="B18" t="s">
        <v>245</v>
      </c>
      <c r="C18" t="s">
        <v>475</v>
      </c>
      <c r="D18">
        <v>8.2439999999999998</v>
      </c>
      <c r="E18">
        <v>304</v>
      </c>
      <c r="F18">
        <v>1.4417907268393702E-3</v>
      </c>
      <c r="G18">
        <v>10.056968360821271</v>
      </c>
      <c r="H18">
        <v>4.5731686974082804</v>
      </c>
      <c r="I18">
        <v>0.14009707169303265</v>
      </c>
      <c r="J18">
        <v>0.11007627061595422</v>
      </c>
      <c r="K18">
        <v>6.7246594412655663</v>
      </c>
      <c r="L18">
        <v>5.0034668461797376E-2</v>
      </c>
      <c r="M18">
        <v>0.42029121507909795</v>
      </c>
      <c r="N18">
        <v>71.799749242679226</v>
      </c>
      <c r="O18">
        <v>105.52311578593066</v>
      </c>
      <c r="P18">
        <v>1.581095523392797</v>
      </c>
      <c r="Q18">
        <v>0.61042295523392798</v>
      </c>
      <c r="R18">
        <v>0.60041602154156848</v>
      </c>
      <c r="S18">
        <v>7.0048535846516324E-2</v>
      </c>
      <c r="T18">
        <v>1.4877526676164959E-3</v>
      </c>
      <c r="U18">
        <v>8.0055469538875795E-2</v>
      </c>
      <c r="V18">
        <v>1.8312688657017839</v>
      </c>
      <c r="W18">
        <v>215.9396221474251</v>
      </c>
      <c r="X18">
        <v>0.99068643554358804</v>
      </c>
    </row>
    <row r="19" spans="1:26">
      <c r="A19" t="s">
        <v>246</v>
      </c>
      <c r="B19" t="s">
        <v>247</v>
      </c>
      <c r="C19" t="s">
        <v>476</v>
      </c>
      <c r="D19">
        <v>5.8280000000000003</v>
      </c>
      <c r="E19">
        <v>8.1999999999999993</v>
      </c>
      <c r="F19">
        <v>1.0104048964218452E-2</v>
      </c>
      <c r="G19">
        <v>12.165274952919015</v>
      </c>
      <c r="H19">
        <v>1.0104048964218452E-2</v>
      </c>
      <c r="I19">
        <v>3.4563379464398439E-3</v>
      </c>
      <c r="J19">
        <v>0.15156073446327675</v>
      </c>
      <c r="K19">
        <v>9.7807193973634607</v>
      </c>
      <c r="L19">
        <v>5.0520244821092256E-2</v>
      </c>
      <c r="M19">
        <v>0.11114453860640296</v>
      </c>
      <c r="N19">
        <v>0.3435376647834274</v>
      </c>
      <c r="O19">
        <v>8.0428229755178862</v>
      </c>
      <c r="P19">
        <v>4.041619585687381E-2</v>
      </c>
      <c r="Q19">
        <v>0.32332956685499048</v>
      </c>
      <c r="R19">
        <v>0.11114453860640296</v>
      </c>
      <c r="S19">
        <v>3.0312146892655354E-2</v>
      </c>
      <c r="T19">
        <v>1.4877526676164959E-3</v>
      </c>
      <c r="U19">
        <v>5.0520244821092256E-2</v>
      </c>
      <c r="V19">
        <v>1.2832142184557433</v>
      </c>
      <c r="W19">
        <v>0.44457815442561183</v>
      </c>
      <c r="X19">
        <v>1.0104048964218452E-2</v>
      </c>
    </row>
    <row r="20" spans="1:26">
      <c r="A20" t="s">
        <v>61</v>
      </c>
      <c r="B20" t="s">
        <v>113</v>
      </c>
      <c r="C20" t="s">
        <v>475</v>
      </c>
      <c r="D20">
        <v>8.173</v>
      </c>
      <c r="E20">
        <v>43</v>
      </c>
      <c r="F20">
        <v>1.0260119395016804E-2</v>
      </c>
      <c r="G20">
        <v>13.41635781468881</v>
      </c>
      <c r="H20">
        <v>3.2039063438062829</v>
      </c>
      <c r="I20">
        <v>0.20024414648789268</v>
      </c>
      <c r="J20">
        <v>2.1025635381228733</v>
      </c>
      <c r="K20">
        <v>26.532349409645779</v>
      </c>
      <c r="L20">
        <v>2.4663884527786777E-2</v>
      </c>
      <c r="M20">
        <v>0.40048829297578536</v>
      </c>
      <c r="N20">
        <v>18.422461476886127</v>
      </c>
      <c r="O20">
        <v>423.31612567540515</v>
      </c>
      <c r="P20">
        <v>1.2014648789273561</v>
      </c>
      <c r="Q20">
        <v>0.50061036621973165</v>
      </c>
      <c r="R20">
        <v>0.50061036621973176</v>
      </c>
      <c r="S20">
        <v>8.8034794257725157E-3</v>
      </c>
      <c r="T20">
        <v>5.8032253531979956E-3</v>
      </c>
      <c r="U20">
        <v>6.3674965645848597E-2</v>
      </c>
      <c r="V20">
        <v>2.7032959775865515</v>
      </c>
      <c r="W20">
        <v>220.66904942965772</v>
      </c>
      <c r="X20">
        <v>5.1062257354412637</v>
      </c>
    </row>
    <row r="21" spans="1:26">
      <c r="A21" t="s">
        <v>62</v>
      </c>
      <c r="B21" t="s">
        <v>114</v>
      </c>
      <c r="C21" t="s">
        <v>476</v>
      </c>
      <c r="D21">
        <v>7.0039999999999996</v>
      </c>
      <c r="E21">
        <v>0.37</v>
      </c>
      <c r="F21">
        <v>1.0260119395016804E-2</v>
      </c>
      <c r="G21">
        <v>13.076301950235372</v>
      </c>
      <c r="H21">
        <v>1.4976521625531076E-2</v>
      </c>
      <c r="I21">
        <v>2.7251895346929539E-2</v>
      </c>
      <c r="J21">
        <v>0.19963819771351712</v>
      </c>
      <c r="K21">
        <v>3.3938493611297913</v>
      </c>
      <c r="L21">
        <v>2.4663884527786777E-2</v>
      </c>
      <c r="M21">
        <v>9.9819098856758562E-2</v>
      </c>
      <c r="N21">
        <v>1.996381977135171</v>
      </c>
      <c r="O21">
        <v>11.479196368527234</v>
      </c>
      <c r="P21">
        <v>0.15902831508885501</v>
      </c>
      <c r="Q21">
        <v>0.1996381977135171</v>
      </c>
      <c r="R21">
        <v>0.20491954518786146</v>
      </c>
      <c r="S21">
        <v>8.8034794257725157E-3</v>
      </c>
      <c r="T21">
        <v>5.8032253531979956E-3</v>
      </c>
      <c r="U21">
        <v>6.3674965645848597E-2</v>
      </c>
      <c r="V21">
        <v>1.3974673839946199</v>
      </c>
      <c r="W21">
        <v>9.9819098856758562E-2</v>
      </c>
      <c r="X21">
        <v>0.19963819771351712</v>
      </c>
    </row>
    <row r="22" spans="1:26">
      <c r="A22" t="s">
        <v>63</v>
      </c>
      <c r="B22" t="s">
        <v>115</v>
      </c>
      <c r="C22" t="s">
        <v>477</v>
      </c>
      <c r="F22">
        <v>1.0260119395016804E-2</v>
      </c>
      <c r="G22">
        <v>12.705133387227161</v>
      </c>
      <c r="H22">
        <v>1.4976521625531076E-2</v>
      </c>
      <c r="I22">
        <v>2.7251895346929539E-2</v>
      </c>
      <c r="J22">
        <v>0.10004042037186742</v>
      </c>
      <c r="K22">
        <v>1.8007275666936133</v>
      </c>
      <c r="L22">
        <v>2.4663884527786777E-2</v>
      </c>
      <c r="M22">
        <v>0.10004042037186742</v>
      </c>
      <c r="N22">
        <v>0.90036378334680678</v>
      </c>
      <c r="O22">
        <v>5.5022231204527072</v>
      </c>
      <c r="P22">
        <v>0.15902831508885501</v>
      </c>
      <c r="Q22">
        <v>0</v>
      </c>
      <c r="R22">
        <v>0.1000404203718675</v>
      </c>
      <c r="S22">
        <v>0</v>
      </c>
      <c r="T22">
        <v>5.8032253531979956E-3</v>
      </c>
      <c r="U22">
        <v>6.3674965645848597E-2</v>
      </c>
      <c r="V22">
        <v>1.2004850444624089</v>
      </c>
      <c r="W22">
        <v>0.10004042037186742</v>
      </c>
      <c r="X22">
        <v>0.10004042037186742</v>
      </c>
    </row>
    <row r="23" spans="1:26">
      <c r="A23" t="s">
        <v>64</v>
      </c>
      <c r="B23" t="s">
        <v>116</v>
      </c>
      <c r="C23" t="s">
        <v>477</v>
      </c>
      <c r="F23">
        <v>9.4020806224428206</v>
      </c>
      <c r="G23">
        <v>23.605223690388353</v>
      </c>
      <c r="H23">
        <v>10.402301965255885</v>
      </c>
      <c r="I23">
        <v>10.202257696693273</v>
      </c>
      <c r="J23">
        <v>10.202257696693273</v>
      </c>
      <c r="K23">
        <v>28.306264001609765</v>
      </c>
      <c r="L23">
        <v>10.002213428130659</v>
      </c>
      <c r="M23">
        <v>10.202257696693273</v>
      </c>
      <c r="N23">
        <v>11.302501173787647</v>
      </c>
      <c r="O23">
        <v>14.603231605070762</v>
      </c>
      <c r="P23">
        <v>10.002213428130659</v>
      </c>
      <c r="Q23">
        <v>13.803054530820312</v>
      </c>
      <c r="R23">
        <v>9.6021248910054329</v>
      </c>
      <c r="S23">
        <v>1.7003762827822122</v>
      </c>
      <c r="T23">
        <v>9.7021470252867399</v>
      </c>
      <c r="U23">
        <v>17.30382923066604</v>
      </c>
      <c r="V23">
        <v>18.804161244885638</v>
      </c>
      <c r="W23">
        <v>9.7021470252867399</v>
      </c>
      <c r="X23">
        <v>9.8021691595680451</v>
      </c>
    </row>
    <row r="24" spans="1:26">
      <c r="A24" t="s">
        <v>65</v>
      </c>
      <c r="B24" t="s">
        <v>117</v>
      </c>
      <c r="C24" t="s">
        <v>477</v>
      </c>
      <c r="F24">
        <v>8.5062861368831495</v>
      </c>
      <c r="G24">
        <v>25.018488637891618</v>
      </c>
      <c r="H24">
        <v>9.4069517278472485</v>
      </c>
      <c r="I24">
        <v>9.10672986419255</v>
      </c>
      <c r="J24">
        <v>9.2068038187441168</v>
      </c>
      <c r="K24">
        <v>14.410649455425572</v>
      </c>
      <c r="L24">
        <v>8.9065819550894165</v>
      </c>
      <c r="M24">
        <v>9.2068038187441168</v>
      </c>
      <c r="N24">
        <v>10.507765227914479</v>
      </c>
      <c r="O24">
        <v>17.713089955627265</v>
      </c>
      <c r="P24">
        <v>8.706434045986283</v>
      </c>
      <c r="Q24">
        <v>8.7064340459862848</v>
      </c>
      <c r="R24">
        <v>0.20491954518786146</v>
      </c>
      <c r="S24">
        <v>7.5055465913674855</v>
      </c>
      <c r="T24">
        <v>8.9065819550894165</v>
      </c>
      <c r="U24">
        <v>6.3674965645848597E-2</v>
      </c>
      <c r="V24">
        <v>1.0007395455156647</v>
      </c>
      <c r="W24">
        <v>9.0066559096409833</v>
      </c>
      <c r="X24">
        <v>8.9065819550894165</v>
      </c>
    </row>
    <row r="25" spans="1:26">
      <c r="A25" t="s">
        <v>66</v>
      </c>
      <c r="B25" t="s">
        <v>106</v>
      </c>
      <c r="C25" t="s">
        <v>477</v>
      </c>
      <c r="F25">
        <v>4.4041232387244662</v>
      </c>
      <c r="G25">
        <v>18.517336344636963</v>
      </c>
      <c r="H25">
        <v>4.9045917885795189</v>
      </c>
      <c r="I25">
        <v>5.4050603384345726</v>
      </c>
      <c r="J25">
        <v>4.8044980786085087</v>
      </c>
      <c r="K25">
        <v>9.0084338973909528</v>
      </c>
      <c r="L25">
        <v>4.8044980786085087</v>
      </c>
      <c r="M25">
        <v>4.8044980786085087</v>
      </c>
      <c r="N25">
        <v>5.4050603384345726</v>
      </c>
      <c r="O25">
        <v>10.910214386840156</v>
      </c>
      <c r="P25">
        <v>4.8044980786085096</v>
      </c>
      <c r="Q25">
        <v>6.8063722780287206</v>
      </c>
      <c r="R25">
        <v>4.6043106586664875</v>
      </c>
      <c r="S25">
        <v>0.70065596979707423</v>
      </c>
      <c r="T25">
        <v>4.6043106586664875</v>
      </c>
      <c r="U25">
        <v>8.0074967976808491</v>
      </c>
      <c r="V25">
        <v>8.608059057506912</v>
      </c>
      <c r="W25">
        <v>4.6043106586664875</v>
      </c>
      <c r="X25">
        <v>4.6043106586664875</v>
      </c>
    </row>
    <row r="26" spans="1:26">
      <c r="A26" t="s">
        <v>67</v>
      </c>
      <c r="B26" t="s">
        <v>118</v>
      </c>
      <c r="C26" t="s">
        <v>477</v>
      </c>
      <c r="F26">
        <v>4.291320098923868</v>
      </c>
      <c r="G26">
        <v>25.847718735378649</v>
      </c>
      <c r="H26">
        <v>4.7903108081010624</v>
      </c>
      <c r="I26">
        <v>4.6905126662656231</v>
      </c>
      <c r="J26">
        <v>4.690512666265624</v>
      </c>
      <c r="K26">
        <v>11.277190027404583</v>
      </c>
      <c r="L26">
        <v>4.4909163825947465</v>
      </c>
      <c r="M26">
        <v>4.5907145244301848</v>
      </c>
      <c r="N26">
        <v>5.7882922264554511</v>
      </c>
      <c r="O26">
        <v>12.275171445758971</v>
      </c>
      <c r="P26">
        <v>4.291320098923868</v>
      </c>
      <c r="Q26">
        <v>4.8901089499365007</v>
      </c>
      <c r="R26">
        <v>0.20491954518786146</v>
      </c>
      <c r="S26">
        <v>3.7923293897466746</v>
      </c>
      <c r="T26">
        <v>4.5907145244301848</v>
      </c>
      <c r="U26">
        <v>6.3674965645848597E-2</v>
      </c>
      <c r="V26">
        <v>0.79838513468351036</v>
      </c>
      <c r="W26">
        <v>4.7903108081010624</v>
      </c>
      <c r="X26">
        <v>4.4909163825947465</v>
      </c>
    </row>
    <row r="27" spans="1:26">
      <c r="A27" t="s">
        <v>68</v>
      </c>
      <c r="B27" t="s">
        <v>119</v>
      </c>
      <c r="C27" t="s">
        <v>477</v>
      </c>
      <c r="F27">
        <v>1.0260119395016804E-2</v>
      </c>
      <c r="G27">
        <v>21.592233320015961</v>
      </c>
      <c r="H27">
        <v>1.4976521625531076E-2</v>
      </c>
      <c r="I27">
        <v>2.7251895346929539E-2</v>
      </c>
      <c r="J27">
        <v>0.19992808629644412</v>
      </c>
      <c r="K27">
        <v>4.4983819416699928</v>
      </c>
      <c r="L27">
        <v>2.4663884527786777E-2</v>
      </c>
      <c r="M27">
        <v>9.9964043148222062E-2</v>
      </c>
      <c r="N27">
        <v>0.7997123451857765</v>
      </c>
      <c r="O27">
        <v>5.6979504594486565</v>
      </c>
      <c r="P27">
        <v>0.15902831508885451</v>
      </c>
      <c r="Q27">
        <v>0.1999280862964441</v>
      </c>
      <c r="R27">
        <v>0.20491954518786146</v>
      </c>
      <c r="S27">
        <v>8.8034794257725157E-3</v>
      </c>
      <c r="T27">
        <v>5.8032253531979956E-3</v>
      </c>
      <c r="U27">
        <v>6.3674965645848597E-2</v>
      </c>
      <c r="V27">
        <v>1.4994606472233307</v>
      </c>
      <c r="W27">
        <v>0.4998202157411103</v>
      </c>
      <c r="X27">
        <v>9.9964043148222062E-2</v>
      </c>
    </row>
    <row r="28" spans="1:26">
      <c r="A28" t="s">
        <v>69</v>
      </c>
      <c r="B28" t="s">
        <v>120</v>
      </c>
      <c r="C28" t="s">
        <v>475</v>
      </c>
      <c r="D28">
        <v>8.0429999999999993</v>
      </c>
      <c r="E28">
        <v>291</v>
      </c>
      <c r="F28">
        <v>1.0260119395016804E-2</v>
      </c>
      <c r="G28">
        <v>19.26382910547396</v>
      </c>
      <c r="H28">
        <v>4.7156248331108133</v>
      </c>
      <c r="I28">
        <v>0.30099732977303062</v>
      </c>
      <c r="J28">
        <v>0.30099732977303062</v>
      </c>
      <c r="K28">
        <v>13.845877169559408</v>
      </c>
      <c r="L28">
        <v>2.4663884527786777E-2</v>
      </c>
      <c r="M28">
        <v>0.50166221628838448</v>
      </c>
      <c r="N28">
        <v>6.5216088117489974</v>
      </c>
      <c r="O28">
        <v>17.959507343124162</v>
      </c>
      <c r="P28">
        <v>1.3043217623497996</v>
      </c>
      <c r="Q28">
        <v>0.50166221628838437</v>
      </c>
      <c r="R28">
        <v>0.50166221628838448</v>
      </c>
      <c r="S28">
        <v>8.8034794257725157E-3</v>
      </c>
      <c r="T28">
        <v>5.8032253531979956E-3</v>
      </c>
      <c r="U28">
        <v>6.3674965645848597E-2</v>
      </c>
      <c r="V28">
        <v>1.003324432576769</v>
      </c>
      <c r="W28">
        <v>126.51921094793055</v>
      </c>
      <c r="X28">
        <v>0.20066488651535377</v>
      </c>
    </row>
    <row r="29" spans="1:26">
      <c r="A29" t="s">
        <v>70</v>
      </c>
      <c r="B29" t="s">
        <v>121</v>
      </c>
      <c r="C29" t="s">
        <v>476</v>
      </c>
      <c r="D29">
        <v>4.4210000000000003</v>
      </c>
      <c r="E29">
        <v>1.3149999999999999</v>
      </c>
      <c r="F29">
        <v>1.0260119395016804E-2</v>
      </c>
      <c r="G29">
        <v>13.406654140383845</v>
      </c>
      <c r="H29">
        <v>1.4976521625531076E-2</v>
      </c>
      <c r="I29">
        <v>2.7251895346929539E-2</v>
      </c>
      <c r="J29">
        <v>0.20009931552811708</v>
      </c>
      <c r="K29">
        <v>3.3016387062139319</v>
      </c>
      <c r="L29">
        <v>2.4663884527786777E-2</v>
      </c>
      <c r="M29">
        <v>0.10004965776405854</v>
      </c>
      <c r="N29">
        <v>0.80039726211246831</v>
      </c>
      <c r="O29">
        <v>7.1035257012481559</v>
      </c>
      <c r="P29">
        <v>0.15902831508885451</v>
      </c>
      <c r="Q29">
        <v>0.5002482888202926</v>
      </c>
      <c r="R29">
        <v>0.10004965776405862</v>
      </c>
      <c r="S29">
        <v>8.8034794257725157E-3</v>
      </c>
      <c r="T29">
        <v>5.8032253531979956E-3</v>
      </c>
      <c r="U29">
        <v>6.3674965645848597E-2</v>
      </c>
      <c r="V29">
        <v>0.70034760434840981</v>
      </c>
      <c r="W29">
        <v>0.20009931552811708</v>
      </c>
      <c r="X29">
        <v>0.10004965776405854</v>
      </c>
    </row>
    <row r="30" spans="1:26">
      <c r="A30" t="s">
        <v>71</v>
      </c>
      <c r="B30" t="s">
        <v>122</v>
      </c>
      <c r="C30" t="s">
        <v>475</v>
      </c>
      <c r="D30">
        <v>8.1980000000000004</v>
      </c>
      <c r="E30">
        <v>41.7</v>
      </c>
      <c r="F30">
        <v>1.0260119395016804E-2</v>
      </c>
      <c r="G30">
        <v>15.036502206177289</v>
      </c>
      <c r="H30">
        <v>4.3104639657708228</v>
      </c>
      <c r="I30">
        <v>0.10024334804118193</v>
      </c>
      <c r="J30">
        <v>0.20048669608236386</v>
      </c>
      <c r="K30">
        <v>3.4082738334001856</v>
      </c>
      <c r="L30">
        <v>2.4663884527786777E-2</v>
      </c>
      <c r="M30">
        <v>0.20048669608236386</v>
      </c>
      <c r="N30">
        <v>17.041369167000926</v>
      </c>
      <c r="O30">
        <v>23.156213397513024</v>
      </c>
      <c r="P30">
        <v>1.4034068725765467</v>
      </c>
      <c r="Q30">
        <v>0.80194678432945543</v>
      </c>
      <c r="R30">
        <v>0.40097339216472777</v>
      </c>
      <c r="S30">
        <v>8.8034794257725157E-3</v>
      </c>
      <c r="T30">
        <v>5.8032253531979956E-3</v>
      </c>
      <c r="U30">
        <v>6.3674965645848597E-2</v>
      </c>
      <c r="V30">
        <v>1.202920176494183</v>
      </c>
      <c r="W30">
        <v>231.46189062708905</v>
      </c>
      <c r="X30">
        <v>0.30073004412354576</v>
      </c>
    </row>
    <row r="31" spans="1:26">
      <c r="A31" t="s">
        <v>72</v>
      </c>
      <c r="B31" t="s">
        <v>123</v>
      </c>
      <c r="C31" t="s">
        <v>476</v>
      </c>
      <c r="D31">
        <v>4.4219999999999997</v>
      </c>
      <c r="E31">
        <v>0.34499999999999997</v>
      </c>
      <c r="F31">
        <v>1.0260119395016804E-2</v>
      </c>
      <c r="G31">
        <v>12.455538544184803</v>
      </c>
      <c r="H31">
        <v>1.4976521625531076E-2</v>
      </c>
      <c r="I31">
        <v>2.7251895346929539E-2</v>
      </c>
      <c r="J31">
        <v>0.1004478914853613</v>
      </c>
      <c r="K31">
        <v>2.4107493956486716</v>
      </c>
      <c r="L31">
        <v>2.4663884527786777E-2</v>
      </c>
      <c r="M31">
        <v>0.1004478914853613</v>
      </c>
      <c r="N31">
        <v>0.50223945742680653</v>
      </c>
      <c r="O31">
        <v>7.9353834273435426</v>
      </c>
      <c r="P31">
        <v>0.15902831508885451</v>
      </c>
      <c r="Q31">
        <v>0.20089578297072258</v>
      </c>
      <c r="R31">
        <v>0.20491954518786146</v>
      </c>
      <c r="S31">
        <v>8.8034794257725157E-3</v>
      </c>
      <c r="T31">
        <v>5.8032253531979956E-3</v>
      </c>
      <c r="U31">
        <v>0.1004478914853613</v>
      </c>
      <c r="V31">
        <v>1.1049268063389743</v>
      </c>
      <c r="W31">
        <v>0.1004478914853613</v>
      </c>
      <c r="X31">
        <v>0.1004478914853613</v>
      </c>
    </row>
    <row r="32" spans="1:26">
      <c r="A32" t="s">
        <v>248</v>
      </c>
      <c r="B32" t="s">
        <v>249</v>
      </c>
      <c r="C32" t="s">
        <v>475</v>
      </c>
      <c r="D32">
        <v>8.1679999999999993</v>
      </c>
      <c r="E32">
        <v>285</v>
      </c>
      <c r="F32">
        <v>1.4417907268393702E-3</v>
      </c>
      <c r="G32">
        <v>13.566658531665993</v>
      </c>
      <c r="H32">
        <v>4.8430865268253322</v>
      </c>
      <c r="I32">
        <v>0.20054188516875082</v>
      </c>
      <c r="J32">
        <v>0.2707315449778136</v>
      </c>
      <c r="K32">
        <v>3.1785888799247006</v>
      </c>
      <c r="L32">
        <v>5.0135471292187705E-2</v>
      </c>
      <c r="M32">
        <v>8.021675406750034E-2</v>
      </c>
      <c r="N32">
        <v>1.9953917574290705</v>
      </c>
      <c r="O32">
        <v>23.363129622159473</v>
      </c>
      <c r="P32">
        <v>1.3336035363721932</v>
      </c>
      <c r="Q32">
        <v>0.46124633588812691</v>
      </c>
      <c r="R32">
        <v>0.65176112679844023</v>
      </c>
      <c r="S32">
        <v>5.0135471292187705E-2</v>
      </c>
      <c r="T32">
        <v>1.0027094258437542E-2</v>
      </c>
      <c r="U32">
        <v>4.010837703375017E-2</v>
      </c>
      <c r="V32">
        <v>0.83224882345031603</v>
      </c>
      <c r="W32">
        <v>145.86414017749092</v>
      </c>
      <c r="X32">
        <v>0.16043350813500068</v>
      </c>
    </row>
    <row r="33" spans="1:24">
      <c r="A33" t="s">
        <v>250</v>
      </c>
      <c r="B33" t="s">
        <v>251</v>
      </c>
      <c r="C33" t="s">
        <v>476</v>
      </c>
      <c r="D33">
        <v>4.641</v>
      </c>
      <c r="E33">
        <v>5.15</v>
      </c>
      <c r="F33">
        <v>1.0042963164703485E-2</v>
      </c>
      <c r="G33">
        <v>8.9683661060802127</v>
      </c>
      <c r="H33">
        <v>2.0085926329406971E-2</v>
      </c>
      <c r="I33">
        <v>3.0128889494110456E-2</v>
      </c>
      <c r="J33">
        <v>6.0257778988220913E-2</v>
      </c>
      <c r="K33">
        <v>3.8866267447402487</v>
      </c>
      <c r="L33">
        <v>4.0171852658813942E-2</v>
      </c>
      <c r="M33">
        <v>5.0214815823517424E-2</v>
      </c>
      <c r="N33">
        <v>0.95408150064683106</v>
      </c>
      <c r="O33">
        <v>10.294037243821073</v>
      </c>
      <c r="P33">
        <v>6.0257778988220913E-2</v>
      </c>
      <c r="Q33">
        <v>2.0085926329406988E-2</v>
      </c>
      <c r="R33">
        <v>4.0171852658813942E-2</v>
      </c>
      <c r="S33">
        <v>5.0214815823517424E-2</v>
      </c>
      <c r="T33">
        <v>1.4877526676164959E-3</v>
      </c>
      <c r="U33">
        <v>4.0171852658813942E-2</v>
      </c>
      <c r="V33">
        <v>1.4763155852114123</v>
      </c>
      <c r="W33">
        <v>3.0128889494110456E-2</v>
      </c>
      <c r="X33">
        <v>2.0085926329406971E-2</v>
      </c>
    </row>
    <row r="34" spans="1:24">
      <c r="A34" t="s">
        <v>252</v>
      </c>
      <c r="B34" t="s">
        <v>253</v>
      </c>
      <c r="C34" t="s">
        <v>475</v>
      </c>
      <c r="D34">
        <v>8.2750000000000004</v>
      </c>
      <c r="E34">
        <v>263</v>
      </c>
      <c r="F34">
        <v>1.4417907268393702E-3</v>
      </c>
      <c r="G34">
        <v>29.677512746738028</v>
      </c>
      <c r="H34">
        <v>4.743989026430242</v>
      </c>
      <c r="I34">
        <v>0.17050277684844423</v>
      </c>
      <c r="J34">
        <v>0.18053235195717623</v>
      </c>
      <c r="K34">
        <v>2.8985472064235522</v>
      </c>
      <c r="L34">
        <v>6.0177450652392078E-2</v>
      </c>
      <c r="M34">
        <v>0.14041405152224817</v>
      </c>
      <c r="N34">
        <v>52.625180595516873</v>
      </c>
      <c r="O34">
        <v>51.94316948812309</v>
      </c>
      <c r="P34">
        <v>1.534524991635998</v>
      </c>
      <c r="Q34">
        <v>0.21062107728337229</v>
      </c>
      <c r="R34">
        <v>0.65192238206758091</v>
      </c>
      <c r="S34">
        <v>5.014787554366007E-2</v>
      </c>
      <c r="T34">
        <v>1.4877526676164959E-3</v>
      </c>
      <c r="U34">
        <v>5.014787554366007E-2</v>
      </c>
      <c r="V34">
        <v>1.2837856139176977</v>
      </c>
      <c r="W34">
        <v>166.85201150886576</v>
      </c>
      <c r="X34">
        <v>0.60177450652392073</v>
      </c>
    </row>
    <row r="35" spans="1:24">
      <c r="A35" t="s">
        <v>254</v>
      </c>
      <c r="B35" t="s">
        <v>255</v>
      </c>
      <c r="C35" t="s">
        <v>476</v>
      </c>
      <c r="D35">
        <v>4.1440000000000001</v>
      </c>
      <c r="E35">
        <v>7.33</v>
      </c>
      <c r="F35">
        <v>1.0023550724637681E-2</v>
      </c>
      <c r="G35">
        <v>25.680336956521735</v>
      </c>
      <c r="H35">
        <v>2.1425335469952389E-3</v>
      </c>
      <c r="I35">
        <v>6.014130434782608E-2</v>
      </c>
      <c r="J35">
        <v>0.13030615942028984</v>
      </c>
      <c r="K35">
        <v>5.2824112318840575</v>
      </c>
      <c r="L35">
        <v>5.0117753623188398E-2</v>
      </c>
      <c r="M35">
        <v>8.0188405797101445E-2</v>
      </c>
      <c r="N35">
        <v>0.31073007246376805</v>
      </c>
      <c r="O35">
        <v>7.3372391304347815</v>
      </c>
      <c r="P35">
        <v>5.0117753623188398E-2</v>
      </c>
      <c r="Q35">
        <v>8.0188405797101445E-2</v>
      </c>
      <c r="R35">
        <v>4.0094202898550722E-2</v>
      </c>
      <c r="S35">
        <v>3.007065217391304E-2</v>
      </c>
      <c r="T35">
        <v>1.4877526676164959E-3</v>
      </c>
      <c r="U35">
        <v>4.0094202898550722E-2</v>
      </c>
      <c r="V35">
        <v>0.95223731884057961</v>
      </c>
      <c r="W35">
        <v>6.014130434782608E-2</v>
      </c>
      <c r="X35">
        <v>6.014130434782608E-2</v>
      </c>
    </row>
    <row r="36" spans="1:24">
      <c r="A36" t="s">
        <v>73</v>
      </c>
      <c r="B36" t="s">
        <v>124</v>
      </c>
      <c r="C36" t="s">
        <v>475</v>
      </c>
      <c r="D36">
        <v>8.1039999999999992</v>
      </c>
      <c r="E36">
        <v>39.9</v>
      </c>
      <c r="F36">
        <v>1.0260119395016804E-2</v>
      </c>
      <c r="G36">
        <v>14.612782005522268</v>
      </c>
      <c r="H36">
        <v>4.5039396592363161</v>
      </c>
      <c r="I36">
        <v>0.10008754798302924</v>
      </c>
      <c r="J36">
        <v>0.20017509596605848</v>
      </c>
      <c r="K36">
        <v>5.4047275910835779</v>
      </c>
      <c r="L36">
        <v>2.4663884527786777E-2</v>
      </c>
      <c r="M36">
        <v>0.30026264394908769</v>
      </c>
      <c r="N36">
        <v>8.0070038386423388</v>
      </c>
      <c r="O36">
        <v>10.70936763418413</v>
      </c>
      <c r="P36">
        <v>1.5013132197454386</v>
      </c>
      <c r="Q36">
        <v>0.30026264394908769</v>
      </c>
      <c r="R36">
        <v>0.6005252878981755</v>
      </c>
      <c r="S36">
        <v>8.8034794257725157E-3</v>
      </c>
      <c r="T36">
        <v>5.8032253531979956E-3</v>
      </c>
      <c r="U36">
        <v>6.3674965645848597E-2</v>
      </c>
      <c r="V36">
        <v>1.0008754798302923</v>
      </c>
      <c r="W36">
        <v>219.09164253485102</v>
      </c>
      <c r="X36">
        <v>0.20017509596605848</v>
      </c>
    </row>
    <row r="37" spans="1:24">
      <c r="A37" t="s">
        <v>74</v>
      </c>
      <c r="B37" t="s">
        <v>125</v>
      </c>
      <c r="C37" t="s">
        <v>476</v>
      </c>
      <c r="D37">
        <v>5.4240000000000004</v>
      </c>
      <c r="E37">
        <v>0.877</v>
      </c>
      <c r="F37">
        <v>1.0260119395016804E-2</v>
      </c>
      <c r="G37">
        <v>25.759563852524721</v>
      </c>
      <c r="H37">
        <v>1.4976521625531076E-2</v>
      </c>
      <c r="I37">
        <v>2.7251895346929539E-2</v>
      </c>
      <c r="J37">
        <v>0.20046353192626243</v>
      </c>
      <c r="K37">
        <v>13.43105663905958</v>
      </c>
      <c r="L37">
        <v>2.4663884527786777E-2</v>
      </c>
      <c r="M37">
        <v>0.20046353192626243</v>
      </c>
      <c r="N37">
        <v>1.0023176596313121</v>
      </c>
      <c r="O37">
        <v>11.025494255944432</v>
      </c>
      <c r="P37">
        <v>0.15902831508885451</v>
      </c>
      <c r="Q37">
        <v>0.50115882981565596</v>
      </c>
      <c r="R37">
        <v>0.20491954518786146</v>
      </c>
      <c r="S37">
        <v>8.8034794257725157E-3</v>
      </c>
      <c r="T37">
        <v>5.8032253531979956E-3</v>
      </c>
      <c r="U37">
        <v>6.3674965645848597E-2</v>
      </c>
      <c r="V37">
        <v>0.90208589366818082</v>
      </c>
      <c r="W37">
        <v>0.80185412770504971</v>
      </c>
      <c r="X37">
        <v>0.10023176596313121</v>
      </c>
    </row>
    <row r="38" spans="1:24">
      <c r="A38" t="s">
        <v>256</v>
      </c>
      <c r="B38" t="s">
        <v>257</v>
      </c>
      <c r="C38" t="s">
        <v>475</v>
      </c>
      <c r="D38">
        <v>8.4770000000000003</v>
      </c>
      <c r="E38">
        <v>293</v>
      </c>
      <c r="F38">
        <v>1.0078333220591221E-2</v>
      </c>
      <c r="G38">
        <v>12.446741527430158</v>
      </c>
      <c r="H38">
        <v>4.9484616113102895</v>
      </c>
      <c r="I38">
        <v>0.2418799972941893</v>
      </c>
      <c r="J38">
        <v>8.0626665764729766E-2</v>
      </c>
      <c r="K38">
        <v>1.6730033146181424</v>
      </c>
      <c r="L38">
        <v>5.0391666102956104E-2</v>
      </c>
      <c r="M38">
        <v>5.0391666102956104E-2</v>
      </c>
      <c r="N38">
        <v>5.3818299397957121</v>
      </c>
      <c r="O38">
        <v>22.797189744977342</v>
      </c>
      <c r="P38">
        <v>1.360574984779815</v>
      </c>
      <c r="Q38">
        <v>0.362819995941284</v>
      </c>
      <c r="R38">
        <v>0.65509165933842939</v>
      </c>
      <c r="S38">
        <v>4.0313332882364883E-2</v>
      </c>
      <c r="T38">
        <v>1.4877526676164959E-3</v>
      </c>
      <c r="U38">
        <v>0.54422999391192595</v>
      </c>
      <c r="V38">
        <v>1.2194783196915377</v>
      </c>
      <c r="W38">
        <v>135.32178015287832</v>
      </c>
      <c r="X38">
        <v>8.0626665764729766E-2</v>
      </c>
    </row>
    <row r="39" spans="1:24">
      <c r="A39" t="s">
        <v>258</v>
      </c>
      <c r="B39" t="s">
        <v>259</v>
      </c>
      <c r="C39" t="s">
        <v>476</v>
      </c>
      <c r="D39">
        <v>6.4459999999999997</v>
      </c>
      <c r="E39">
        <v>9.33</v>
      </c>
      <c r="F39">
        <v>1.0066999191156653E-2</v>
      </c>
      <c r="G39">
        <v>12.926026961445142</v>
      </c>
      <c r="H39">
        <v>2.1425335469952389E-3</v>
      </c>
      <c r="I39">
        <v>3.0200997573469959E-2</v>
      </c>
      <c r="J39">
        <v>0.16107198705850645</v>
      </c>
      <c r="K39">
        <v>6.6039514693987629</v>
      </c>
      <c r="L39">
        <v>5.0334995955783265E-2</v>
      </c>
      <c r="M39">
        <v>1.0066999191156662E-2</v>
      </c>
      <c r="N39">
        <v>0.99663291992450864</v>
      </c>
      <c r="O39">
        <v>9.7146542194661691</v>
      </c>
      <c r="P39">
        <v>5.0334995955783265E-2</v>
      </c>
      <c r="Q39">
        <v>0.2114069830142897</v>
      </c>
      <c r="R39">
        <v>5.0334995955783265E-2</v>
      </c>
      <c r="S39">
        <v>5.0334995955783265E-2</v>
      </c>
      <c r="T39">
        <v>1.4877526676164959E-3</v>
      </c>
      <c r="U39">
        <v>7.0468994338096572E-2</v>
      </c>
      <c r="V39">
        <v>1.7415908600701007</v>
      </c>
      <c r="W39">
        <v>0.24160798058775967</v>
      </c>
      <c r="X39">
        <v>3.0200997573469959E-2</v>
      </c>
    </row>
    <row r="40" spans="1:24">
      <c r="A40" t="s">
        <v>75</v>
      </c>
      <c r="B40" t="s">
        <v>126</v>
      </c>
      <c r="C40" t="s">
        <v>475</v>
      </c>
      <c r="D40">
        <v>8.0190000000000001</v>
      </c>
      <c r="E40">
        <v>41.5</v>
      </c>
      <c r="F40">
        <v>1.0260119395016804E-2</v>
      </c>
      <c r="G40">
        <v>14.111407161803704</v>
      </c>
      <c r="H40">
        <v>4.8038832891246654</v>
      </c>
      <c r="I40">
        <v>0.30024270557029159</v>
      </c>
      <c r="J40">
        <v>0.20016180371352776</v>
      </c>
      <c r="K40">
        <v>6.004854111405832</v>
      </c>
      <c r="L40">
        <v>2.4663884527786777E-2</v>
      </c>
      <c r="M40">
        <v>0.60048541114058318</v>
      </c>
      <c r="N40">
        <v>19.515775862068956</v>
      </c>
      <c r="O40">
        <v>27.422167108753303</v>
      </c>
      <c r="P40">
        <v>1.2009708222811666</v>
      </c>
      <c r="Q40">
        <v>1.1008899204244027</v>
      </c>
      <c r="R40">
        <v>0.60048541114058329</v>
      </c>
      <c r="S40">
        <v>8.8034794257725157E-3</v>
      </c>
      <c r="T40">
        <v>5.8032253531979956E-3</v>
      </c>
      <c r="U40">
        <v>6.3674965645848597E-2</v>
      </c>
      <c r="V40">
        <v>0.70056631299734717</v>
      </c>
      <c r="W40">
        <v>127.00266445623335</v>
      </c>
      <c r="X40">
        <v>1.9015371352785135</v>
      </c>
    </row>
    <row r="41" spans="1:24">
      <c r="A41" t="s">
        <v>76</v>
      </c>
      <c r="B41" t="s">
        <v>127</v>
      </c>
      <c r="C41" t="s">
        <v>476</v>
      </c>
      <c r="D41">
        <v>4.319</v>
      </c>
      <c r="E41">
        <v>1.486</v>
      </c>
      <c r="F41">
        <v>1.0260119395016804E-2</v>
      </c>
      <c r="G41">
        <v>13.565611077664064</v>
      </c>
      <c r="H41">
        <v>1.4976521625531076E-2</v>
      </c>
      <c r="I41">
        <v>2.7251895346929539E-2</v>
      </c>
      <c r="J41">
        <v>9.9747140276941648E-2</v>
      </c>
      <c r="K41">
        <v>3.0921613485851909</v>
      </c>
      <c r="L41">
        <v>2.4663884527786777E-2</v>
      </c>
      <c r="M41">
        <v>0.1994942805538833</v>
      </c>
      <c r="N41">
        <v>1.2967128236002414</v>
      </c>
      <c r="O41">
        <v>7.2815412402167397</v>
      </c>
      <c r="P41">
        <v>0.15902831508885451</v>
      </c>
      <c r="Q41">
        <v>0</v>
      </c>
      <c r="R41">
        <v>0</v>
      </c>
      <c r="S41">
        <v>8.8034794257725157E-3</v>
      </c>
      <c r="T41">
        <v>5.8032253531979956E-3</v>
      </c>
      <c r="U41">
        <v>6.3674965645848597E-2</v>
      </c>
      <c r="V41">
        <v>0.89772426249247472</v>
      </c>
      <c r="W41">
        <v>0.1994942805538833</v>
      </c>
      <c r="X41">
        <v>9.9747140276941648E-2</v>
      </c>
    </row>
    <row r="42" spans="1:24">
      <c r="A42" t="s">
        <v>260</v>
      </c>
      <c r="B42" t="s">
        <v>261</v>
      </c>
      <c r="C42" t="s">
        <v>475</v>
      </c>
      <c r="D42">
        <v>8.3770000000000007</v>
      </c>
      <c r="E42">
        <v>288</v>
      </c>
      <c r="F42">
        <v>1.0011071356241139E-2</v>
      </c>
      <c r="G42">
        <v>11.923185985283197</v>
      </c>
      <c r="H42">
        <v>4.8954138932019173</v>
      </c>
      <c r="I42">
        <v>0.24026571254978735</v>
      </c>
      <c r="J42">
        <v>0.15016607034361709</v>
      </c>
      <c r="K42">
        <v>3.8742846148653207</v>
      </c>
      <c r="L42">
        <v>5.00553567812057E-2</v>
      </c>
      <c r="M42">
        <v>0.25027678390602848</v>
      </c>
      <c r="N42">
        <v>64.4412663201242</v>
      </c>
      <c r="O42">
        <v>46.631570377371219</v>
      </c>
      <c r="P42">
        <v>1.431583203942483</v>
      </c>
      <c r="Q42">
        <v>0.65071963815567402</v>
      </c>
      <c r="R42">
        <v>0.65071963815567402</v>
      </c>
      <c r="S42">
        <v>4.0044285424964556E-2</v>
      </c>
      <c r="T42">
        <v>1.0011071356241139E-2</v>
      </c>
      <c r="U42">
        <v>8.0088570849929111E-2</v>
      </c>
      <c r="V42">
        <v>1.4816385607236886</v>
      </c>
      <c r="W42">
        <v>134.91920866806183</v>
      </c>
      <c r="X42">
        <v>0.51056463916829808</v>
      </c>
    </row>
    <row r="43" spans="1:24">
      <c r="A43" t="s">
        <v>262</v>
      </c>
      <c r="B43" t="s">
        <v>263</v>
      </c>
      <c r="C43" t="s">
        <v>476</v>
      </c>
      <c r="D43">
        <v>4.4790000000000001</v>
      </c>
      <c r="E43">
        <v>5.87</v>
      </c>
      <c r="F43">
        <v>1.0008744786761736E-2</v>
      </c>
      <c r="G43">
        <v>10.188902192923447</v>
      </c>
      <c r="H43">
        <v>1.0008744786761736E-2</v>
      </c>
      <c r="I43">
        <v>2.0017489573523471E-2</v>
      </c>
      <c r="J43">
        <v>0.12010493744114083</v>
      </c>
      <c r="K43">
        <v>4.2737340239472612</v>
      </c>
      <c r="L43">
        <v>4.0034979147046942E-2</v>
      </c>
      <c r="M43">
        <v>5.0043723933808675E-2</v>
      </c>
      <c r="N43">
        <v>0.26022736445580513</v>
      </c>
      <c r="O43">
        <v>8.5074330687474742</v>
      </c>
      <c r="P43">
        <v>2.0017489573523471E-2</v>
      </c>
      <c r="Q43">
        <v>0.17014866137494949</v>
      </c>
      <c r="R43">
        <v>7.0061213507332146E-2</v>
      </c>
      <c r="S43">
        <v>4.0034979147046942E-2</v>
      </c>
      <c r="T43">
        <v>1.0008744786761736E-2</v>
      </c>
      <c r="U43">
        <v>4.0034979147046942E-2</v>
      </c>
      <c r="V43">
        <v>1.2510930983452169</v>
      </c>
      <c r="W43">
        <v>0.11009619265437907</v>
      </c>
      <c r="X43">
        <v>1.0008744786761736E-2</v>
      </c>
    </row>
    <row r="44" spans="1:24">
      <c r="A44" t="s">
        <v>77</v>
      </c>
      <c r="B44" t="s">
        <v>128</v>
      </c>
      <c r="C44" t="s">
        <v>475</v>
      </c>
      <c r="F44">
        <v>1.0260119395016804E-2</v>
      </c>
      <c r="G44">
        <v>15.428057142857147</v>
      </c>
      <c r="H44">
        <v>4.3359899159663877</v>
      </c>
      <c r="I44">
        <v>0.10083697478991599</v>
      </c>
      <c r="J44">
        <v>0.20167394957983198</v>
      </c>
      <c r="K44">
        <v>6.3527294117647077</v>
      </c>
      <c r="L44">
        <v>2.4663884527786777E-2</v>
      </c>
      <c r="M44">
        <v>0.10083697478991599</v>
      </c>
      <c r="N44">
        <v>15.327220168067232</v>
      </c>
      <c r="O44">
        <v>12.705458823529415</v>
      </c>
      <c r="P44">
        <v>1.4117176470588237</v>
      </c>
      <c r="Q44">
        <v>0.80669579831932792</v>
      </c>
      <c r="R44">
        <v>0.40334789915966407</v>
      </c>
      <c r="S44">
        <v>8.8034794257725157E-3</v>
      </c>
      <c r="T44">
        <v>5.8032253531979956E-3</v>
      </c>
      <c r="U44">
        <v>6.3674965645848597E-2</v>
      </c>
      <c r="V44">
        <v>1.00836974789916</v>
      </c>
      <c r="W44">
        <v>227.28654117647065</v>
      </c>
      <c r="X44">
        <v>0.30251092436974797</v>
      </c>
    </row>
    <row r="45" spans="1:24">
      <c r="A45" t="s">
        <v>78</v>
      </c>
      <c r="B45" t="s">
        <v>129</v>
      </c>
      <c r="C45" t="s">
        <v>476</v>
      </c>
      <c r="F45">
        <v>1.0260119395016804E-2</v>
      </c>
      <c r="G45">
        <v>13.527582292849043</v>
      </c>
      <c r="H45">
        <v>1.4976521625531076E-2</v>
      </c>
      <c r="I45">
        <v>2.7251895346929539E-2</v>
      </c>
      <c r="J45">
        <v>0.20040862656072655</v>
      </c>
      <c r="K45">
        <v>7.4151191827468823</v>
      </c>
      <c r="L45">
        <v>2.4663884527786777E-2</v>
      </c>
      <c r="M45">
        <v>0.10020431328036328</v>
      </c>
      <c r="N45">
        <v>1.0020431328036328</v>
      </c>
      <c r="O45">
        <v>5.8118501702610699</v>
      </c>
      <c r="P45">
        <v>0.15902831508885451</v>
      </c>
      <c r="Q45">
        <v>0.30061293984108983</v>
      </c>
      <c r="R45">
        <v>0.10020431328036336</v>
      </c>
      <c r="S45">
        <v>8.8034794257725157E-3</v>
      </c>
      <c r="T45">
        <v>5.8032253531979956E-3</v>
      </c>
      <c r="U45">
        <v>6.3674965645848597E-2</v>
      </c>
      <c r="V45">
        <v>1.1022474460839959</v>
      </c>
      <c r="W45">
        <v>0.10020431328036328</v>
      </c>
      <c r="X45">
        <v>0.10020431328036328</v>
      </c>
    </row>
    <row r="46" spans="1:24">
      <c r="A46" t="s">
        <v>136</v>
      </c>
      <c r="B46" t="s">
        <v>137</v>
      </c>
      <c r="C46" t="s">
        <v>475</v>
      </c>
      <c r="D46">
        <v>7.82</v>
      </c>
      <c r="E46">
        <v>334</v>
      </c>
      <c r="F46">
        <v>1.0260119395016805E-3</v>
      </c>
      <c r="G46">
        <v>12.93349297100962</v>
      </c>
      <c r="H46">
        <v>4.5116835945382396</v>
      </c>
      <c r="I46">
        <v>0.30077890630254928</v>
      </c>
      <c r="J46">
        <v>0.20051927086836621</v>
      </c>
      <c r="K46">
        <v>6.3163570323535358</v>
      </c>
      <c r="L46">
        <v>2.4663884527786777E-3</v>
      </c>
      <c r="M46">
        <v>0.40103854173673242</v>
      </c>
      <c r="N46">
        <v>11.429598439496873</v>
      </c>
      <c r="O46">
        <v>20.753744534875906</v>
      </c>
      <c r="P46">
        <v>1.6041541669469297</v>
      </c>
      <c r="Q46">
        <v>0.90233671890764788</v>
      </c>
      <c r="R46">
        <v>0.60155781260509855</v>
      </c>
      <c r="S46">
        <v>0.10025963543418305</v>
      </c>
      <c r="T46">
        <v>5.8032253531979953E-4</v>
      </c>
      <c r="U46">
        <v>0.10025963543418305</v>
      </c>
      <c r="V46">
        <v>0.90233671890764799</v>
      </c>
      <c r="W46">
        <v>102.26482814286676</v>
      </c>
      <c r="X46">
        <v>0.7018174480392817</v>
      </c>
    </row>
    <row r="47" spans="1:24">
      <c r="A47" t="s">
        <v>138</v>
      </c>
      <c r="B47" t="s">
        <v>139</v>
      </c>
      <c r="C47" t="s">
        <v>476</v>
      </c>
      <c r="D47">
        <v>4.72</v>
      </c>
      <c r="E47">
        <v>22.8</v>
      </c>
      <c r="F47">
        <v>1.0260119395016805E-3</v>
      </c>
      <c r="G47">
        <v>14.803671471672816</v>
      </c>
      <c r="H47">
        <v>1.4976521625531076E-3</v>
      </c>
      <c r="I47">
        <v>0.2000496144820651</v>
      </c>
      <c r="J47">
        <v>0.2000496144820651</v>
      </c>
      <c r="K47">
        <v>7.0017365068722777</v>
      </c>
      <c r="L47">
        <v>2.4663884527786777E-3</v>
      </c>
      <c r="M47">
        <v>0.10002480724103255</v>
      </c>
      <c r="N47">
        <v>1.500372108615488</v>
      </c>
      <c r="O47">
        <v>9.4023318806570586</v>
      </c>
      <c r="P47">
        <v>1.5902831508885454E-2</v>
      </c>
      <c r="Q47">
        <v>1.1002728796513579</v>
      </c>
      <c r="R47">
        <v>0.10002480724103249</v>
      </c>
      <c r="S47">
        <v>0.10002480724103249</v>
      </c>
      <c r="T47">
        <v>5.8032253531979953E-4</v>
      </c>
      <c r="U47">
        <v>0.10002480724103249</v>
      </c>
      <c r="V47">
        <v>0.60014884344619523</v>
      </c>
      <c r="W47">
        <v>0.10002480724103255</v>
      </c>
      <c r="X47">
        <v>0.10002480724103255</v>
      </c>
    </row>
    <row r="48" spans="1:24">
      <c r="A48" t="s">
        <v>140</v>
      </c>
      <c r="B48" t="s">
        <v>141</v>
      </c>
      <c r="C48" t="s">
        <v>475</v>
      </c>
      <c r="D48">
        <v>8.1929999999999996</v>
      </c>
      <c r="E48">
        <v>332</v>
      </c>
      <c r="F48">
        <v>1.0260119395016805E-3</v>
      </c>
      <c r="G48">
        <v>17.514647783581086</v>
      </c>
      <c r="H48">
        <v>4.9041013794027037</v>
      </c>
      <c r="I48">
        <v>0.50041850810231681</v>
      </c>
      <c r="J48">
        <v>0.70058591134324333</v>
      </c>
      <c r="K48">
        <v>16.113475960894601</v>
      </c>
      <c r="L48">
        <v>0.10008370162046334</v>
      </c>
      <c r="M48">
        <v>0.50041850810231681</v>
      </c>
      <c r="N48">
        <v>7.0058591134324351</v>
      </c>
      <c r="O48">
        <v>80.667463506093469</v>
      </c>
      <c r="P48">
        <v>1.20100441944556</v>
      </c>
      <c r="Q48">
        <v>1.4011718226864871</v>
      </c>
      <c r="R48">
        <v>0.80066961296370676</v>
      </c>
      <c r="S48">
        <v>0.20016740324092674</v>
      </c>
      <c r="T48">
        <v>5.8032253531979953E-4</v>
      </c>
      <c r="U48">
        <v>0.1000837016204633</v>
      </c>
      <c r="V48">
        <v>0.20016740324092669</v>
      </c>
      <c r="W48">
        <v>153.62848198741125</v>
      </c>
      <c r="X48">
        <v>1.0008370162046334</v>
      </c>
    </row>
    <row r="49" spans="1:24">
      <c r="A49" t="s">
        <v>142</v>
      </c>
      <c r="B49" t="s">
        <v>143</v>
      </c>
      <c r="C49" t="s">
        <v>476</v>
      </c>
      <c r="D49">
        <v>4.3550000000000004</v>
      </c>
      <c r="E49">
        <v>14.14</v>
      </c>
      <c r="F49">
        <v>1.0260119395016805E-3</v>
      </c>
      <c r="G49">
        <v>10.375445703937221</v>
      </c>
      <c r="H49">
        <v>1.4976521625531076E-3</v>
      </c>
      <c r="I49">
        <v>0.19952780199879272</v>
      </c>
      <c r="J49">
        <v>0.19952780199879272</v>
      </c>
      <c r="K49">
        <v>4.5891394459722328</v>
      </c>
      <c r="L49">
        <v>9.976390099939636E-2</v>
      </c>
      <c r="M49">
        <v>2.5781113242061521E-3</v>
      </c>
      <c r="N49">
        <v>2.2945697229861164</v>
      </c>
      <c r="O49">
        <v>43.696588637735601</v>
      </c>
      <c r="P49">
        <v>1.5902831508885454E-2</v>
      </c>
      <c r="Q49">
        <v>0.89787510899456713</v>
      </c>
      <c r="R49">
        <v>9.9763900999396304E-2</v>
      </c>
      <c r="S49">
        <v>9.9763900999396304E-2</v>
      </c>
      <c r="T49">
        <v>5.8032253531979953E-4</v>
      </c>
      <c r="U49">
        <v>6.3674965645848609E-3</v>
      </c>
      <c r="V49">
        <v>0.69834730699577452</v>
      </c>
      <c r="W49">
        <v>0.59858340599637816</v>
      </c>
      <c r="X49">
        <v>0.29929170299818908</v>
      </c>
    </row>
    <row r="50" spans="1:24">
      <c r="A50" t="s">
        <v>144</v>
      </c>
      <c r="B50" t="s">
        <v>145</v>
      </c>
      <c r="C50" t="s">
        <v>475</v>
      </c>
      <c r="D50">
        <v>8.3260000000000005</v>
      </c>
      <c r="E50">
        <v>422</v>
      </c>
      <c r="F50">
        <v>1.0260119395016805E-3</v>
      </c>
      <c r="G50">
        <v>24.4736222326896</v>
      </c>
      <c r="H50">
        <v>4.2953704326761333</v>
      </c>
      <c r="I50">
        <v>0.299677006930893</v>
      </c>
      <c r="J50">
        <v>0.59935401386178611</v>
      </c>
      <c r="K50">
        <v>36.260917838638058</v>
      </c>
      <c r="L50">
        <v>2.4663884527786777E-3</v>
      </c>
      <c r="M50">
        <v>9.9892335643631008E-2</v>
      </c>
      <c r="N50">
        <v>3.5961240831707162</v>
      </c>
      <c r="O50">
        <v>35.461779153489012</v>
      </c>
      <c r="P50">
        <v>1.5982773702980961</v>
      </c>
      <c r="Q50">
        <v>0.59935401386178599</v>
      </c>
      <c r="R50">
        <v>0.59935401386178599</v>
      </c>
      <c r="S50">
        <v>9.9892335643630953E-2</v>
      </c>
      <c r="T50">
        <v>5.8032253531979953E-4</v>
      </c>
      <c r="U50">
        <v>0.299677006930893</v>
      </c>
      <c r="V50">
        <v>1.098815692079941</v>
      </c>
      <c r="W50">
        <v>257.22276428234983</v>
      </c>
      <c r="X50">
        <v>0.39956934257452403</v>
      </c>
    </row>
    <row r="51" spans="1:24">
      <c r="A51" t="s">
        <v>146</v>
      </c>
      <c r="B51" t="s">
        <v>147</v>
      </c>
      <c r="C51" t="s">
        <v>476</v>
      </c>
      <c r="D51">
        <v>4.1130000000000004</v>
      </c>
      <c r="E51">
        <v>25.9</v>
      </c>
      <c r="F51">
        <v>1.0260119395016805E-3</v>
      </c>
      <c r="G51">
        <v>9.0119791318306479</v>
      </c>
      <c r="H51">
        <v>1.4976521625531076E-3</v>
      </c>
      <c r="I51">
        <v>0.10013310146478498</v>
      </c>
      <c r="J51">
        <v>0.10013310146478498</v>
      </c>
      <c r="K51">
        <v>2.6034606380844094</v>
      </c>
      <c r="L51">
        <v>2.4663884527786777E-3</v>
      </c>
      <c r="M51">
        <v>0.10013310146478498</v>
      </c>
      <c r="N51">
        <v>0.70093171025349488</v>
      </c>
      <c r="O51">
        <v>16.722227944619092</v>
      </c>
      <c r="P51">
        <v>1.5902831508885454E-2</v>
      </c>
      <c r="Q51">
        <v>0.90119791318306475</v>
      </c>
      <c r="R51">
        <v>0.10013310146478492</v>
      </c>
      <c r="S51">
        <v>0.10013310146478492</v>
      </c>
      <c r="T51">
        <v>5.8032253531979953E-4</v>
      </c>
      <c r="U51">
        <v>6.3674965645848609E-3</v>
      </c>
      <c r="V51">
        <v>1.2015972175774199</v>
      </c>
      <c r="W51">
        <v>0.10013310146478498</v>
      </c>
      <c r="X51">
        <v>0.10013310146478498</v>
      </c>
    </row>
    <row r="52" spans="1:24">
      <c r="A52" t="s">
        <v>148</v>
      </c>
      <c r="B52" t="s">
        <v>149</v>
      </c>
      <c r="C52" t="s">
        <v>475</v>
      </c>
      <c r="D52">
        <v>7.0419999999999998</v>
      </c>
      <c r="E52">
        <v>79</v>
      </c>
      <c r="F52">
        <v>1.0260119395016805E-3</v>
      </c>
      <c r="G52">
        <v>9.6209885319562716</v>
      </c>
      <c r="H52">
        <v>0.50109315270605581</v>
      </c>
      <c r="I52">
        <v>0.20043726108242232</v>
      </c>
      <c r="J52">
        <v>0.10021863054121116</v>
      </c>
      <c r="K52">
        <v>3.5076520689423902</v>
      </c>
      <c r="L52">
        <v>2.4663884527786777E-3</v>
      </c>
      <c r="M52">
        <v>0.10021863054121116</v>
      </c>
      <c r="N52">
        <v>2.2048098719066456</v>
      </c>
      <c r="O52">
        <v>17.237604453088323</v>
      </c>
      <c r="P52">
        <v>0.10021863054121116</v>
      </c>
      <c r="Q52">
        <v>0.8017490443296893</v>
      </c>
      <c r="R52">
        <v>0.30065589162363349</v>
      </c>
      <c r="S52">
        <v>0.10021863054121111</v>
      </c>
      <c r="T52">
        <v>5.8032253531979953E-4</v>
      </c>
      <c r="U52">
        <v>6.3674965645848609E-3</v>
      </c>
      <c r="V52">
        <v>0.70153041378847825</v>
      </c>
      <c r="W52">
        <v>1.2026235664945339</v>
      </c>
      <c r="X52">
        <v>0.10021863054121116</v>
      </c>
    </row>
    <row r="53" spans="1:24">
      <c r="A53" t="s">
        <v>150</v>
      </c>
      <c r="B53" t="s">
        <v>151</v>
      </c>
      <c r="C53" t="s">
        <v>476</v>
      </c>
      <c r="D53">
        <v>5.4770000000000003</v>
      </c>
      <c r="E53">
        <v>10.97</v>
      </c>
      <c r="F53">
        <v>1.0260119395016805E-3</v>
      </c>
      <c r="G53">
        <v>30.993989034501194</v>
      </c>
      <c r="H53">
        <v>1.4976521625531076E-3</v>
      </c>
      <c r="I53">
        <v>2.7251895346929538E-3</v>
      </c>
      <c r="J53">
        <v>9.9980609788713523E-2</v>
      </c>
      <c r="K53">
        <v>2.4995152447178381</v>
      </c>
      <c r="L53">
        <v>2.4663884527786777E-3</v>
      </c>
      <c r="M53">
        <v>9.9980609788713523E-2</v>
      </c>
      <c r="N53">
        <v>0.6998642685209947</v>
      </c>
      <c r="O53">
        <v>9.5981385397164996</v>
      </c>
      <c r="P53">
        <v>1.5902831508885454E-2</v>
      </c>
      <c r="Q53">
        <v>0.79984487830970818</v>
      </c>
      <c r="R53">
        <v>0.1999612195774271</v>
      </c>
      <c r="S53">
        <v>0.1999612195774271</v>
      </c>
      <c r="T53">
        <v>5.8032253531979953E-4</v>
      </c>
      <c r="U53">
        <v>6.3674965645848609E-3</v>
      </c>
      <c r="V53">
        <v>0.79984487830970818</v>
      </c>
      <c r="W53">
        <v>0.79984487830970818</v>
      </c>
      <c r="X53">
        <v>9.9980609788713523E-2</v>
      </c>
    </row>
    <row r="54" spans="1:24">
      <c r="A54" t="s">
        <v>152</v>
      </c>
      <c r="B54" t="s">
        <v>153</v>
      </c>
      <c r="C54" t="s">
        <v>475</v>
      </c>
      <c r="D54">
        <v>6.6040000000000001</v>
      </c>
      <c r="E54">
        <v>18.77</v>
      </c>
      <c r="F54">
        <v>1.0260119395016805E-3</v>
      </c>
      <c r="G54">
        <v>10.589208862865119</v>
      </c>
      <c r="H54">
        <v>9.9898196819482254E-2</v>
      </c>
      <c r="I54">
        <v>9.9898196819482254E-2</v>
      </c>
      <c r="J54">
        <v>9.9898196819482254E-2</v>
      </c>
      <c r="K54">
        <v>3.0968441014039496</v>
      </c>
      <c r="L54">
        <v>2.4663884527786777E-3</v>
      </c>
      <c r="M54">
        <v>2.5781113242061521E-3</v>
      </c>
      <c r="N54">
        <v>2.3975567236675741</v>
      </c>
      <c r="O54">
        <v>19.580046576618521</v>
      </c>
      <c r="P54">
        <v>1.5902831508885454E-2</v>
      </c>
      <c r="Q54">
        <v>0.69928737773637584</v>
      </c>
      <c r="R54">
        <v>9.9898196819482199E-2</v>
      </c>
      <c r="S54">
        <v>0.19979639363896454</v>
      </c>
      <c r="T54">
        <v>5.8032253531979953E-4</v>
      </c>
      <c r="U54">
        <v>6.3674965645848609E-3</v>
      </c>
      <c r="V54">
        <v>0.79918557455585804</v>
      </c>
      <c r="W54">
        <v>9.9898196819482254E-2</v>
      </c>
      <c r="X54">
        <v>0.19979639363896451</v>
      </c>
    </row>
    <row r="55" spans="1:24">
      <c r="A55" t="s">
        <v>154</v>
      </c>
      <c r="B55" t="s">
        <v>155</v>
      </c>
      <c r="C55" t="s">
        <v>476</v>
      </c>
      <c r="D55">
        <v>4.3769999999999998</v>
      </c>
      <c r="E55">
        <v>15.88</v>
      </c>
      <c r="F55">
        <v>1.0260119395016805E-3</v>
      </c>
      <c r="G55">
        <v>8.8086545795142843</v>
      </c>
      <c r="H55">
        <v>1.4976521625531076E-3</v>
      </c>
      <c r="I55">
        <v>0.90088512745032445</v>
      </c>
      <c r="J55">
        <v>0.200196694988961</v>
      </c>
      <c r="K55">
        <v>17.717407506523049</v>
      </c>
      <c r="L55">
        <v>2.4663884527786777E-3</v>
      </c>
      <c r="M55">
        <v>2.5781113242061521E-3</v>
      </c>
      <c r="N55">
        <v>0.70068843246136359</v>
      </c>
      <c r="O55">
        <v>12.512293436810062</v>
      </c>
      <c r="P55">
        <v>1.5902831508885454E-2</v>
      </c>
      <c r="Q55">
        <v>0.10009834749448045</v>
      </c>
      <c r="R55">
        <v>2.0491954518786146E-2</v>
      </c>
      <c r="S55">
        <v>0.20019669498896103</v>
      </c>
      <c r="T55">
        <v>5.8032253531979953E-4</v>
      </c>
      <c r="U55">
        <v>6.3674965645848609E-3</v>
      </c>
      <c r="V55">
        <v>1.000983474944805</v>
      </c>
      <c r="W55">
        <v>2.229507681081184E-3</v>
      </c>
      <c r="X55">
        <v>1.4700749980868322E-3</v>
      </c>
    </row>
    <row r="56" spans="1:24">
      <c r="A56" t="s">
        <v>156</v>
      </c>
      <c r="B56" t="s">
        <v>157</v>
      </c>
      <c r="C56" t="s">
        <v>475</v>
      </c>
      <c r="D56">
        <v>8.6430000000000007</v>
      </c>
      <c r="E56">
        <v>503</v>
      </c>
      <c r="F56">
        <v>1.0260119395016805E-3</v>
      </c>
      <c r="G56">
        <v>16.755189622079566</v>
      </c>
      <c r="H56">
        <v>4.886930306439873</v>
      </c>
      <c r="I56">
        <v>0.39893308623998963</v>
      </c>
      <c r="J56">
        <v>0.69813290091998181</v>
      </c>
      <c r="K56">
        <v>3.889597590839899</v>
      </c>
      <c r="L56">
        <v>2.4663884527786777E-3</v>
      </c>
      <c r="M56">
        <v>0.19946654311999482</v>
      </c>
      <c r="N56">
        <v>2.9919981467999226</v>
      </c>
      <c r="O56">
        <v>25.033051161559349</v>
      </c>
      <c r="P56">
        <v>1.3962658018399638</v>
      </c>
      <c r="Q56">
        <v>0.49866635779998703</v>
      </c>
      <c r="R56">
        <v>0.79786617247997926</v>
      </c>
      <c r="S56">
        <v>0.19946654311999484</v>
      </c>
      <c r="T56">
        <v>5.8032253531979953E-4</v>
      </c>
      <c r="U56">
        <v>9.9733271559997352E-2</v>
      </c>
      <c r="V56">
        <v>1.2965325302799664</v>
      </c>
      <c r="W56">
        <v>184.00788602819523</v>
      </c>
      <c r="X56">
        <v>9.9733271559997408E-2</v>
      </c>
    </row>
    <row r="57" spans="1:24">
      <c r="A57" t="s">
        <v>158</v>
      </c>
      <c r="B57" t="s">
        <v>159</v>
      </c>
      <c r="C57" t="s">
        <v>476</v>
      </c>
      <c r="D57">
        <v>4.4740000000000002</v>
      </c>
      <c r="E57">
        <v>15.56</v>
      </c>
      <c r="F57">
        <v>1.0260119395016805E-3</v>
      </c>
      <c r="G57">
        <v>7.6891115261472729</v>
      </c>
      <c r="H57">
        <v>1.4976521625531076E-3</v>
      </c>
      <c r="I57">
        <v>2.1968890074706495</v>
      </c>
      <c r="J57">
        <v>0.49929295624332948</v>
      </c>
      <c r="K57">
        <v>48.231699573105629</v>
      </c>
      <c r="L57">
        <v>2.4663884527786777E-3</v>
      </c>
      <c r="M57">
        <v>9.9858591248665904E-2</v>
      </c>
      <c r="N57">
        <v>1.1983030949839908</v>
      </c>
      <c r="O57">
        <v>17.375394877267865</v>
      </c>
      <c r="P57">
        <v>9.9858591248665904E-2</v>
      </c>
      <c r="Q57">
        <v>1.2981616862326566</v>
      </c>
      <c r="R57">
        <v>2.0491954518786146E-2</v>
      </c>
      <c r="S57">
        <v>9.9858591248665848E-2</v>
      </c>
      <c r="T57">
        <v>5.8032253531979953E-4</v>
      </c>
      <c r="U57">
        <v>6.3674965645848609E-3</v>
      </c>
      <c r="V57">
        <v>1.0984445037353248</v>
      </c>
      <c r="W57">
        <v>0.49929295624332948</v>
      </c>
      <c r="X57">
        <v>9.9858591248665904E-2</v>
      </c>
    </row>
    <row r="58" spans="1:24">
      <c r="A58" t="s">
        <v>160</v>
      </c>
      <c r="B58" t="s">
        <v>161</v>
      </c>
      <c r="C58" t="s">
        <v>475</v>
      </c>
      <c r="D58">
        <v>7.9690000000000003</v>
      </c>
      <c r="E58">
        <v>372</v>
      </c>
      <c r="F58">
        <v>1.0260119395016805E-3</v>
      </c>
      <c r="G58">
        <v>7.9935496768174836</v>
      </c>
      <c r="H58">
        <v>4.696210435130272</v>
      </c>
      <c r="I58">
        <v>7.7937109348970477</v>
      </c>
      <c r="J58">
        <v>1.0991130805624041</v>
      </c>
      <c r="K58">
        <v>131.29405344172719</v>
      </c>
      <c r="L58">
        <v>2.4663884527786777E-3</v>
      </c>
      <c r="M58">
        <v>0.59951622576131125</v>
      </c>
      <c r="N58">
        <v>15.987099353634967</v>
      </c>
      <c r="O58">
        <v>25.679278336776171</v>
      </c>
      <c r="P58">
        <v>1.4987905644032786</v>
      </c>
      <c r="Q58">
        <v>0.89927433864196693</v>
      </c>
      <c r="R58">
        <v>0.69943559672153</v>
      </c>
      <c r="S58">
        <v>9.9919370960218509E-2</v>
      </c>
      <c r="T58">
        <v>5.8032253531979953E-4</v>
      </c>
      <c r="U58">
        <v>9.9919370960218509E-2</v>
      </c>
      <c r="V58">
        <v>0.59951622576131125</v>
      </c>
      <c r="W58">
        <v>168.36414006796826</v>
      </c>
      <c r="X58">
        <v>0.59951622576131136</v>
      </c>
    </row>
    <row r="59" spans="1:24">
      <c r="A59" t="s">
        <v>162</v>
      </c>
      <c r="B59" t="s">
        <v>163</v>
      </c>
      <c r="C59" t="s">
        <v>476</v>
      </c>
      <c r="D59">
        <v>4.6740000000000004</v>
      </c>
      <c r="E59">
        <v>10.4</v>
      </c>
      <c r="F59">
        <v>1.0260119395016805E-3</v>
      </c>
      <c r="G59">
        <v>15.513766819115796</v>
      </c>
      <c r="H59">
        <v>1.4976521625531076E-3</v>
      </c>
      <c r="I59">
        <v>0.50044409093921915</v>
      </c>
      <c r="J59">
        <v>0.30026645456353146</v>
      </c>
      <c r="K59">
        <v>13.812256909922448</v>
      </c>
      <c r="L59">
        <v>2.4663884527786777E-3</v>
      </c>
      <c r="M59">
        <v>0.10008881818784383</v>
      </c>
      <c r="N59">
        <v>0.90079936369059443</v>
      </c>
      <c r="O59">
        <v>25.022204546960957</v>
      </c>
      <c r="P59">
        <v>1.5902831508885454E-2</v>
      </c>
      <c r="Q59">
        <v>0.60053290912706292</v>
      </c>
      <c r="R59">
        <v>2.0491954518786146E-2</v>
      </c>
      <c r="S59">
        <v>0.10008881818784378</v>
      </c>
      <c r="T59">
        <v>5.8032253531979953E-4</v>
      </c>
      <c r="U59">
        <v>6.3674965645848609E-3</v>
      </c>
      <c r="V59">
        <v>0.90079936369059455</v>
      </c>
      <c r="W59">
        <v>0.70062172731490679</v>
      </c>
      <c r="X59">
        <v>0.10008881818784383</v>
      </c>
    </row>
    <row r="60" spans="1:24">
      <c r="A60" t="s">
        <v>164</v>
      </c>
      <c r="B60" t="s">
        <v>165</v>
      </c>
      <c r="C60" t="s">
        <v>477</v>
      </c>
      <c r="F60">
        <v>1.0260119395016805E-3</v>
      </c>
      <c r="G60">
        <v>11.601541221019067</v>
      </c>
      <c r="H60">
        <v>1.4976521625531076E-3</v>
      </c>
      <c r="I60">
        <v>0.20002657277619079</v>
      </c>
      <c r="J60">
        <v>0.70009300471666769</v>
      </c>
      <c r="K60">
        <v>6.4008503288381053</v>
      </c>
      <c r="L60">
        <v>2.4663884527786777E-3</v>
      </c>
      <c r="M60">
        <v>0.1000132863880954</v>
      </c>
      <c r="N60">
        <v>0.7000930047166678</v>
      </c>
      <c r="O60">
        <v>12.701687371288115</v>
      </c>
      <c r="P60">
        <v>1.5902831508885454E-2</v>
      </c>
      <c r="Q60">
        <v>0.50006643194047695</v>
      </c>
      <c r="R60">
        <v>0.80010629110476317</v>
      </c>
      <c r="S60">
        <v>0.10001328638809534</v>
      </c>
      <c r="T60">
        <v>5.8032253531979953E-4</v>
      </c>
      <c r="U60">
        <v>6.3674965645848609E-3</v>
      </c>
      <c r="V60">
        <v>1.2001594366571449</v>
      </c>
      <c r="W60">
        <v>0.1000132863880954</v>
      </c>
      <c r="X60">
        <v>0.1000132863880954</v>
      </c>
    </row>
    <row r="61" spans="1:24">
      <c r="A61" t="s">
        <v>166</v>
      </c>
      <c r="B61" t="s">
        <v>167</v>
      </c>
      <c r="C61" t="s">
        <v>477</v>
      </c>
      <c r="F61">
        <v>10.096178559575176</v>
      </c>
      <c r="G61">
        <v>46.68233056754066</v>
      </c>
      <c r="H61">
        <v>10.496027215399934</v>
      </c>
      <c r="I61">
        <v>11.695573182874211</v>
      </c>
      <c r="J61">
        <v>10.595989379356125</v>
      </c>
      <c r="K61">
        <v>18.792886823763691</v>
      </c>
      <c r="L61">
        <v>10.296102887487555</v>
      </c>
      <c r="M61">
        <v>10.296102887487555</v>
      </c>
      <c r="N61">
        <v>11.195762363093262</v>
      </c>
      <c r="O61">
        <v>17.393416528377035</v>
      </c>
      <c r="P61">
        <v>9.8962542316627946</v>
      </c>
      <c r="Q61">
        <v>11.295724527049455</v>
      </c>
      <c r="R61">
        <v>10.196140723531364</v>
      </c>
      <c r="S61">
        <v>2.0992054430799869</v>
      </c>
      <c r="T61">
        <v>10.096178559575176</v>
      </c>
      <c r="U61">
        <v>18.493000331895125</v>
      </c>
      <c r="V61">
        <v>19.19273547958845</v>
      </c>
      <c r="W61">
        <v>10.496027215399934</v>
      </c>
      <c r="X61">
        <v>10.496027215399934</v>
      </c>
    </row>
    <row r="62" spans="1:24">
      <c r="A62" t="s">
        <v>168</v>
      </c>
      <c r="B62" t="s">
        <v>169</v>
      </c>
      <c r="C62" t="s">
        <v>477</v>
      </c>
      <c r="F62">
        <v>9.1140363007778724</v>
      </c>
      <c r="G62">
        <v>19.029306562063688</v>
      </c>
      <c r="H62">
        <v>9.614807526095337</v>
      </c>
      <c r="I62">
        <v>9.4144990359683529</v>
      </c>
      <c r="J62">
        <v>9.614807526095337</v>
      </c>
      <c r="K62">
        <v>16.926067415730333</v>
      </c>
      <c r="L62">
        <v>9.31434479090486</v>
      </c>
      <c r="M62">
        <v>9.614807526095337</v>
      </c>
      <c r="N62">
        <v>11.31742969217472</v>
      </c>
      <c r="O62">
        <v>27.442263147397114</v>
      </c>
      <c r="P62">
        <v>9.2141905458413653</v>
      </c>
      <c r="Q62">
        <v>8.6132650754604061</v>
      </c>
      <c r="R62">
        <v>2.0491954518786146E-2</v>
      </c>
      <c r="S62">
        <v>8.1124938501429416</v>
      </c>
      <c r="T62">
        <v>9.2141905458413653</v>
      </c>
      <c r="U62">
        <v>6.3674965645848609E-3</v>
      </c>
      <c r="V62">
        <v>1.4021594308889034</v>
      </c>
      <c r="W62">
        <v>10.916812711920748</v>
      </c>
      <c r="X62">
        <v>9.7149617711588316</v>
      </c>
    </row>
    <row r="63" spans="1:24">
      <c r="A63" t="s">
        <v>170</v>
      </c>
      <c r="B63" t="s">
        <v>171</v>
      </c>
      <c r="C63" t="s">
        <v>477</v>
      </c>
      <c r="F63">
        <v>4.9142584980752941</v>
      </c>
      <c r="G63">
        <v>13.639574606902857</v>
      </c>
      <c r="H63">
        <v>5.21513146734521</v>
      </c>
      <c r="I63">
        <v>5.21513146734521</v>
      </c>
      <c r="J63">
        <v>5.3154224571018487</v>
      </c>
      <c r="K63">
        <v>10.630844914203697</v>
      </c>
      <c r="L63">
        <v>5.21513146734521</v>
      </c>
      <c r="M63">
        <v>5.21513146734521</v>
      </c>
      <c r="N63">
        <v>6.2180413649115964</v>
      </c>
      <c r="O63">
        <v>14.141029555686051</v>
      </c>
      <c r="P63">
        <v>5.21513146734521</v>
      </c>
      <c r="Q63">
        <v>7.2209512624779828</v>
      </c>
      <c r="R63">
        <v>4.9142584980752941</v>
      </c>
      <c r="S63">
        <v>1.1032008873230252</v>
      </c>
      <c r="T63">
        <v>5.1148404775885714</v>
      </c>
      <c r="U63">
        <v>9.2267710576107564</v>
      </c>
      <c r="V63">
        <v>9.5276440268806724</v>
      </c>
      <c r="W63">
        <v>5.3154224571018487</v>
      </c>
      <c r="X63">
        <v>5.21513146734521</v>
      </c>
    </row>
    <row r="64" spans="1:24">
      <c r="A64" t="s">
        <v>172</v>
      </c>
      <c r="B64" t="s">
        <v>173</v>
      </c>
      <c r="C64" t="s">
        <v>477</v>
      </c>
      <c r="F64">
        <v>4.6050603048376395</v>
      </c>
      <c r="G64">
        <v>12.413640821736248</v>
      </c>
      <c r="H64">
        <v>4.8052803180914498</v>
      </c>
      <c r="I64">
        <v>4.8052803180914498</v>
      </c>
      <c r="J64">
        <v>4.905390324718355</v>
      </c>
      <c r="K64">
        <v>9.710670642809804</v>
      </c>
      <c r="L64">
        <v>4.7051703114645447</v>
      </c>
      <c r="M64">
        <v>4.8052803180914498</v>
      </c>
      <c r="N64">
        <v>5.8063803843605024</v>
      </c>
      <c r="O64">
        <v>17.218921139827696</v>
      </c>
      <c r="P64">
        <v>4.4048402915838292</v>
      </c>
      <c r="Q64">
        <v>5.2057203445990705</v>
      </c>
      <c r="R64">
        <v>0.10011000662690515</v>
      </c>
      <c r="S64">
        <v>3.8041802518223977</v>
      </c>
      <c r="T64">
        <v>4.5049502982107343</v>
      </c>
      <c r="U64">
        <v>6.3674965645848609E-3</v>
      </c>
      <c r="V64">
        <v>0.60066003976143123</v>
      </c>
      <c r="W64">
        <v>4.905390324718355</v>
      </c>
      <c r="X64">
        <v>5.0055003313452602</v>
      </c>
    </row>
    <row r="65" spans="1:24">
      <c r="A65" t="s">
        <v>174</v>
      </c>
      <c r="B65" t="s">
        <v>175</v>
      </c>
      <c r="C65" t="s">
        <v>477</v>
      </c>
      <c r="F65">
        <v>1.0260119395016805E-3</v>
      </c>
      <c r="G65">
        <v>10.488811188811191</v>
      </c>
      <c r="H65">
        <v>9.9893439893439934E-2</v>
      </c>
      <c r="I65">
        <v>0.4994671994671997</v>
      </c>
      <c r="J65">
        <v>0.19978687978687987</v>
      </c>
      <c r="K65">
        <v>9.7895571095571139</v>
      </c>
      <c r="L65">
        <v>9.9893439893439934E-2</v>
      </c>
      <c r="M65">
        <v>0.19978687978687987</v>
      </c>
      <c r="N65">
        <v>0.69925407925407956</v>
      </c>
      <c r="O65">
        <v>120.77116883116888</v>
      </c>
      <c r="P65">
        <v>1.5902831508885454E-2</v>
      </c>
      <c r="Q65">
        <v>0.1997868797868799</v>
      </c>
      <c r="R65">
        <v>2.0491954518786146E-2</v>
      </c>
      <c r="S65">
        <v>9.9893439893439878E-2</v>
      </c>
      <c r="T65">
        <v>5.8032253531979953E-4</v>
      </c>
      <c r="U65">
        <v>6.3674965645848609E-3</v>
      </c>
      <c r="V65">
        <v>1.0988278388278392</v>
      </c>
      <c r="W65">
        <v>0.4994671994671997</v>
      </c>
      <c r="X65">
        <v>9.9893439893439934E-2</v>
      </c>
    </row>
    <row r="66" spans="1:24">
      <c r="A66" t="s">
        <v>264</v>
      </c>
      <c r="B66" t="s">
        <v>265</v>
      </c>
      <c r="C66" t="s">
        <v>477</v>
      </c>
      <c r="F66">
        <v>1.0016205718877656E-2</v>
      </c>
      <c r="G66">
        <v>10.396821536195006</v>
      </c>
      <c r="H66">
        <v>1.0016205718877656E-2</v>
      </c>
      <c r="I66">
        <v>3.4563379464398439E-3</v>
      </c>
      <c r="J66">
        <v>6.0097234313265933E-2</v>
      </c>
      <c r="K66">
        <v>2.8946834527556429</v>
      </c>
      <c r="L66">
        <v>5.0081028594388281E-2</v>
      </c>
      <c r="M66">
        <v>1.0016205718877664E-2</v>
      </c>
      <c r="N66">
        <v>0.46074546306837216</v>
      </c>
      <c r="O66">
        <v>11.268231433737363</v>
      </c>
      <c r="P66">
        <v>5.0081028594388281E-2</v>
      </c>
      <c r="Q66">
        <v>0.1101782629076542</v>
      </c>
      <c r="R66">
        <v>3.0048617156632967E-2</v>
      </c>
      <c r="S66">
        <v>3.0048617156632967E-2</v>
      </c>
      <c r="T66">
        <v>1.4877526676164959E-3</v>
      </c>
      <c r="U66">
        <v>5.0081028594388281E-2</v>
      </c>
      <c r="V66">
        <v>1.2019446862653187</v>
      </c>
      <c r="W66">
        <v>0.10016205718877656</v>
      </c>
      <c r="X66">
        <v>2.0032411437755311E-2</v>
      </c>
    </row>
    <row r="67" spans="1:24">
      <c r="A67" t="s">
        <v>266</v>
      </c>
      <c r="B67" t="s">
        <v>267</v>
      </c>
      <c r="C67" t="s">
        <v>477</v>
      </c>
      <c r="F67">
        <v>10.973033388981637</v>
      </c>
      <c r="G67">
        <v>23.369053756260435</v>
      </c>
      <c r="H67">
        <v>10.542128881469116</v>
      </c>
      <c r="I67">
        <v>10.492023706176962</v>
      </c>
      <c r="J67">
        <v>10.171350584307179</v>
      </c>
      <c r="K67">
        <v>13.618586644407348</v>
      </c>
      <c r="L67">
        <v>10.371771285475793</v>
      </c>
      <c r="M67">
        <v>10.351729215358933</v>
      </c>
      <c r="N67">
        <v>11.243601335559267</v>
      </c>
      <c r="O67">
        <v>19.340597662771291</v>
      </c>
      <c r="P67">
        <v>11.183475125208682</v>
      </c>
      <c r="Q67">
        <v>15.352225709515862</v>
      </c>
      <c r="R67">
        <v>9.6201936560934893</v>
      </c>
      <c r="S67">
        <v>1.9039966611018366</v>
      </c>
      <c r="T67">
        <v>9.9709298831385649</v>
      </c>
      <c r="U67">
        <v>17.556853422370619</v>
      </c>
      <c r="V67">
        <v>19.821607345575963</v>
      </c>
      <c r="W67">
        <v>9.6803198664440746</v>
      </c>
      <c r="X67">
        <v>9.7103829716193673</v>
      </c>
    </row>
    <row r="68" spans="1:24">
      <c r="A68" t="s">
        <v>268</v>
      </c>
      <c r="B68" t="s">
        <v>269</v>
      </c>
      <c r="C68" t="s">
        <v>477</v>
      </c>
      <c r="F68">
        <v>10.228513493555313</v>
      </c>
      <c r="G68">
        <v>25.837285311493012</v>
      </c>
      <c r="H68">
        <v>9.6362835660579993</v>
      </c>
      <c r="I68">
        <v>9.345187499999998</v>
      </c>
      <c r="J68">
        <v>9.4355276584317913</v>
      </c>
      <c r="K68">
        <v>14.815785982814175</v>
      </c>
      <c r="L68">
        <v>9.2849607277121358</v>
      </c>
      <c r="M68">
        <v>9.7065481337271731</v>
      </c>
      <c r="N68">
        <v>10.379080424274971</v>
      </c>
      <c r="O68">
        <v>28.025524704618686</v>
      </c>
      <c r="P68">
        <v>9.3351497046186882</v>
      </c>
      <c r="Q68">
        <v>9.9574930182599335</v>
      </c>
      <c r="R68">
        <v>0.13049133995703541</v>
      </c>
      <c r="S68">
        <v>8.4919748925886118</v>
      </c>
      <c r="T68">
        <v>9.3351497046186882</v>
      </c>
      <c r="U68">
        <v>8.0302363050483341E-2</v>
      </c>
      <c r="V68">
        <v>1.3049133995703543</v>
      </c>
      <c r="W68">
        <v>9.2146961600429638</v>
      </c>
      <c r="X68">
        <v>9.2949985230934473</v>
      </c>
    </row>
    <row r="69" spans="1:24">
      <c r="A69" t="s">
        <v>270</v>
      </c>
      <c r="B69" t="s">
        <v>271</v>
      </c>
      <c r="C69" t="s">
        <v>477</v>
      </c>
      <c r="F69">
        <v>5.6883295970109424</v>
      </c>
      <c r="G69">
        <v>24.072930878035763</v>
      </c>
      <c r="H69">
        <v>5.4983853749666407</v>
      </c>
      <c r="I69">
        <v>5.3884176674673085</v>
      </c>
      <c r="J69">
        <v>5.4384029890579138</v>
      </c>
      <c r="K69">
        <v>13.566016279690421</v>
      </c>
      <c r="L69">
        <v>5.4583971176941564</v>
      </c>
      <c r="M69">
        <v>5.5583677608753685</v>
      </c>
      <c r="N69">
        <v>5.9482532692820929</v>
      </c>
      <c r="O69">
        <v>15.835349879903927</v>
      </c>
      <c r="P69">
        <v>5.6283472111022164</v>
      </c>
      <c r="Q69">
        <v>7.8976808113157206</v>
      </c>
      <c r="R69">
        <v>5.1184969308780364</v>
      </c>
      <c r="S69">
        <v>0.99970643181211649</v>
      </c>
      <c r="T69">
        <v>5.2584558313317329</v>
      </c>
      <c r="U69">
        <v>9.0373461435815337</v>
      </c>
      <c r="V69">
        <v>11.346668001067522</v>
      </c>
      <c r="W69">
        <v>5.5383736322391259</v>
      </c>
      <c r="X69">
        <v>5.1984734454230059</v>
      </c>
    </row>
    <row r="70" spans="1:24">
      <c r="A70" t="s">
        <v>272</v>
      </c>
      <c r="B70" t="s">
        <v>273</v>
      </c>
      <c r="C70" t="s">
        <v>477</v>
      </c>
      <c r="F70">
        <v>5.0555583892617477</v>
      </c>
      <c r="G70">
        <v>17.909691006711419</v>
      </c>
      <c r="H70">
        <v>4.8753602684563777</v>
      </c>
      <c r="I70">
        <v>5.3358665771812106</v>
      </c>
      <c r="J70">
        <v>5.0355363758389284</v>
      </c>
      <c r="K70">
        <v>9.9809736912751728</v>
      </c>
      <c r="L70">
        <v>4.7051731543624182</v>
      </c>
      <c r="M70">
        <v>7.5082550335570506</v>
      </c>
      <c r="N70">
        <v>5.6862518120805401</v>
      </c>
      <c r="O70">
        <v>19.521463087248332</v>
      </c>
      <c r="P70">
        <v>4.865349261744969</v>
      </c>
      <c r="Q70">
        <v>5.445987651006714</v>
      </c>
      <c r="R70">
        <v>0.1101210738255034</v>
      </c>
      <c r="S70">
        <v>4.2646888590604046</v>
      </c>
      <c r="T70">
        <v>4.5950520805369148</v>
      </c>
      <c r="U70">
        <v>5.0055033557047005E-2</v>
      </c>
      <c r="V70">
        <v>1.3014308724832222</v>
      </c>
      <c r="W70">
        <v>4.6551181208053718</v>
      </c>
      <c r="X70">
        <v>4.6551181208053718</v>
      </c>
    </row>
    <row r="71" spans="1:24">
      <c r="A71" t="s">
        <v>274</v>
      </c>
      <c r="B71" t="s">
        <v>275</v>
      </c>
      <c r="C71" t="s">
        <v>477</v>
      </c>
      <c r="F71">
        <v>1.0008818813468726E-2</v>
      </c>
      <c r="G71">
        <v>22.980247995724191</v>
      </c>
      <c r="H71">
        <v>2.1425335469952389E-3</v>
      </c>
      <c r="I71">
        <v>3.4563379464398439E-3</v>
      </c>
      <c r="J71">
        <v>0.13011464457509342</v>
      </c>
      <c r="K71">
        <v>3.3929895777658974</v>
      </c>
      <c r="L71">
        <v>0.14012346338856216</v>
      </c>
      <c r="M71">
        <v>0.16014110101549961</v>
      </c>
      <c r="N71">
        <v>0.59052030999465477</v>
      </c>
      <c r="O71">
        <v>37.162744254409375</v>
      </c>
      <c r="P71">
        <v>5.0044094067343628E-2</v>
      </c>
      <c r="Q71">
        <v>0.31027338321753045</v>
      </c>
      <c r="R71">
        <v>4.0035275253874902E-2</v>
      </c>
      <c r="S71">
        <v>4.0035275253874902E-2</v>
      </c>
      <c r="T71">
        <v>1.4877526676164959E-3</v>
      </c>
      <c r="U71">
        <v>4.0035275253874902E-2</v>
      </c>
      <c r="V71">
        <v>0.9208113308391227</v>
      </c>
      <c r="W71">
        <v>0.33029102084446793</v>
      </c>
      <c r="X71">
        <v>4.0035275253874902E-2</v>
      </c>
    </row>
    <row r="72" spans="1:24">
      <c r="A72" t="s">
        <v>297</v>
      </c>
      <c r="B72" t="s">
        <v>333</v>
      </c>
      <c r="C72" t="s">
        <v>475</v>
      </c>
      <c r="F72">
        <v>8.6267027304758786E-4</v>
      </c>
      <c r="G72">
        <v>21.555970928447113</v>
      </c>
      <c r="H72">
        <v>4.4320687890265091</v>
      </c>
      <c r="I72">
        <v>0.30218650834271654</v>
      </c>
      <c r="J72">
        <v>0.30218650834271654</v>
      </c>
      <c r="K72">
        <v>5.2378994779404202</v>
      </c>
      <c r="L72">
        <v>0.10072883611423886</v>
      </c>
      <c r="M72">
        <v>0.10072883611423886</v>
      </c>
      <c r="N72">
        <v>1.1080171972566273</v>
      </c>
      <c r="O72">
        <v>11.382358480908991</v>
      </c>
      <c r="P72">
        <v>1.2087460333708662</v>
      </c>
      <c r="Q72">
        <v>0.90655952502814974</v>
      </c>
      <c r="R72">
        <v>0.60437301668543308</v>
      </c>
      <c r="S72">
        <v>9.1499617485539249E-4</v>
      </c>
      <c r="T72">
        <v>2.3072894270117043E-3</v>
      </c>
      <c r="U72">
        <v>1.3760297961890214E-3</v>
      </c>
      <c r="V72">
        <v>2.5182209028559712</v>
      </c>
      <c r="W72">
        <v>134.47299621250886</v>
      </c>
      <c r="X72">
        <v>1.1080171972566273</v>
      </c>
    </row>
    <row r="73" spans="1:24">
      <c r="A73" t="s">
        <v>300</v>
      </c>
      <c r="B73" t="s">
        <v>334</v>
      </c>
      <c r="C73" t="s">
        <v>476</v>
      </c>
      <c r="F73">
        <v>8.6267027304758786E-4</v>
      </c>
      <c r="G73">
        <v>19.857593698517302</v>
      </c>
      <c r="H73">
        <v>0.10183381383855027</v>
      </c>
      <c r="I73">
        <v>0.10183381383855027</v>
      </c>
      <c r="J73">
        <v>0.20366762767710053</v>
      </c>
      <c r="K73">
        <v>3.4623496705107093</v>
      </c>
      <c r="L73">
        <v>0.10183381383855027</v>
      </c>
      <c r="M73">
        <v>0.10183381383855027</v>
      </c>
      <c r="N73">
        <v>0.20366762767710053</v>
      </c>
      <c r="O73">
        <v>7.5357022240527201</v>
      </c>
      <c r="P73">
        <v>4.2504188617123366E-3</v>
      </c>
      <c r="Q73">
        <v>0.71283669686985196</v>
      </c>
      <c r="R73">
        <v>3.3226947647955868E-3</v>
      </c>
      <c r="S73">
        <v>9.1499617485539249E-4</v>
      </c>
      <c r="T73">
        <v>2.3072894270117043E-3</v>
      </c>
      <c r="U73">
        <v>1.3760297961890214E-3</v>
      </c>
      <c r="V73">
        <v>1.6293410214168043</v>
      </c>
      <c r="W73">
        <v>0.10183381383855027</v>
      </c>
      <c r="X73">
        <v>8.5206367132978963E-3</v>
      </c>
    </row>
    <row r="74" spans="1:24">
      <c r="A74" t="s">
        <v>298</v>
      </c>
      <c r="B74" t="s">
        <v>335</v>
      </c>
      <c r="C74" t="s">
        <v>475</v>
      </c>
      <c r="F74">
        <v>8.6267027304758786E-4</v>
      </c>
      <c r="G74">
        <v>17.688170943666304</v>
      </c>
      <c r="H74">
        <v>4.5225437071874071</v>
      </c>
      <c r="I74">
        <v>0.30150291381249378</v>
      </c>
      <c r="J74">
        <v>0.30150291381249378</v>
      </c>
      <c r="K74">
        <v>14.773642776812197</v>
      </c>
      <c r="L74">
        <v>0.10050097127083127</v>
      </c>
      <c r="M74">
        <v>0.30150291381249378</v>
      </c>
      <c r="N74">
        <v>8.944586443103983</v>
      </c>
      <c r="O74">
        <v>14.773642776812197</v>
      </c>
      <c r="P74">
        <v>1.2060116552499751</v>
      </c>
      <c r="Q74">
        <v>1.3065126265208067</v>
      </c>
      <c r="R74">
        <v>0.60300582762498756</v>
      </c>
      <c r="S74">
        <v>9.1499617485539249E-4</v>
      </c>
      <c r="T74">
        <v>2.3072894270117043E-3</v>
      </c>
      <c r="U74">
        <v>1.3760297961890214E-3</v>
      </c>
      <c r="V74">
        <v>6.4320621613332012</v>
      </c>
      <c r="W74">
        <v>134.9728044167264</v>
      </c>
      <c r="X74">
        <v>0.30150291381249378</v>
      </c>
    </row>
    <row r="75" spans="1:24">
      <c r="A75" t="s">
        <v>299</v>
      </c>
      <c r="B75" t="s">
        <v>336</v>
      </c>
      <c r="C75" t="s">
        <v>476</v>
      </c>
      <c r="F75">
        <v>8.6267027304758786E-4</v>
      </c>
      <c r="G75">
        <v>12.115169675090252</v>
      </c>
      <c r="H75">
        <v>0.10180814853017019</v>
      </c>
      <c r="I75">
        <v>2.0223253941935261E-3</v>
      </c>
      <c r="J75">
        <v>0.10180814853017019</v>
      </c>
      <c r="K75">
        <v>2.0361629706034039</v>
      </c>
      <c r="L75">
        <v>0.10180814853017019</v>
      </c>
      <c r="M75">
        <v>0.10180814853017019</v>
      </c>
      <c r="N75">
        <v>0.50904074265085097</v>
      </c>
      <c r="O75">
        <v>13.235059308922125</v>
      </c>
      <c r="P75">
        <v>4.2504188617123366E-3</v>
      </c>
      <c r="Q75">
        <v>1.3235059308922124</v>
      </c>
      <c r="R75">
        <v>3.3226947647955868E-3</v>
      </c>
      <c r="S75">
        <v>9.1499617485539249E-4</v>
      </c>
      <c r="T75">
        <v>2.3072894270117043E-3</v>
      </c>
      <c r="U75">
        <v>1.3760297961890214E-3</v>
      </c>
      <c r="V75">
        <v>1.4253140794223826</v>
      </c>
      <c r="W75">
        <v>0.10180814853017019</v>
      </c>
      <c r="X75">
        <v>8.5206367132978963E-3</v>
      </c>
    </row>
    <row r="76" spans="1:24">
      <c r="A76" t="s">
        <v>79</v>
      </c>
      <c r="B76" t="s">
        <v>130</v>
      </c>
      <c r="C76" t="s">
        <v>475</v>
      </c>
      <c r="F76">
        <v>1.0260119395016804E-2</v>
      </c>
      <c r="G76">
        <v>13.984963308872585</v>
      </c>
      <c r="H76">
        <v>3.9957038025350244</v>
      </c>
      <c r="I76">
        <v>9.9892595063375611E-2</v>
      </c>
      <c r="J76">
        <v>0.29967778519012683</v>
      </c>
      <c r="K76">
        <v>7.0923742494996675</v>
      </c>
      <c r="L76">
        <v>2.4663884527786777E-2</v>
      </c>
      <c r="M76">
        <v>0.19978519012675122</v>
      </c>
      <c r="N76">
        <v>24.573578385590398</v>
      </c>
      <c r="O76">
        <v>20.477981987992003</v>
      </c>
      <c r="P76">
        <v>2.0977444963308876</v>
      </c>
      <c r="Q76">
        <v>0.59935557038025367</v>
      </c>
      <c r="R76">
        <v>0.59935557038025367</v>
      </c>
      <c r="S76">
        <v>8.8034794257725157E-3</v>
      </c>
      <c r="T76">
        <v>5.8032253531979956E-3</v>
      </c>
      <c r="U76">
        <v>6.3674965645848597E-2</v>
      </c>
      <c r="V76">
        <v>0.89903335557038044</v>
      </c>
      <c r="W76">
        <v>309.76693729152777</v>
      </c>
      <c r="X76">
        <v>0.69924816544362922</v>
      </c>
    </row>
    <row r="77" spans="1:24">
      <c r="A77" t="s">
        <v>80</v>
      </c>
      <c r="B77" t="s">
        <v>131</v>
      </c>
      <c r="C77" t="s">
        <v>476</v>
      </c>
      <c r="F77">
        <v>1.0260119395016804E-2</v>
      </c>
      <c r="G77">
        <v>16.236012052226314</v>
      </c>
      <c r="H77">
        <v>1.4976521625531076E-2</v>
      </c>
      <c r="I77">
        <v>2.7251895346929539E-2</v>
      </c>
      <c r="J77">
        <v>0.20044459323736188</v>
      </c>
      <c r="K77">
        <v>4.3095587546032803</v>
      </c>
      <c r="L77">
        <v>2.4663884527786777E-2</v>
      </c>
      <c r="M77">
        <v>0.10022229661868094</v>
      </c>
      <c r="N77">
        <v>0.5011114830934047</v>
      </c>
      <c r="O77">
        <v>5.812893203883494</v>
      </c>
      <c r="P77">
        <v>0.15902831508885451</v>
      </c>
      <c r="Q77">
        <v>0.40088918647472371</v>
      </c>
      <c r="R77">
        <v>0.20491954518786146</v>
      </c>
      <c r="S77">
        <v>8.8034794257725157E-3</v>
      </c>
      <c r="T77">
        <v>5.8032253531979956E-3</v>
      </c>
      <c r="U77">
        <v>0.10022229661868094</v>
      </c>
      <c r="V77">
        <v>0.80177837294944754</v>
      </c>
      <c r="W77">
        <v>0.80177837294944754</v>
      </c>
      <c r="X77">
        <v>0.10022229661868094</v>
      </c>
    </row>
    <row r="78" spans="1:24">
      <c r="A78" t="s">
        <v>81</v>
      </c>
      <c r="B78" t="s">
        <v>132</v>
      </c>
      <c r="C78" t="s">
        <v>475</v>
      </c>
      <c r="F78">
        <v>1.0260119395016804E-2</v>
      </c>
      <c r="G78">
        <v>21.662531120331963</v>
      </c>
      <c r="H78">
        <v>3.9930932940704085</v>
      </c>
      <c r="I78">
        <v>9.9827332351760209E-2</v>
      </c>
      <c r="J78">
        <v>0.19965466470352042</v>
      </c>
      <c r="K78">
        <v>9.1841145763619387</v>
      </c>
      <c r="L78">
        <v>2.4663884527786777E-2</v>
      </c>
      <c r="M78">
        <v>0.59896399411056123</v>
      </c>
      <c r="N78">
        <v>27.951653058492855</v>
      </c>
      <c r="O78">
        <v>22.361322446794286</v>
      </c>
      <c r="P78">
        <v>2.0963739793869642</v>
      </c>
      <c r="Q78">
        <v>0.99827332351760212</v>
      </c>
      <c r="R78">
        <v>0.69879132646232145</v>
      </c>
      <c r="S78">
        <v>8.8034794257725157E-3</v>
      </c>
      <c r="T78">
        <v>5.8032253531979956E-3</v>
      </c>
      <c r="U78">
        <v>6.3674965645848597E-2</v>
      </c>
      <c r="V78">
        <v>0.89844599116584178</v>
      </c>
      <c r="W78">
        <v>312.35972292865767</v>
      </c>
      <c r="X78">
        <v>0.49913666175880106</v>
      </c>
    </row>
    <row r="79" spans="1:24">
      <c r="A79" t="s">
        <v>82</v>
      </c>
      <c r="B79" t="s">
        <v>133</v>
      </c>
      <c r="C79" t="s">
        <v>476</v>
      </c>
      <c r="F79">
        <v>1.0260119395016804E-2</v>
      </c>
      <c r="G79">
        <v>24.254027301459217</v>
      </c>
      <c r="H79">
        <v>1.4976521625531076E-2</v>
      </c>
      <c r="I79">
        <v>0.30066975993544481</v>
      </c>
      <c r="J79">
        <v>0.40089301324725979</v>
      </c>
      <c r="K79">
        <v>6.0133951987088965</v>
      </c>
      <c r="L79">
        <v>2.4663884527786777E-2</v>
      </c>
      <c r="M79">
        <v>0.10022325331181495</v>
      </c>
      <c r="N79">
        <v>0.60133951987088963</v>
      </c>
      <c r="O79">
        <v>7.1158509851388612</v>
      </c>
      <c r="P79">
        <v>0.15902831508885451</v>
      </c>
      <c r="Q79">
        <v>0.20044650662362987</v>
      </c>
      <c r="R79">
        <v>0.30066975993544492</v>
      </c>
      <c r="S79">
        <v>8.8034794257725157E-3</v>
      </c>
      <c r="T79">
        <v>5.8032253531979956E-3</v>
      </c>
      <c r="U79">
        <v>0.10022325331181495</v>
      </c>
      <c r="V79">
        <v>0.80178602649451958</v>
      </c>
      <c r="W79">
        <v>0.20044650662362989</v>
      </c>
      <c r="X79">
        <v>0.10022325331181495</v>
      </c>
    </row>
  </sheetData>
  <conditionalFormatting sqref="F10:X11 G12:X12 F13:X14 G15:X15 F16:X45 F76:X79">
    <cfRule type="cellIs" dxfId="46" priority="12" operator="lessThan">
      <formula>F$21</formula>
    </cfRule>
  </conditionalFormatting>
  <conditionalFormatting sqref="Y16">
    <cfRule type="cellIs" dxfId="45" priority="16" operator="lessThan">
      <formula>F$21</formula>
    </cfRule>
  </conditionalFormatting>
  <conditionalFormatting sqref="Z17">
    <cfRule type="cellIs" dxfId="44" priority="14" operator="lessThan">
      <formula>F$21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4"/>
  <sheetViews>
    <sheetView topLeftCell="A74" workbookViewId="0">
      <selection activeCell="D87" sqref="D87"/>
    </sheetView>
  </sheetViews>
  <sheetFormatPr baseColWidth="10" defaultColWidth="8.83203125" defaultRowHeight="15"/>
  <cols>
    <col min="1" max="1" width="23.6640625" customWidth="1"/>
    <col min="2" max="5" width="29.33203125" customWidth="1"/>
    <col min="6" max="6" width="9.5" style="2" customWidth="1"/>
  </cols>
  <sheetData>
    <row r="1" spans="1:24" s="7" customFormat="1" ht="21">
      <c r="A1" s="4" t="s">
        <v>2</v>
      </c>
      <c r="B1" s="5"/>
      <c r="C1" s="5"/>
      <c r="D1" s="5"/>
      <c r="E1" s="5"/>
      <c r="F1" s="6"/>
      <c r="G1" s="6"/>
      <c r="H1" s="6"/>
      <c r="I1" s="6"/>
      <c r="K1" s="6"/>
    </row>
    <row r="2" spans="1:24" s="11" customFormat="1" ht="18">
      <c r="A2" s="8" t="s">
        <v>3</v>
      </c>
      <c r="B2" s="9"/>
      <c r="C2" s="9"/>
      <c r="D2" s="9"/>
      <c r="E2" s="9"/>
      <c r="F2" s="10"/>
      <c r="G2" s="10"/>
      <c r="H2" s="10"/>
      <c r="I2" s="10"/>
      <c r="K2" s="10"/>
      <c r="L2" s="12"/>
    </row>
    <row r="3" spans="1:24" s="11" customFormat="1" ht="18">
      <c r="A3" s="8"/>
      <c r="B3" s="9"/>
      <c r="C3" s="9"/>
      <c r="D3" s="9"/>
      <c r="E3" s="9"/>
      <c r="F3" s="10"/>
      <c r="G3" s="10"/>
      <c r="H3" s="10"/>
      <c r="I3" s="10"/>
      <c r="K3" s="10"/>
      <c r="L3" s="12"/>
    </row>
    <row r="4" spans="1:24">
      <c r="A4" s="13"/>
      <c r="B4" s="14"/>
      <c r="C4" s="14"/>
      <c r="D4" s="14"/>
      <c r="E4" s="14"/>
      <c r="F4" s="29" t="s">
        <v>134</v>
      </c>
      <c r="G4" s="29"/>
      <c r="H4" s="29"/>
    </row>
    <row r="5" spans="1:24" s="26" customFormat="1" ht="18.75" customHeight="1">
      <c r="A5" s="16" t="s">
        <v>0</v>
      </c>
      <c r="B5" s="16" t="s">
        <v>1</v>
      </c>
      <c r="C5" s="16" t="s">
        <v>474</v>
      </c>
      <c r="D5" s="16"/>
      <c r="E5" s="16"/>
      <c r="F5" s="30" t="s">
        <v>4</v>
      </c>
      <c r="G5" s="30" t="s">
        <v>5</v>
      </c>
      <c r="H5" s="31" t="s">
        <v>6</v>
      </c>
      <c r="I5" s="31" t="s">
        <v>7</v>
      </c>
      <c r="J5" s="30" t="s">
        <v>8</v>
      </c>
      <c r="K5" s="30" t="s">
        <v>9</v>
      </c>
      <c r="L5" s="31" t="s">
        <v>10</v>
      </c>
      <c r="M5" s="30" t="s">
        <v>11</v>
      </c>
      <c r="N5" s="30" t="s">
        <v>12</v>
      </c>
      <c r="O5" s="30" t="s">
        <v>13</v>
      </c>
      <c r="P5" s="30" t="s">
        <v>14</v>
      </c>
      <c r="Q5" s="31" t="s">
        <v>15</v>
      </c>
      <c r="R5" s="30" t="s">
        <v>16</v>
      </c>
      <c r="S5" s="30" t="s">
        <v>17</v>
      </c>
      <c r="T5" s="30" t="s">
        <v>18</v>
      </c>
      <c r="U5" s="30" t="s">
        <v>19</v>
      </c>
      <c r="V5" s="30" t="s">
        <v>20</v>
      </c>
      <c r="W5" s="30" t="s">
        <v>21</v>
      </c>
      <c r="X5" s="30" t="s">
        <v>22</v>
      </c>
    </row>
    <row r="6" spans="1:24" s="18" customFormat="1" ht="18.75" customHeight="1">
      <c r="A6" s="17"/>
      <c r="D6" s="18" t="s">
        <v>337</v>
      </c>
      <c r="E6" s="18" t="s">
        <v>338</v>
      </c>
      <c r="F6" s="19" t="s">
        <v>23</v>
      </c>
      <c r="G6" s="19" t="s">
        <v>23</v>
      </c>
      <c r="H6" s="19" t="s">
        <v>23</v>
      </c>
      <c r="I6" s="19" t="s">
        <v>23</v>
      </c>
      <c r="J6" s="19" t="s">
        <v>23</v>
      </c>
      <c r="K6" s="19" t="s">
        <v>23</v>
      </c>
      <c r="L6" s="19" t="s">
        <v>23</v>
      </c>
      <c r="M6" s="19" t="s">
        <v>23</v>
      </c>
      <c r="N6" s="19" t="s">
        <v>23</v>
      </c>
      <c r="O6" s="19" t="s">
        <v>23</v>
      </c>
      <c r="P6" s="19" t="s">
        <v>23</v>
      </c>
      <c r="Q6" s="19" t="s">
        <v>23</v>
      </c>
      <c r="R6" s="19" t="s">
        <v>23</v>
      </c>
      <c r="S6" s="19" t="s">
        <v>23</v>
      </c>
      <c r="T6" s="19" t="s">
        <v>23</v>
      </c>
      <c r="U6" s="19" t="s">
        <v>23</v>
      </c>
      <c r="V6" s="19" t="s">
        <v>23</v>
      </c>
      <c r="W6" s="19" t="s">
        <v>23</v>
      </c>
      <c r="X6" s="19" t="s">
        <v>23</v>
      </c>
    </row>
    <row r="7" spans="1:24" s="1" customFormat="1">
      <c r="B7" s="20" t="s">
        <v>135</v>
      </c>
      <c r="C7" s="33"/>
      <c r="D7" s="33"/>
      <c r="E7" s="33"/>
      <c r="F7" s="28">
        <v>1.451E-2</v>
      </c>
      <c r="G7" s="28">
        <v>0.1757</v>
      </c>
      <c r="H7" s="28">
        <v>2.1180000000000001E-2</v>
      </c>
      <c r="I7" s="28">
        <v>3.8539999999999998E-2</v>
      </c>
      <c r="J7" s="28">
        <v>3.3430000000000001E-2</v>
      </c>
      <c r="K7" s="28">
        <v>0.35700000000000004</v>
      </c>
      <c r="L7" s="28">
        <v>3.4880000000000001E-2</v>
      </c>
      <c r="M7" s="28">
        <v>3.6459999999999999E-2</v>
      </c>
      <c r="N7" s="28">
        <v>2.0820000000000002E-2</v>
      </c>
      <c r="O7" s="28">
        <v>0.10819999999999999</v>
      </c>
      <c r="P7" s="28">
        <v>0.22489999999999999</v>
      </c>
      <c r="Q7" s="28">
        <v>1.3239999999999998</v>
      </c>
      <c r="R7" s="28">
        <v>0.2898</v>
      </c>
      <c r="S7" s="28">
        <v>1.2449999999999999E-2</v>
      </c>
      <c r="T7" s="28">
        <v>8.2070000000000008E-3</v>
      </c>
      <c r="U7" s="28">
        <v>9.0050000000000005E-2</v>
      </c>
      <c r="V7" s="28">
        <v>3.5959999999999999E-2</v>
      </c>
      <c r="W7" s="28">
        <v>3.1530000000000002E-2</v>
      </c>
      <c r="X7" s="28">
        <v>2.0790000000000003E-2</v>
      </c>
    </row>
    <row r="8" spans="1:24">
      <c r="F8"/>
    </row>
    <row r="9" spans="1:24">
      <c r="A9" t="s">
        <v>31</v>
      </c>
      <c r="B9" t="s">
        <v>83</v>
      </c>
      <c r="C9" s="73" t="s">
        <v>475</v>
      </c>
      <c r="D9">
        <v>8.18</v>
      </c>
      <c r="E9">
        <v>236</v>
      </c>
      <c r="F9" s="14">
        <v>1.0260119395016804E-2</v>
      </c>
      <c r="G9" s="14">
        <v>19.432634017207146</v>
      </c>
      <c r="H9" s="14">
        <v>3.5875632031767037</v>
      </c>
      <c r="I9" s="14">
        <v>0.4982726671078756</v>
      </c>
      <c r="J9" s="14">
        <v>0.29896360026472535</v>
      </c>
      <c r="K9" s="14">
        <v>12.157853077432163</v>
      </c>
      <c r="L9" s="14">
        <v>2.4663884527786777E-2</v>
      </c>
      <c r="M9" s="14">
        <v>0.29896360026472535</v>
      </c>
      <c r="N9" s="14">
        <v>10.762689609530113</v>
      </c>
      <c r="O9" s="14">
        <v>6.6768537392455318</v>
      </c>
      <c r="P9" s="14">
        <v>2.6906724023825284</v>
      </c>
      <c r="Q9" s="14">
        <v>0.49827266710787554</v>
      </c>
      <c r="R9" s="14">
        <v>0.39861813368630056</v>
      </c>
      <c r="S9" s="14">
        <v>8.8034794257725157E-3</v>
      </c>
      <c r="T9" s="14">
        <v>5.8032253531979956E-3</v>
      </c>
      <c r="U9" s="14">
        <v>6.3674965645848597E-2</v>
      </c>
      <c r="V9" s="14">
        <v>0.89689080079417594</v>
      </c>
      <c r="W9" s="14">
        <v>13.154398411647916</v>
      </c>
      <c r="X9" s="14">
        <v>0.29896360026472502</v>
      </c>
    </row>
    <row r="10" spans="1:24">
      <c r="A10" t="s">
        <v>32</v>
      </c>
      <c r="B10" t="s">
        <v>84</v>
      </c>
      <c r="C10" s="73" t="s">
        <v>476</v>
      </c>
      <c r="D10">
        <v>7.09</v>
      </c>
      <c r="E10">
        <v>239</v>
      </c>
      <c r="F10" s="14">
        <v>1.0260119395016804E-2</v>
      </c>
      <c r="G10" s="14">
        <v>15.590338576379624</v>
      </c>
      <c r="H10" s="14">
        <v>1.4976521625531076E-2</v>
      </c>
      <c r="I10" s="14">
        <v>9.9301519594774665E-2</v>
      </c>
      <c r="J10" s="14">
        <v>9.9301519594774665E-2</v>
      </c>
      <c r="K10" s="14">
        <v>5.0643774993335082</v>
      </c>
      <c r="L10" s="14">
        <v>0.19860303918954933</v>
      </c>
      <c r="M10" s="14">
        <v>9.9301519594774665E-2</v>
      </c>
      <c r="N10" s="14">
        <v>0.59580911756864796</v>
      </c>
      <c r="O10" s="14">
        <v>403.46207411356943</v>
      </c>
      <c r="P10" s="14">
        <v>0.15902831508885451</v>
      </c>
      <c r="Q10" s="14">
        <v>0.1986030391895493</v>
      </c>
      <c r="R10" s="14">
        <v>0.20491954518786146</v>
      </c>
      <c r="S10" s="14">
        <v>8.8034794257725157E-3</v>
      </c>
      <c r="T10" s="14">
        <v>5.8032253531979956E-3</v>
      </c>
      <c r="U10" s="14">
        <v>6.3674965645848597E-2</v>
      </c>
      <c r="V10" s="14">
        <v>0.89371367635297194</v>
      </c>
      <c r="W10" s="14">
        <v>0.19860303918954933</v>
      </c>
      <c r="X10" s="14">
        <v>9.9301519594774665E-2</v>
      </c>
    </row>
    <row r="11" spans="1:24">
      <c r="A11" t="s">
        <v>33</v>
      </c>
      <c r="B11" t="s">
        <v>85</v>
      </c>
      <c r="C11" s="73" t="s">
        <v>475</v>
      </c>
      <c r="D11">
        <v>8.0790000000000006</v>
      </c>
      <c r="E11">
        <v>245</v>
      </c>
      <c r="F11" s="14">
        <v>1.0260119395016804E-2</v>
      </c>
      <c r="G11" s="14">
        <v>21.521715709379848</v>
      </c>
      <c r="H11" s="14">
        <v>4.1041411352770876</v>
      </c>
      <c r="I11" s="14">
        <v>0.60060601979664696</v>
      </c>
      <c r="J11" s="14">
        <v>0.30030300989832348</v>
      </c>
      <c r="K11" s="14">
        <v>5.7057571880681452</v>
      </c>
      <c r="L11" s="14">
        <v>2.4663884527786777E-2</v>
      </c>
      <c r="M11" s="14">
        <v>0.30030300989832348</v>
      </c>
      <c r="N11" s="14">
        <v>7.2072722375597635</v>
      </c>
      <c r="O11" s="14">
        <v>5.005050164972058</v>
      </c>
      <c r="P11" s="14">
        <v>3.103131102282676</v>
      </c>
      <c r="Q11" s="14">
        <v>0.5005050164972058</v>
      </c>
      <c r="R11" s="14">
        <v>0.5005050164972058</v>
      </c>
      <c r="S11" s="14">
        <v>8.8034794257725157E-3</v>
      </c>
      <c r="T11" s="14">
        <v>5.8032253531979956E-3</v>
      </c>
      <c r="U11" s="14">
        <v>6.3674965645848597E-2</v>
      </c>
      <c r="V11" s="14">
        <v>1.6016160527910586</v>
      </c>
      <c r="W11" s="14">
        <v>14.814948488317292</v>
      </c>
      <c r="X11" s="14">
        <v>0.30030300989832348</v>
      </c>
    </row>
    <row r="12" spans="1:24">
      <c r="A12" t="s">
        <v>34</v>
      </c>
      <c r="B12" t="s">
        <v>86</v>
      </c>
      <c r="C12" s="73" t="s">
        <v>476</v>
      </c>
      <c r="D12">
        <v>4.6159999999999997</v>
      </c>
      <c r="E12">
        <v>10.119999999999999</v>
      </c>
      <c r="F12" s="14">
        <v>1.0260119395016804E-2</v>
      </c>
      <c r="G12" s="14">
        <v>15.749402738276345</v>
      </c>
      <c r="H12" s="14">
        <v>1.4976521625531076E-2</v>
      </c>
      <c r="I12" s="14">
        <v>2.7251895346929539E-2</v>
      </c>
      <c r="J12" s="14">
        <v>0.19810569482108609</v>
      </c>
      <c r="K12" s="14">
        <v>9.4100205040015883</v>
      </c>
      <c r="L12" s="14">
        <v>2.4663884527786777E-2</v>
      </c>
      <c r="M12" s="14">
        <v>9.9052847410543043E-2</v>
      </c>
      <c r="N12" s="14">
        <v>0.39621138964217217</v>
      </c>
      <c r="O12" s="14">
        <v>4.4573781334744362</v>
      </c>
      <c r="P12" s="14">
        <v>0</v>
      </c>
      <c r="Q12" s="14">
        <v>0.29715854223162913</v>
      </c>
      <c r="R12" s="14">
        <v>9.9052847410543127E-2</v>
      </c>
      <c r="S12" s="14">
        <v>8.8034794257725157E-3</v>
      </c>
      <c r="T12" s="14">
        <v>5.8032253531979956E-3</v>
      </c>
      <c r="U12" s="14">
        <v>6.3674965645848597E-2</v>
      </c>
      <c r="V12" s="14">
        <v>0.79242277928434435</v>
      </c>
      <c r="W12" s="14">
        <v>9.9052847410543043E-2</v>
      </c>
      <c r="X12" s="14">
        <v>1.4700749980868325E-2</v>
      </c>
    </row>
    <row r="13" spans="1:24">
      <c r="A13" t="s">
        <v>35</v>
      </c>
      <c r="B13" t="s">
        <v>87</v>
      </c>
      <c r="C13" s="73" t="s">
        <v>475</v>
      </c>
      <c r="D13">
        <v>8.1310000000000002</v>
      </c>
      <c r="E13">
        <v>217</v>
      </c>
      <c r="F13" s="14">
        <v>1.0260119395016804E-2</v>
      </c>
      <c r="G13" s="14">
        <v>17.671605522682448</v>
      </c>
      <c r="H13" s="14">
        <v>4.193262327416174</v>
      </c>
      <c r="I13" s="14">
        <v>0.49919789612097309</v>
      </c>
      <c r="J13" s="14">
        <v>0.29951873767258386</v>
      </c>
      <c r="K13" s="14">
        <v>6.0902143326758713</v>
      </c>
      <c r="L13" s="14">
        <v>2.4663884527786777E-2</v>
      </c>
      <c r="M13" s="14">
        <v>0.29951873767258386</v>
      </c>
      <c r="N13" s="14">
        <v>6.2898934911242614</v>
      </c>
      <c r="O13" s="14">
        <v>9.2850808678500982</v>
      </c>
      <c r="P13" s="14">
        <v>3.2947061143984224</v>
      </c>
      <c r="Q13" s="14">
        <v>0.39935831689677842</v>
      </c>
      <c r="R13" s="14">
        <v>0.49919789612097309</v>
      </c>
      <c r="S13" s="14">
        <v>8.8034794257725157E-3</v>
      </c>
      <c r="T13" s="14">
        <v>5.8032253531979956E-3</v>
      </c>
      <c r="U13" s="14">
        <v>6.3674965645848597E-2</v>
      </c>
      <c r="V13" s="14">
        <v>0.89855621301775157</v>
      </c>
      <c r="W13" s="14">
        <v>14.975936883629192</v>
      </c>
      <c r="X13" s="14">
        <v>0.29951873767258386</v>
      </c>
    </row>
    <row r="14" spans="1:24">
      <c r="A14" t="s">
        <v>36</v>
      </c>
      <c r="B14" t="s">
        <v>88</v>
      </c>
      <c r="C14" s="73" t="s">
        <v>476</v>
      </c>
      <c r="D14">
        <v>7.21</v>
      </c>
      <c r="E14">
        <v>18.899999999999999</v>
      </c>
      <c r="F14" s="14">
        <v>1.0260119395016804E-2</v>
      </c>
      <c r="G14" s="14">
        <v>13.325732173454599</v>
      </c>
      <c r="H14" s="14">
        <v>1.4976521625531076E-2</v>
      </c>
      <c r="I14" s="14">
        <v>9.9445762488467149E-2</v>
      </c>
      <c r="J14" s="14">
        <v>9.9445762488467149E-2</v>
      </c>
      <c r="K14" s="14">
        <v>3.1822643996309488</v>
      </c>
      <c r="L14" s="14">
        <v>2.4663884527786777E-2</v>
      </c>
      <c r="M14" s="14">
        <v>9.9445762488467149E-2</v>
      </c>
      <c r="N14" s="14">
        <v>0.9944576248846716</v>
      </c>
      <c r="O14" s="14">
        <v>6.9612033741927002</v>
      </c>
      <c r="P14" s="14">
        <v>0.15902831508885451</v>
      </c>
      <c r="Q14" s="14">
        <v>0.93620937829098871</v>
      </c>
      <c r="R14" s="14">
        <v>0</v>
      </c>
      <c r="S14" s="14">
        <v>8.8034794257725157E-3</v>
      </c>
      <c r="T14" s="14">
        <v>5.8032253531979956E-3</v>
      </c>
      <c r="U14" s="14">
        <v>6.3674965645848597E-2</v>
      </c>
      <c r="V14" s="14">
        <v>0.79556609990773719</v>
      </c>
      <c r="W14" s="14">
        <v>9.9445762488467149E-2</v>
      </c>
      <c r="X14" s="14">
        <v>9.9445762488467149E-2</v>
      </c>
    </row>
    <row r="15" spans="1:24">
      <c r="A15" t="s">
        <v>37</v>
      </c>
      <c r="B15" t="s">
        <v>89</v>
      </c>
      <c r="C15" s="73" t="s">
        <v>475</v>
      </c>
      <c r="D15">
        <v>8.27</v>
      </c>
      <c r="E15">
        <v>231</v>
      </c>
      <c r="F15" s="14">
        <v>1.0260119395016804E-2</v>
      </c>
      <c r="G15" s="14">
        <v>15.721059479553899</v>
      </c>
      <c r="H15" s="14">
        <v>4.13181691449814</v>
      </c>
      <c r="I15" s="14">
        <v>0.50388011152416345</v>
      </c>
      <c r="J15" s="14">
        <v>0.20155204460966539</v>
      </c>
      <c r="K15" s="14">
        <v>6.1473373605947934</v>
      </c>
      <c r="L15" s="14">
        <v>2.4663884527786777E-2</v>
      </c>
      <c r="M15" s="14">
        <v>0.30232806691449804</v>
      </c>
      <c r="N15" s="14">
        <v>6.1473373605947934</v>
      </c>
      <c r="O15" s="14">
        <v>4.3333689591078057</v>
      </c>
      <c r="P15" s="14">
        <v>3.2248327137546462</v>
      </c>
      <c r="Q15" s="14">
        <v>0.30232806691449804</v>
      </c>
      <c r="R15" s="14">
        <v>0.50388011152416345</v>
      </c>
      <c r="S15" s="14">
        <v>8.8034794257725157E-3</v>
      </c>
      <c r="T15" s="14">
        <v>5.8032253531979956E-3</v>
      </c>
      <c r="U15" s="14">
        <v>6.3674965645848597E-2</v>
      </c>
      <c r="V15" s="14">
        <v>1.0077602230483269</v>
      </c>
      <c r="W15" s="14">
        <v>15.01562732342007</v>
      </c>
      <c r="X15" s="14">
        <v>0.30232806691449804</v>
      </c>
    </row>
    <row r="16" spans="1:24">
      <c r="A16" t="s">
        <v>38</v>
      </c>
      <c r="B16" t="s">
        <v>90</v>
      </c>
      <c r="C16" s="73" t="s">
        <v>476</v>
      </c>
      <c r="D16">
        <v>8.0009999999999994</v>
      </c>
      <c r="E16">
        <v>40.200000000000003</v>
      </c>
      <c r="F16" s="14">
        <v>1.0260119395016804E-2</v>
      </c>
      <c r="G16" s="14">
        <v>12.034290260558244</v>
      </c>
      <c r="H16" s="14">
        <v>1.4976521625531076E-2</v>
      </c>
      <c r="I16" s="14">
        <v>2.7251895346929539E-2</v>
      </c>
      <c r="J16" s="14">
        <v>0.1002857521713187</v>
      </c>
      <c r="K16" s="14">
        <v>3.6102870781674734</v>
      </c>
      <c r="L16" s="14">
        <v>2.4663884527786777E-2</v>
      </c>
      <c r="M16" s="14">
        <v>0.1002857521713187</v>
      </c>
      <c r="N16" s="14">
        <v>0.60171451302791212</v>
      </c>
      <c r="O16" s="14">
        <v>8.3237174302194514</v>
      </c>
      <c r="P16" s="14">
        <v>0.15902831508885451</v>
      </c>
      <c r="Q16" s="14">
        <v>0.50142876085659349</v>
      </c>
      <c r="R16" s="14">
        <v>0.10028575217131901</v>
      </c>
      <c r="S16" s="14">
        <v>8.8034794257725157E-3</v>
      </c>
      <c r="T16" s="14">
        <v>5.8032253531979956E-3</v>
      </c>
      <c r="U16" s="14">
        <v>6.3674965645848597E-2</v>
      </c>
      <c r="V16" s="14">
        <v>0.70200026519923098</v>
      </c>
      <c r="W16" s="14">
        <v>0.30085725651395606</v>
      </c>
      <c r="X16" s="14">
        <v>0.1002857521713187</v>
      </c>
    </row>
    <row r="17" spans="1:24">
      <c r="A17" t="s">
        <v>39</v>
      </c>
      <c r="B17" t="s">
        <v>91</v>
      </c>
      <c r="C17" s="73" t="s">
        <v>475</v>
      </c>
      <c r="D17">
        <v>7.9950000000000001</v>
      </c>
      <c r="E17">
        <v>180.9</v>
      </c>
      <c r="F17" s="14">
        <v>1.0260119395016804E-2</v>
      </c>
      <c r="G17" s="14">
        <v>14.696730540504817</v>
      </c>
      <c r="H17" s="14">
        <v>4.4686005021805189</v>
      </c>
      <c r="I17" s="14">
        <v>0.39720893352715719</v>
      </c>
      <c r="J17" s="14">
        <v>0.39720893352715719</v>
      </c>
      <c r="K17" s="14">
        <v>4.4686005021805189</v>
      </c>
      <c r="L17" s="14">
        <v>2.4663884527786777E-2</v>
      </c>
      <c r="M17" s="14">
        <v>0.39720893352715719</v>
      </c>
      <c r="N17" s="14">
        <v>1.688137967490418</v>
      </c>
      <c r="O17" s="14">
        <v>45.281818422095917</v>
      </c>
      <c r="P17" s="14">
        <v>3.2769737015990472</v>
      </c>
      <c r="Q17" s="14">
        <v>0.49651116690894648</v>
      </c>
      <c r="R17" s="14">
        <v>0.3972089335271573</v>
      </c>
      <c r="S17" s="14">
        <v>8.8034794257725157E-3</v>
      </c>
      <c r="T17" s="14">
        <v>5.8032253531979956E-3</v>
      </c>
      <c r="U17" s="14">
        <v>6.3674965645848597E-2</v>
      </c>
      <c r="V17" s="14">
        <v>1.1916268005814716</v>
      </c>
      <c r="W17" s="14">
        <v>14.498126073741238</v>
      </c>
      <c r="X17" s="14">
        <v>0.1986044667635786</v>
      </c>
    </row>
    <row r="18" spans="1:24">
      <c r="A18" t="s">
        <v>40</v>
      </c>
      <c r="B18" t="s">
        <v>92</v>
      </c>
      <c r="C18" s="73" t="s">
        <v>476</v>
      </c>
      <c r="D18">
        <v>7.0010000000000003</v>
      </c>
      <c r="E18">
        <v>1.4970000000000001</v>
      </c>
      <c r="F18" s="14">
        <v>1.0260119395016804E-2</v>
      </c>
      <c r="G18" s="14">
        <v>11.517290008550946</v>
      </c>
      <c r="H18" s="14">
        <v>1.4976521625531076E-2</v>
      </c>
      <c r="I18" s="14">
        <v>2.7251895346929539E-2</v>
      </c>
      <c r="J18" s="14">
        <v>9.9286982832335738E-2</v>
      </c>
      <c r="K18" s="14">
        <v>4.6664881931197799</v>
      </c>
      <c r="L18" s="14">
        <v>2.4663884527786777E-2</v>
      </c>
      <c r="M18" s="14">
        <v>9.9286982832335738E-2</v>
      </c>
      <c r="N18" s="14">
        <v>1.6878787081497075</v>
      </c>
      <c r="O18" s="14">
        <v>13.304455699532991</v>
      </c>
      <c r="P18" s="14">
        <v>0.15902831508885451</v>
      </c>
      <c r="Q18" s="14">
        <v>0.99286982832335746</v>
      </c>
      <c r="R18" s="14">
        <v>0.20491954518786146</v>
      </c>
      <c r="S18" s="14">
        <v>8.8034794257725157E-3</v>
      </c>
      <c r="T18" s="14">
        <v>5.8032253531979956E-3</v>
      </c>
      <c r="U18" s="14">
        <v>6.3674965645848597E-2</v>
      </c>
      <c r="V18" s="14">
        <v>1.0921568111556932</v>
      </c>
      <c r="W18" s="14">
        <v>9.9286982832335738E-2</v>
      </c>
      <c r="X18" s="14">
        <v>1.4700749980868325E-2</v>
      </c>
    </row>
    <row r="19" spans="1:24">
      <c r="A19" t="s">
        <v>41</v>
      </c>
      <c r="B19" t="s">
        <v>93</v>
      </c>
      <c r="C19" s="73" t="s">
        <v>475</v>
      </c>
      <c r="D19">
        <v>8.1969999999999992</v>
      </c>
      <c r="E19">
        <v>254</v>
      </c>
      <c r="F19" s="14">
        <v>1.0260119395016804E-2</v>
      </c>
      <c r="G19" s="14">
        <v>15.657657657657669</v>
      </c>
      <c r="H19" s="14">
        <v>4.1621621621621649</v>
      </c>
      <c r="I19" s="14">
        <v>0.59459459459459496</v>
      </c>
      <c r="J19" s="14">
        <v>0.29729729729729748</v>
      </c>
      <c r="K19" s="14">
        <v>4.7567567567567606</v>
      </c>
      <c r="L19" s="14">
        <v>2.4663884527786777E-2</v>
      </c>
      <c r="M19" s="14">
        <v>0.69369369369369427</v>
      </c>
      <c r="N19" s="14">
        <v>5.8468468468468506</v>
      </c>
      <c r="O19" s="14">
        <v>7.2342342342342389</v>
      </c>
      <c r="P19" s="14">
        <v>3.2702702702702728</v>
      </c>
      <c r="Q19" s="14">
        <v>0.39639639639639662</v>
      </c>
      <c r="R19" s="14">
        <v>0.49549549549549587</v>
      </c>
      <c r="S19" s="14">
        <v>8.8034794257725157E-3</v>
      </c>
      <c r="T19" s="14">
        <v>5.8032253531979956E-3</v>
      </c>
      <c r="U19" s="14">
        <v>6.3674965645848597E-2</v>
      </c>
      <c r="V19" s="14">
        <v>0.99099099099099175</v>
      </c>
      <c r="W19" s="14">
        <v>14.963963963963975</v>
      </c>
      <c r="X19" s="14">
        <v>0.29729729729729748</v>
      </c>
    </row>
    <row r="20" spans="1:24">
      <c r="A20" t="s">
        <v>42</v>
      </c>
      <c r="B20" t="s">
        <v>94</v>
      </c>
      <c r="C20" s="73" t="s">
        <v>476</v>
      </c>
      <c r="D20">
        <v>7.0019999999999998</v>
      </c>
      <c r="E20">
        <v>2.13</v>
      </c>
      <c r="F20" s="14">
        <v>1.0260119395016804E-2</v>
      </c>
      <c r="G20" s="14">
        <v>15.524476353576604</v>
      </c>
      <c r="H20" s="14">
        <v>1.4976521625531076E-2</v>
      </c>
      <c r="I20" s="14">
        <v>2.7251895346929539E-2</v>
      </c>
      <c r="J20" s="14">
        <v>0.19903174812277699</v>
      </c>
      <c r="K20" s="14">
        <v>3.1845079699644319</v>
      </c>
      <c r="L20" s="14">
        <v>2.4663884527786777E-2</v>
      </c>
      <c r="M20" s="14">
        <v>0.19903174812277699</v>
      </c>
      <c r="N20" s="14">
        <v>1.4927381109208273</v>
      </c>
      <c r="O20" s="14">
        <v>6.5680476880516396</v>
      </c>
      <c r="P20" s="14">
        <v>0.15902831508885451</v>
      </c>
      <c r="Q20" s="14">
        <v>0.29854762218416547</v>
      </c>
      <c r="R20" s="14">
        <v>0.20491954518786146</v>
      </c>
      <c r="S20" s="14">
        <v>8.8034794257725157E-3</v>
      </c>
      <c r="T20" s="14">
        <v>5.8032253531979956E-3</v>
      </c>
      <c r="U20" s="14">
        <v>6.3674965645848597E-2</v>
      </c>
      <c r="V20" s="14">
        <v>1.1941904887366619</v>
      </c>
      <c r="W20" s="14">
        <v>0.79612699249110797</v>
      </c>
      <c r="X20" s="14">
        <v>9.9515874061388496E-2</v>
      </c>
    </row>
    <row r="21" spans="1:24">
      <c r="A21" t="s">
        <v>43</v>
      </c>
      <c r="B21" t="s">
        <v>95</v>
      </c>
      <c r="C21" s="73" t="s">
        <v>475</v>
      </c>
      <c r="D21">
        <v>4.4870000000000001</v>
      </c>
      <c r="E21">
        <v>10.51</v>
      </c>
      <c r="F21" s="14">
        <v>1.0260119395016804E-2</v>
      </c>
      <c r="G21" s="14">
        <v>15.195137944822065</v>
      </c>
      <c r="H21" s="14">
        <v>4.2986245501799267</v>
      </c>
      <c r="I21" s="14">
        <v>0.49984006397441005</v>
      </c>
      <c r="J21" s="14">
        <v>0.19993602558976403</v>
      </c>
      <c r="K21" s="14">
        <v>6.0980487804878027</v>
      </c>
      <c r="L21" s="14">
        <v>2.4663884527786777E-2</v>
      </c>
      <c r="M21" s="14">
        <v>0.29990403838464602</v>
      </c>
      <c r="N21" s="14">
        <v>7.2976649340263862</v>
      </c>
      <c r="O21" s="14">
        <v>7.8974730107956779</v>
      </c>
      <c r="P21" s="14">
        <v>3.0990083966413424</v>
      </c>
      <c r="Q21" s="14">
        <v>0.39987205117952801</v>
      </c>
      <c r="R21" s="14">
        <v>0.49984006397441005</v>
      </c>
      <c r="S21" s="14">
        <v>8.8034794257725157E-3</v>
      </c>
      <c r="T21" s="14">
        <v>5.8032253531979956E-3</v>
      </c>
      <c r="U21" s="14">
        <v>6.3674965645848597E-2</v>
      </c>
      <c r="V21" s="14">
        <v>1.2995841663334662</v>
      </c>
      <c r="W21" s="14">
        <v>14.795265893642537</v>
      </c>
      <c r="X21" s="14">
        <v>0.29990403838464602</v>
      </c>
    </row>
    <row r="22" spans="1:24">
      <c r="A22" t="s">
        <v>44</v>
      </c>
      <c r="B22" t="s">
        <v>96</v>
      </c>
      <c r="C22" s="73" t="s">
        <v>476</v>
      </c>
      <c r="D22">
        <v>8.0779999999999994</v>
      </c>
      <c r="E22">
        <v>251</v>
      </c>
      <c r="F22" s="14">
        <v>1.0260119395016804E-2</v>
      </c>
      <c r="G22" s="14">
        <v>16.367822018713916</v>
      </c>
      <c r="H22" s="14">
        <v>1.4976521625531076E-2</v>
      </c>
      <c r="I22" s="14">
        <v>2.7251895346929539E-2</v>
      </c>
      <c r="J22" s="14">
        <v>0.10041608600437986</v>
      </c>
      <c r="K22" s="14">
        <v>3.1128986661357754</v>
      </c>
      <c r="L22" s="14">
        <v>2.4663884527786777E-2</v>
      </c>
      <c r="M22" s="14">
        <v>0.10041608600437986</v>
      </c>
      <c r="N22" s="14">
        <v>1.7070734620744574</v>
      </c>
      <c r="O22" s="14">
        <v>7.4307903643241096</v>
      </c>
      <c r="P22" s="14">
        <v>0.15902831508885451</v>
      </c>
      <c r="Q22" s="14">
        <v>0.70291260203065897</v>
      </c>
      <c r="R22" s="14">
        <v>0.20491954518786146</v>
      </c>
      <c r="S22" s="14">
        <v>8.8034794257725157E-3</v>
      </c>
      <c r="T22" s="14">
        <v>5.8032253531979956E-3</v>
      </c>
      <c r="U22" s="14">
        <v>6.3674965645848597E-2</v>
      </c>
      <c r="V22" s="14">
        <v>1.2049930320525581</v>
      </c>
      <c r="W22" s="14">
        <v>0.10041608600437986</v>
      </c>
      <c r="X22" s="14">
        <v>0.20083217200875972</v>
      </c>
    </row>
    <row r="23" spans="1:24">
      <c r="A23" t="s">
        <v>45</v>
      </c>
      <c r="B23" t="s">
        <v>97</v>
      </c>
      <c r="C23" s="73" t="s">
        <v>475</v>
      </c>
      <c r="D23">
        <v>2.871</v>
      </c>
      <c r="E23">
        <v>2.84</v>
      </c>
      <c r="F23" s="14">
        <v>1.0260119395016804E-2</v>
      </c>
      <c r="G23" s="14">
        <v>19.892336006309979</v>
      </c>
      <c r="H23" s="14">
        <v>4.0779288812935457</v>
      </c>
      <c r="I23" s="14">
        <v>0.49730840015774946</v>
      </c>
      <c r="J23" s="14">
        <v>0.49730840015774946</v>
      </c>
      <c r="K23" s="14">
        <v>25.362728408045221</v>
      </c>
      <c r="L23" s="14">
        <v>2.4663884527786777E-2</v>
      </c>
      <c r="M23" s="14">
        <v>0.29838504009464967</v>
      </c>
      <c r="N23" s="14">
        <v>6.0671624819245435</v>
      </c>
      <c r="O23" s="14">
        <v>14.620866964637834</v>
      </c>
      <c r="P23" s="14">
        <v>3.1827737610095967</v>
      </c>
      <c r="Q23" s="14">
        <v>9.9461680031549843E-2</v>
      </c>
      <c r="R23" s="14">
        <v>0.49730840015774946</v>
      </c>
      <c r="S23" s="14">
        <v>8.8034794257725157E-3</v>
      </c>
      <c r="T23" s="14">
        <v>5.8032253531979956E-3</v>
      </c>
      <c r="U23" s="14">
        <v>6.3674965645848597E-2</v>
      </c>
      <c r="V23" s="14">
        <v>1.0940784803470489</v>
      </c>
      <c r="W23" s="14">
        <v>14.919252004732485</v>
      </c>
      <c r="X23" s="14">
        <v>0.29838504009464967</v>
      </c>
    </row>
    <row r="24" spans="1:24">
      <c r="A24" t="s">
        <v>46</v>
      </c>
      <c r="B24" t="s">
        <v>98</v>
      </c>
      <c r="C24" s="73" t="s">
        <v>476</v>
      </c>
      <c r="D24">
        <v>7.6589999999999998</v>
      </c>
      <c r="E24">
        <v>239</v>
      </c>
      <c r="F24" s="14">
        <v>1.0260119395016804E-2</v>
      </c>
      <c r="G24" s="14">
        <v>16.18060029088986</v>
      </c>
      <c r="H24" s="14">
        <v>1.4976521625531076E-2</v>
      </c>
      <c r="I24" s="14">
        <v>2.7251895346929539E-2</v>
      </c>
      <c r="J24" s="14">
        <v>0.19853497289435409</v>
      </c>
      <c r="K24" s="14">
        <v>4.9633743223588525</v>
      </c>
      <c r="L24" s="14">
        <v>2.4663884527786777E-2</v>
      </c>
      <c r="M24" s="14">
        <v>0.19853497289435409</v>
      </c>
      <c r="N24" s="14">
        <v>1.3897448102604786</v>
      </c>
      <c r="O24" s="14">
        <v>6.2538516461721541</v>
      </c>
      <c r="P24" s="14">
        <v>0.15902831508885451</v>
      </c>
      <c r="Q24" s="14">
        <v>0.49633743223588522</v>
      </c>
      <c r="R24" s="14">
        <v>0.20491954518786146</v>
      </c>
      <c r="S24" s="14">
        <v>8.8034794257725157E-3</v>
      </c>
      <c r="T24" s="14">
        <v>5.8032253531979956E-3</v>
      </c>
      <c r="U24" s="14">
        <v>6.3674965645848597E-2</v>
      </c>
      <c r="V24" s="14">
        <v>0.99267486447177056</v>
      </c>
      <c r="W24" s="14">
        <v>0.99267486447177056</v>
      </c>
      <c r="X24" s="14">
        <v>9.9267486447177047E-2</v>
      </c>
    </row>
    <row r="25" spans="1:24">
      <c r="A25" t="s">
        <v>47</v>
      </c>
      <c r="B25" t="s">
        <v>99</v>
      </c>
      <c r="C25" s="73" t="s">
        <v>475</v>
      </c>
      <c r="D25">
        <v>5.9660000000000002</v>
      </c>
      <c r="E25">
        <v>7.07</v>
      </c>
      <c r="F25" s="14">
        <v>1.0260119395016804E-2</v>
      </c>
      <c r="G25" s="14">
        <v>16.494623262618859</v>
      </c>
      <c r="H25" s="14">
        <v>4.1986313759393461</v>
      </c>
      <c r="I25" s="14">
        <v>0.4998370685642079</v>
      </c>
      <c r="J25" s="14">
        <v>0.29990224113852471</v>
      </c>
      <c r="K25" s="14">
        <v>24.192114118507661</v>
      </c>
      <c r="L25" s="14">
        <v>2.4663884527786777E-2</v>
      </c>
      <c r="M25" s="14">
        <v>0.39986965485136627</v>
      </c>
      <c r="N25" s="14">
        <v>5.9980448227704946</v>
      </c>
      <c r="O25" s="14">
        <v>10.796480680986891</v>
      </c>
      <c r="P25" s="14">
        <v>3.2989246525237719</v>
      </c>
      <c r="Q25" s="14">
        <v>0.39986965485136622</v>
      </c>
      <c r="R25" s="14">
        <v>0.39986965485136639</v>
      </c>
      <c r="S25" s="14">
        <v>8.8034794257725157E-3</v>
      </c>
      <c r="T25" s="14">
        <v>5.8032253531979956E-3</v>
      </c>
      <c r="U25" s="14">
        <v>6.3674965645848597E-2</v>
      </c>
      <c r="V25" s="14">
        <v>1.3995437919797822</v>
      </c>
      <c r="W25" s="14">
        <v>15.195046884351919</v>
      </c>
      <c r="X25" s="14">
        <v>0.29990224113852471</v>
      </c>
    </row>
    <row r="26" spans="1:24">
      <c r="A26" t="s">
        <v>48</v>
      </c>
      <c r="B26" t="s">
        <v>100</v>
      </c>
      <c r="C26" s="73" t="s">
        <v>476</v>
      </c>
      <c r="D26">
        <v>8.1370000000000005</v>
      </c>
      <c r="E26">
        <v>42.6</v>
      </c>
      <c r="F26" s="14">
        <v>1.0260119395016804E-2</v>
      </c>
      <c r="G26" s="14">
        <v>13.774760574620917</v>
      </c>
      <c r="H26" s="14">
        <v>9.981710561319504E-2</v>
      </c>
      <c r="I26" s="14">
        <v>2.7251895346929539E-2</v>
      </c>
      <c r="J26" s="14">
        <v>0.19963421122639008</v>
      </c>
      <c r="K26" s="14">
        <v>4.8910381750465577</v>
      </c>
      <c r="L26" s="14">
        <v>2.4663884527786777E-2</v>
      </c>
      <c r="M26" s="14">
        <v>1.0979881617451455</v>
      </c>
      <c r="N26" s="14">
        <v>17.168542165469546</v>
      </c>
      <c r="O26" s="14">
        <v>12.976223729715356</v>
      </c>
      <c r="P26" s="14">
        <v>0.15902831508885451</v>
      </c>
      <c r="Q26" s="14">
        <v>0.79853684490556032</v>
      </c>
      <c r="R26" s="14">
        <v>0.20491954518786146</v>
      </c>
      <c r="S26" s="14">
        <v>8.8034794257725157E-3</v>
      </c>
      <c r="T26" s="14">
        <v>5.8032253531979956E-3</v>
      </c>
      <c r="U26" s="14">
        <v>6.3674965645848597E-2</v>
      </c>
      <c r="V26" s="14">
        <v>1.4972565841979255</v>
      </c>
      <c r="W26" s="14">
        <v>1.0979881617451455</v>
      </c>
      <c r="X26" s="14">
        <v>1.4700749980868325E-2</v>
      </c>
    </row>
    <row r="27" spans="1:24">
      <c r="A27" t="s">
        <v>49</v>
      </c>
      <c r="B27" t="s">
        <v>101</v>
      </c>
      <c r="C27" s="73" t="s">
        <v>475</v>
      </c>
      <c r="D27">
        <v>4.0919999999999996</v>
      </c>
      <c r="E27">
        <v>25.2</v>
      </c>
      <c r="F27" s="14">
        <v>1.0260119395016804E-2</v>
      </c>
      <c r="G27" s="14">
        <v>15.2382906884727</v>
      </c>
      <c r="H27" s="14">
        <v>4.2105803218148248</v>
      </c>
      <c r="I27" s="14">
        <v>0.50125956212081257</v>
      </c>
      <c r="J27" s="14">
        <v>0.20050382484832502</v>
      </c>
      <c r="K27" s="14">
        <v>5.2130994460564501</v>
      </c>
      <c r="L27" s="14">
        <v>2.4663884527786777E-2</v>
      </c>
      <c r="M27" s="14">
        <v>0.40100764969665004</v>
      </c>
      <c r="N27" s="14">
        <v>6.0151147454497496</v>
      </c>
      <c r="O27" s="14">
        <v>3.9098245845423376</v>
      </c>
      <c r="P27" s="14">
        <v>3.5088169348456879</v>
      </c>
      <c r="Q27" s="14">
        <v>0.9022672118174625</v>
      </c>
      <c r="R27" s="14">
        <v>0.40100764969665009</v>
      </c>
      <c r="S27" s="14">
        <v>8.8034794257725157E-3</v>
      </c>
      <c r="T27" s="14">
        <v>5.8032253531979956E-3</v>
      </c>
      <c r="U27" s="14">
        <v>6.3674965645848597E-2</v>
      </c>
      <c r="V27" s="14">
        <v>1.1027710366657875</v>
      </c>
      <c r="W27" s="14">
        <v>15.138038776048537</v>
      </c>
      <c r="X27" s="14">
        <v>0.3007557372724875</v>
      </c>
    </row>
    <row r="28" spans="1:24">
      <c r="A28" t="s">
        <v>50</v>
      </c>
      <c r="B28" t="s">
        <v>102</v>
      </c>
      <c r="C28" s="73" t="s">
        <v>476</v>
      </c>
      <c r="D28">
        <v>8.09</v>
      </c>
      <c r="E28">
        <v>301</v>
      </c>
      <c r="F28" s="14">
        <v>1.0260119395016804E-2</v>
      </c>
      <c r="G28" s="14">
        <v>16.766704537991732</v>
      </c>
      <c r="H28" s="14">
        <v>1.4976521625531076E-2</v>
      </c>
      <c r="I28" s="14">
        <v>2.7251895346929539E-2</v>
      </c>
      <c r="J28" s="14">
        <v>0.19842253891114475</v>
      </c>
      <c r="K28" s="14">
        <v>7.2424226702567829</v>
      </c>
      <c r="L28" s="14">
        <v>2.4663884527786777E-2</v>
      </c>
      <c r="M28" s="14">
        <v>0.19842253891114475</v>
      </c>
      <c r="N28" s="14">
        <v>1.4881690418335856</v>
      </c>
      <c r="O28" s="14">
        <v>7.9369015564457888</v>
      </c>
      <c r="P28" s="14">
        <v>0.15902831508885451</v>
      </c>
      <c r="Q28" s="14">
        <v>0.5952676167334342</v>
      </c>
      <c r="R28" s="14">
        <v>0.20491954518786146</v>
      </c>
      <c r="S28" s="14">
        <v>8.8034794257725157E-3</v>
      </c>
      <c r="T28" s="14">
        <v>5.8032253531979956E-3</v>
      </c>
      <c r="U28" s="14">
        <v>6.3674965645848597E-2</v>
      </c>
      <c r="V28" s="14">
        <v>0.79369015564457901</v>
      </c>
      <c r="W28" s="14">
        <v>9.9211269455572376E-2</v>
      </c>
      <c r="X28" s="14">
        <v>9.9211269455572376E-2</v>
      </c>
    </row>
    <row r="29" spans="1:24">
      <c r="A29" t="s">
        <v>51</v>
      </c>
      <c r="B29" t="s">
        <v>103</v>
      </c>
      <c r="C29" s="73" t="s">
        <v>477</v>
      </c>
      <c r="F29" s="14">
        <v>1.0260119395016804E-2</v>
      </c>
      <c r="G29" s="14">
        <v>14.913615146933143</v>
      </c>
      <c r="H29" s="14">
        <v>1.4976521625531076E-2</v>
      </c>
      <c r="I29" s="14">
        <v>2.7251895346929539E-2</v>
      </c>
      <c r="J29" s="14">
        <v>0.1988482019591086</v>
      </c>
      <c r="K29" s="14">
        <v>11.732043915587406</v>
      </c>
      <c r="L29" s="14">
        <v>2.4663884527786777E-2</v>
      </c>
      <c r="M29" s="14">
        <v>9.94241009795543E-2</v>
      </c>
      <c r="N29" s="14">
        <v>1.2925133127342059</v>
      </c>
      <c r="O29" s="14">
        <v>9.1470172901189937</v>
      </c>
      <c r="P29" s="14">
        <v>0.15902831508885451</v>
      </c>
      <c r="Q29" s="14">
        <v>0.39769640391821709</v>
      </c>
      <c r="R29" s="14">
        <v>0.20491954518786146</v>
      </c>
      <c r="S29" s="14">
        <v>8.8034794257725157E-3</v>
      </c>
      <c r="T29" s="14">
        <v>5.8032253531979956E-3</v>
      </c>
      <c r="U29" s="14">
        <v>6.3674965645848597E-2</v>
      </c>
      <c r="V29" s="14">
        <v>0.99424100979554297</v>
      </c>
      <c r="W29" s="14">
        <v>0.1988482019591086</v>
      </c>
      <c r="X29" s="14">
        <v>9.94241009795543E-2</v>
      </c>
    </row>
    <row r="30" spans="1:24">
      <c r="A30" t="s">
        <v>52</v>
      </c>
      <c r="B30" t="s">
        <v>104</v>
      </c>
      <c r="C30" s="73" t="s">
        <v>477</v>
      </c>
      <c r="F30" s="14">
        <v>9.4114020618556715</v>
      </c>
      <c r="G30" s="14">
        <v>25.50186365147988</v>
      </c>
      <c r="H30" s="14">
        <v>10.524578649817096</v>
      </c>
      <c r="I30" s="14">
        <v>10.423380778184239</v>
      </c>
      <c r="J30" s="14">
        <v>10.423380778184239</v>
      </c>
      <c r="K30" s="14">
        <v>16.900044562687064</v>
      </c>
      <c r="L30" s="14">
        <v>10.322182906551381</v>
      </c>
      <c r="M30" s="14">
        <v>10.322182906551381</v>
      </c>
      <c r="N30" s="14">
        <v>11.03056800798138</v>
      </c>
      <c r="O30" s="14">
        <v>16.798846691054209</v>
      </c>
      <c r="P30" s="14">
        <v>10.423380778184239</v>
      </c>
      <c r="Q30" s="14">
        <v>15.078482873295645</v>
      </c>
      <c r="R30" s="14">
        <v>9.7149956767542403</v>
      </c>
      <c r="S30" s="14">
        <v>1.7203638177585636</v>
      </c>
      <c r="T30" s="14">
        <v>9.9173914200199551</v>
      </c>
      <c r="U30" s="14">
        <v>18.013221150648491</v>
      </c>
      <c r="V30" s="14">
        <v>18.620408380445632</v>
      </c>
      <c r="W30" s="14">
        <v>9.8161935483870977</v>
      </c>
      <c r="X30" s="14">
        <v>9.7149956767542403</v>
      </c>
    </row>
    <row r="31" spans="1:24">
      <c r="A31" t="s">
        <v>53</v>
      </c>
      <c r="B31" t="s">
        <v>105</v>
      </c>
      <c r="C31" s="73" t="s">
        <v>477</v>
      </c>
      <c r="F31" s="14">
        <v>8.5429591836734726</v>
      </c>
      <c r="G31" s="14">
        <v>26.423571428571439</v>
      </c>
      <c r="H31" s="14">
        <v>9.6356632653061265</v>
      </c>
      <c r="I31" s="14">
        <v>9.238316326530617</v>
      </c>
      <c r="J31" s="14">
        <v>9.4369897959183717</v>
      </c>
      <c r="K31" s="14">
        <v>15.397193877551027</v>
      </c>
      <c r="L31" s="14">
        <v>9.0396428571428622</v>
      </c>
      <c r="M31" s="14">
        <v>9.4369897959183717</v>
      </c>
      <c r="N31" s="14">
        <v>10.827704081632659</v>
      </c>
      <c r="O31" s="14">
        <v>18.575969387755109</v>
      </c>
      <c r="P31" s="14">
        <v>8.7416326530612292</v>
      </c>
      <c r="Q31" s="14">
        <v>9.1389795918367387</v>
      </c>
      <c r="R31" s="14">
        <v>0.20491954518786146</v>
      </c>
      <c r="S31" s="14">
        <v>7.7482653061224527</v>
      </c>
      <c r="T31" s="14">
        <v>8.9403061224489839</v>
      </c>
      <c r="U31" s="14">
        <v>6.3674965645848597E-2</v>
      </c>
      <c r="V31" s="14">
        <v>0.69535714285714323</v>
      </c>
      <c r="W31" s="14">
        <v>8.9403061224489839</v>
      </c>
      <c r="X31" s="14">
        <v>9.0396428571428622</v>
      </c>
    </row>
    <row r="32" spans="1:24">
      <c r="A32" t="s">
        <v>54</v>
      </c>
      <c r="B32" t="s">
        <v>106</v>
      </c>
      <c r="C32" s="73" t="s">
        <v>477</v>
      </c>
      <c r="F32" s="14">
        <v>4.7053255112303072</v>
      </c>
      <c r="G32" s="14">
        <v>20.723454911163266</v>
      </c>
      <c r="H32" s="14">
        <v>7.4083848474689935</v>
      </c>
      <c r="I32" s="14">
        <v>5.4061186724773744</v>
      </c>
      <c r="J32" s="14">
        <v>5.2058920549782117</v>
      </c>
      <c r="K32" s="14">
        <v>10.311670801206843</v>
      </c>
      <c r="L32" s="14">
        <v>5.0056654374790499</v>
      </c>
      <c r="M32" s="14">
        <v>5.2058920549782117</v>
      </c>
      <c r="N32" s="14">
        <v>8.5096312437143844</v>
      </c>
      <c r="O32" s="14">
        <v>12.514163593697624</v>
      </c>
      <c r="P32" s="14">
        <v>6.7075916862219271</v>
      </c>
      <c r="Q32" s="14">
        <v>7.7087247737177371</v>
      </c>
      <c r="R32" s="14">
        <v>5.3060053637277935</v>
      </c>
      <c r="S32" s="14">
        <v>0.80090646999664805</v>
      </c>
      <c r="T32" s="14">
        <v>4.905552128729469</v>
      </c>
      <c r="U32" s="14">
        <v>8.7098578612135462</v>
      </c>
      <c r="V32" s="14">
        <v>9.9112175662085189</v>
      </c>
      <c r="W32" s="14">
        <v>12.514163593697624</v>
      </c>
      <c r="X32" s="14">
        <v>5.0056654374790499</v>
      </c>
    </row>
    <row r="33" spans="1:24">
      <c r="A33" t="s">
        <v>55</v>
      </c>
      <c r="B33" t="s">
        <v>107</v>
      </c>
      <c r="C33" s="73" t="s">
        <v>477</v>
      </c>
      <c r="F33" s="14">
        <v>4.3934675315990077</v>
      </c>
      <c r="G33" s="14">
        <v>19.670752357386466</v>
      </c>
      <c r="H33" s="14">
        <v>6.8897559018257155</v>
      </c>
      <c r="I33" s="14">
        <v>4.8927252056443491</v>
      </c>
      <c r="J33" s="14">
        <v>4.8927252056443491</v>
      </c>
      <c r="K33" s="14">
        <v>9.1863412024342868</v>
      </c>
      <c r="L33" s="14">
        <v>4.5931706012171443</v>
      </c>
      <c r="M33" s="14">
        <v>4.6930221360262117</v>
      </c>
      <c r="N33" s="14">
        <v>7.8882712499164001</v>
      </c>
      <c r="O33" s="14">
        <v>12.082035711897269</v>
      </c>
      <c r="P33" s="14">
        <v>6.0909436233531693</v>
      </c>
      <c r="Q33" s="14">
        <v>5.2921313448806231</v>
      </c>
      <c r="R33" s="14">
        <v>0.199703069618137</v>
      </c>
      <c r="S33" s="14">
        <v>3.8942098575536659</v>
      </c>
      <c r="T33" s="14">
        <v>4.5931706012171443</v>
      </c>
      <c r="U33" s="14">
        <v>6.3674965645848597E-2</v>
      </c>
      <c r="V33" s="14">
        <v>0.99851534809068354</v>
      </c>
      <c r="W33" s="14">
        <v>11.982184177088202</v>
      </c>
      <c r="X33" s="14">
        <v>4.7928736708352808</v>
      </c>
    </row>
    <row r="34" spans="1:24">
      <c r="A34" t="s">
        <v>56</v>
      </c>
      <c r="B34" t="s">
        <v>108</v>
      </c>
      <c r="C34" s="73" t="s">
        <v>477</v>
      </c>
      <c r="F34" s="14">
        <v>1.0260119395016804E-2</v>
      </c>
      <c r="G34" s="14">
        <v>19.557272178636076</v>
      </c>
      <c r="H34" s="14">
        <v>2.2064614765640704</v>
      </c>
      <c r="I34" s="14">
        <v>0.30088111044055499</v>
      </c>
      <c r="J34" s="14">
        <v>0.20058740696037003</v>
      </c>
      <c r="K34" s="14">
        <v>9.0264333132166499</v>
      </c>
      <c r="L34" s="14">
        <v>2.4663884527786777E-2</v>
      </c>
      <c r="M34" s="14">
        <v>0.20058740696037003</v>
      </c>
      <c r="N34" s="14">
        <v>3.2093985113659205</v>
      </c>
      <c r="O34" s="14">
        <v>5.7167410983705453</v>
      </c>
      <c r="P34" s="14">
        <v>1.704992959163145</v>
      </c>
      <c r="Q34" s="14">
        <v>0.30088111044055504</v>
      </c>
      <c r="R34" s="14">
        <v>0.20058740696037</v>
      </c>
      <c r="S34" s="14">
        <v>8.8034794257725157E-3</v>
      </c>
      <c r="T34" s="14">
        <v>5.8032253531979956E-3</v>
      </c>
      <c r="U34" s="14">
        <v>6.3674965645848597E-2</v>
      </c>
      <c r="V34" s="14">
        <v>1.2035244417622202</v>
      </c>
      <c r="W34" s="14">
        <v>7.8229088714544313</v>
      </c>
      <c r="X34" s="14">
        <v>0.20058740696037003</v>
      </c>
    </row>
    <row r="35" spans="1:24">
      <c r="A35" t="s">
        <v>176</v>
      </c>
      <c r="B35" t="s">
        <v>177</v>
      </c>
      <c r="C35" s="73" t="s">
        <v>475</v>
      </c>
      <c r="D35">
        <v>8.6530000000000005</v>
      </c>
      <c r="E35">
        <v>239</v>
      </c>
      <c r="F35" s="14">
        <v>1.4417907268393702E-3</v>
      </c>
      <c r="G35" s="14">
        <v>14.914422561380219</v>
      </c>
      <c r="H35" s="14">
        <v>4.1628609157266068</v>
      </c>
      <c r="I35" s="14">
        <v>0.40929807564698062</v>
      </c>
      <c r="J35" s="14">
        <v>0.10981167883211673</v>
      </c>
      <c r="K35" s="14">
        <v>5.47061818181818</v>
      </c>
      <c r="L35" s="14">
        <v>7.9863039150630352E-2</v>
      </c>
      <c r="M35" s="14">
        <v>0.35938367617783656</v>
      </c>
      <c r="N35" s="14">
        <v>0.92840783012607786</v>
      </c>
      <c r="O35" s="14">
        <v>7.9962867949568635</v>
      </c>
      <c r="P35" s="14">
        <v>3.6237854014598523</v>
      </c>
      <c r="Q35" s="14">
        <v>0.56902415394824135</v>
      </c>
      <c r="R35" s="14">
        <v>0.45921247511612456</v>
      </c>
      <c r="S35" s="14">
        <v>3.9931519575315176E-2</v>
      </c>
      <c r="T35" s="14">
        <v>1.4877526676164959E-3</v>
      </c>
      <c r="U35" s="14">
        <v>0.31945215660252141</v>
      </c>
      <c r="V35" s="14">
        <v>1.9666273390842726</v>
      </c>
      <c r="W35" s="14">
        <v>17.539919973457192</v>
      </c>
      <c r="X35" s="14">
        <v>5.9897279362972768E-2</v>
      </c>
    </row>
    <row r="36" spans="1:24">
      <c r="A36" t="s">
        <v>178</v>
      </c>
      <c r="B36" t="s">
        <v>179</v>
      </c>
      <c r="C36" s="73" t="s">
        <v>476</v>
      </c>
      <c r="D36">
        <v>6.6680000000000001</v>
      </c>
      <c r="E36">
        <v>8.68</v>
      </c>
      <c r="F36" s="14">
        <v>1.4417907268393702E-3</v>
      </c>
      <c r="G36" s="14">
        <v>10.880467368140653</v>
      </c>
      <c r="H36" s="14">
        <v>2.003769312733085E-2</v>
      </c>
      <c r="I36" s="14">
        <v>1.0018846563665425E-2</v>
      </c>
      <c r="J36" s="14">
        <v>0.15028269845498138</v>
      </c>
      <c r="K36" s="14">
        <v>3.9474255460841778</v>
      </c>
      <c r="L36" s="14">
        <v>5.0094232818327131E-2</v>
      </c>
      <c r="M36" s="14">
        <v>0.18033923814597769</v>
      </c>
      <c r="N36" s="14">
        <v>0.72135695258391053</v>
      </c>
      <c r="O36" s="14">
        <v>7.8247191662226978</v>
      </c>
      <c r="P36" s="14">
        <v>5.0094232818327131E-2</v>
      </c>
      <c r="Q36" s="14">
        <v>0.46086694192860955</v>
      </c>
      <c r="R36" s="14">
        <v>0.17032039158231224</v>
      </c>
      <c r="S36" s="14">
        <v>3.0056539690996278E-2</v>
      </c>
      <c r="T36" s="14">
        <v>1.4877526676164959E-3</v>
      </c>
      <c r="U36" s="14">
        <v>7.013192594565798E-2</v>
      </c>
      <c r="V36" s="14">
        <v>1.2122804342035165</v>
      </c>
      <c r="W36" s="14">
        <v>0.18033923814597763</v>
      </c>
      <c r="X36" s="14">
        <v>2.003769312733085E-2</v>
      </c>
    </row>
    <row r="37" spans="1:24">
      <c r="A37" t="s">
        <v>180</v>
      </c>
      <c r="B37" t="s">
        <v>181</v>
      </c>
      <c r="C37" s="73" t="s">
        <v>475</v>
      </c>
      <c r="D37">
        <v>8.7940000000000005</v>
      </c>
      <c r="E37">
        <v>278</v>
      </c>
      <c r="F37" s="14">
        <v>1.4417907268393702E-3</v>
      </c>
      <c r="G37" s="14">
        <v>72.957224794822167</v>
      </c>
      <c r="H37" s="14">
        <v>6.5172707012744366</v>
      </c>
      <c r="I37" s="14">
        <v>1.1968444652031758</v>
      </c>
      <c r="J37" s="14">
        <v>4.435364782811769</v>
      </c>
      <c r="K37" s="14">
        <v>47.54188056315472</v>
      </c>
      <c r="L37" s="14">
        <v>7.0402615600186819E-2</v>
      </c>
      <c r="M37" s="14">
        <v>0.16092026422899844</v>
      </c>
      <c r="N37" s="14">
        <v>8.5690040701941665</v>
      </c>
      <c r="O37" s="14">
        <v>10.057516514312402</v>
      </c>
      <c r="P37" s="14">
        <v>3.4597856809234666</v>
      </c>
      <c r="Q37" s="14">
        <v>1.4080523120037365</v>
      </c>
      <c r="R37" s="14">
        <v>2.3434013478347899</v>
      </c>
      <c r="S37" s="14">
        <v>4.023006605724961E-2</v>
      </c>
      <c r="T37" s="14">
        <v>1.0057516514312402E-2</v>
      </c>
      <c r="U37" s="14">
        <v>7.0402615600186819E-2</v>
      </c>
      <c r="V37" s="14">
        <v>1.4583398945752981</v>
      </c>
      <c r="W37" s="14">
        <v>27.286042303329548</v>
      </c>
      <c r="X37" s="14">
        <v>0.44253072662974569</v>
      </c>
    </row>
    <row r="38" spans="1:24">
      <c r="A38" t="s">
        <v>182</v>
      </c>
      <c r="B38" t="s">
        <v>183</v>
      </c>
      <c r="C38" s="73" t="s">
        <v>476</v>
      </c>
      <c r="D38">
        <v>5.0940000000000003</v>
      </c>
      <c r="E38">
        <v>7.12</v>
      </c>
      <c r="F38" s="14">
        <v>1.4417907268393702E-3</v>
      </c>
      <c r="G38" s="14">
        <v>14.964588196065352</v>
      </c>
      <c r="H38" s="14">
        <v>9.9763921307102349E-3</v>
      </c>
      <c r="I38" s="14">
        <v>1.995278426142047E-2</v>
      </c>
      <c r="J38" s="14">
        <v>0.11971670556852282</v>
      </c>
      <c r="K38" s="14">
        <v>4.5492348116038661</v>
      </c>
      <c r="L38" s="14">
        <v>6.9834744914971644E-2</v>
      </c>
      <c r="M38" s="14">
        <v>7.9811137045681879E-2</v>
      </c>
      <c r="N38" s="14">
        <v>2.4641688562854278</v>
      </c>
      <c r="O38" s="14">
        <v>15.154139646548847</v>
      </c>
      <c r="P38" s="14">
        <v>5.9858352784261409E-2</v>
      </c>
      <c r="Q38" s="14">
        <v>0.10974031343781257</v>
      </c>
      <c r="R38" s="14">
        <v>9.9763921307102349E-2</v>
      </c>
      <c r="S38" s="14">
        <v>5.9858352784261409E-2</v>
      </c>
      <c r="T38" s="14">
        <v>9.9763921307102349E-3</v>
      </c>
      <c r="U38" s="14">
        <v>5.9858352784261409E-2</v>
      </c>
      <c r="V38" s="14">
        <v>1.6760338779593196</v>
      </c>
      <c r="W38" s="14">
        <v>0.52874878292764238</v>
      </c>
      <c r="X38" s="14">
        <v>3.990556852284094E-2</v>
      </c>
    </row>
    <row r="39" spans="1:24">
      <c r="A39" t="s">
        <v>184</v>
      </c>
      <c r="B39" t="s">
        <v>185</v>
      </c>
      <c r="C39" s="73" t="s">
        <v>475</v>
      </c>
      <c r="D39">
        <v>8.9629999999999992</v>
      </c>
      <c r="E39">
        <v>289</v>
      </c>
      <c r="F39" s="14">
        <v>1.0040260863778527E-2</v>
      </c>
      <c r="G39" s="14">
        <v>34.960188327676832</v>
      </c>
      <c r="H39" s="14">
        <v>7.0984644306914175</v>
      </c>
      <c r="I39" s="14">
        <v>1.2449923471085371</v>
      </c>
      <c r="J39" s="14">
        <v>1.2550326079723158</v>
      </c>
      <c r="K39" s="14">
        <v>22.460063552272558</v>
      </c>
      <c r="L39" s="14">
        <v>6.024156518267116E-2</v>
      </c>
      <c r="M39" s="14">
        <v>0.14056365209289937</v>
      </c>
      <c r="N39" s="14">
        <v>1.6164819990683426</v>
      </c>
      <c r="O39" s="14">
        <v>10.321388167964326</v>
      </c>
      <c r="P39" s="14">
        <v>3.6446146935516048</v>
      </c>
      <c r="Q39" s="14">
        <v>1.5060391295667788</v>
      </c>
      <c r="R39" s="14">
        <v>2.5803470419910814</v>
      </c>
      <c r="S39" s="14">
        <v>3.012078259133558E-2</v>
      </c>
      <c r="T39" s="14">
        <v>1.4877526676164959E-3</v>
      </c>
      <c r="U39" s="14">
        <v>0.10040260863778526</v>
      </c>
      <c r="V39" s="14">
        <v>2.5703067811273028</v>
      </c>
      <c r="W39" s="14">
        <v>28.303495374991666</v>
      </c>
      <c r="X39" s="14">
        <v>0.10040260863778526</v>
      </c>
    </row>
    <row r="40" spans="1:24">
      <c r="A40" t="s">
        <v>186</v>
      </c>
      <c r="B40" t="s">
        <v>187</v>
      </c>
      <c r="C40" s="73" t="s">
        <v>476</v>
      </c>
      <c r="D40">
        <v>6.7370000000000001</v>
      </c>
      <c r="E40">
        <v>6.15</v>
      </c>
      <c r="F40" s="14">
        <v>1.0008109177215192E-2</v>
      </c>
      <c r="G40" s="14">
        <v>14.701912381329116</v>
      </c>
      <c r="H40" s="14">
        <v>2.0016218354430383E-2</v>
      </c>
      <c r="I40" s="14">
        <v>3.4563379464398439E-3</v>
      </c>
      <c r="J40" s="14">
        <v>0.16012974683544307</v>
      </c>
      <c r="K40" s="14">
        <v>7.6061629746835457</v>
      </c>
      <c r="L40" s="14">
        <v>5.0040545886075954E-2</v>
      </c>
      <c r="M40" s="14">
        <v>4.0032436708860766E-2</v>
      </c>
      <c r="N40" s="14">
        <v>1.4611839398734179</v>
      </c>
      <c r="O40" s="14">
        <v>10.318360561708863</v>
      </c>
      <c r="P40" s="14">
        <v>7.0056764240506345E-2</v>
      </c>
      <c r="Q40" s="14">
        <v>0.2702189477848102</v>
      </c>
      <c r="R40" s="14">
        <v>8.0064873417721533E-2</v>
      </c>
      <c r="S40" s="14">
        <v>5.0040545886075954E-2</v>
      </c>
      <c r="T40" s="14">
        <v>1.4877526676164959E-3</v>
      </c>
      <c r="U40" s="14">
        <v>6.0048655063291149E-2</v>
      </c>
      <c r="V40" s="14">
        <v>1.5112244857594939</v>
      </c>
      <c r="W40" s="14">
        <v>0.40032436708860764</v>
      </c>
      <c r="X40" s="14">
        <v>0.10008109177215191</v>
      </c>
    </row>
    <row r="41" spans="1:24">
      <c r="A41" t="s">
        <v>188</v>
      </c>
      <c r="B41" t="s">
        <v>189</v>
      </c>
      <c r="C41" s="73" t="s">
        <v>475</v>
      </c>
      <c r="D41">
        <v>8.5719999999999992</v>
      </c>
      <c r="E41">
        <v>290</v>
      </c>
      <c r="F41" s="14">
        <v>1.4417907268393702E-3</v>
      </c>
      <c r="G41" s="14">
        <v>22.44630658531732</v>
      </c>
      <c r="H41" s="14">
        <v>7.0925134292724961</v>
      </c>
      <c r="I41" s="14">
        <v>1.2786503083758867</v>
      </c>
      <c r="J41" s="14">
        <v>1.2287030307049536</v>
      </c>
      <c r="K41" s="14">
        <v>14.674510179720137</v>
      </c>
      <c r="L41" s="14">
        <v>5.9936733205119691E-2</v>
      </c>
      <c r="M41" s="14">
        <v>0.2197680217521055</v>
      </c>
      <c r="N41" s="14">
        <v>2.5672900722859602</v>
      </c>
      <c r="O41" s="14">
        <v>14.075142847668941</v>
      </c>
      <c r="P41" s="14">
        <v>4.0257505802772062</v>
      </c>
      <c r="Q41" s="14">
        <v>1.4784394190596188</v>
      </c>
      <c r="R41" s="14">
        <v>2.5972584388885198</v>
      </c>
      <c r="S41" s="14">
        <v>3.9957822136746458E-2</v>
      </c>
      <c r="T41" s="14">
        <v>9.9894555341866146E-3</v>
      </c>
      <c r="U41" s="14">
        <v>8.9905099807679537E-2</v>
      </c>
      <c r="V41" s="14">
        <v>2.1177645732475621</v>
      </c>
      <c r="W41" s="14">
        <v>29.378988726042831</v>
      </c>
      <c r="X41" s="14">
        <v>8.9905099807679537E-2</v>
      </c>
    </row>
    <row r="42" spans="1:24">
      <c r="A42" t="s">
        <v>190</v>
      </c>
      <c r="B42" t="s">
        <v>191</v>
      </c>
      <c r="C42" s="73" t="s">
        <v>476</v>
      </c>
      <c r="D42">
        <v>4.1079999999999997</v>
      </c>
      <c r="E42">
        <v>6.43</v>
      </c>
      <c r="F42" s="14">
        <v>1.4417907268393702E-3</v>
      </c>
      <c r="G42" s="14">
        <v>13.111041876384133</v>
      </c>
      <c r="H42" s="14">
        <v>2.1425335469952389E-3</v>
      </c>
      <c r="I42" s="14">
        <v>2.0093550768404803E-2</v>
      </c>
      <c r="J42" s="14">
        <v>0.28130971075766725</v>
      </c>
      <c r="K42" s="14">
        <v>5.907503925911012</v>
      </c>
      <c r="L42" s="14">
        <v>5.0233876921012006E-2</v>
      </c>
      <c r="M42" s="14">
        <v>0.29135648614186965</v>
      </c>
      <c r="N42" s="14">
        <v>0.98458398765183541</v>
      </c>
      <c r="O42" s="14">
        <v>10.428552848802093</v>
      </c>
      <c r="P42" s="14">
        <v>4.0187101536809607E-2</v>
      </c>
      <c r="Q42" s="14">
        <v>4.0187101536809607E-2</v>
      </c>
      <c r="R42" s="14">
        <v>7.0327427689416813E-2</v>
      </c>
      <c r="S42" s="14">
        <v>4.0187101536809607E-2</v>
      </c>
      <c r="T42" s="14">
        <v>1.4877526676164959E-3</v>
      </c>
      <c r="U42" s="14">
        <v>7.0327427689416813E-2</v>
      </c>
      <c r="V42" s="14">
        <v>1.3663614522515268</v>
      </c>
      <c r="W42" s="14">
        <v>0.14065485537883363</v>
      </c>
      <c r="X42" s="14">
        <v>6.0280652305214413E-2</v>
      </c>
    </row>
    <row r="43" spans="1:24">
      <c r="A43" t="s">
        <v>192</v>
      </c>
      <c r="B43" t="s">
        <v>193</v>
      </c>
      <c r="C43" s="73" t="s">
        <v>475</v>
      </c>
      <c r="D43">
        <v>8.7799999999999994</v>
      </c>
      <c r="E43">
        <v>262</v>
      </c>
      <c r="F43" s="14">
        <v>1.4417907268393702E-3</v>
      </c>
      <c r="G43" s="14">
        <v>11.943444665078106</v>
      </c>
      <c r="H43" s="14">
        <v>6.9088540508339964</v>
      </c>
      <c r="I43" s="14">
        <v>2.0836226502515229</v>
      </c>
      <c r="J43" s="14">
        <v>0.35890150913423358</v>
      </c>
      <c r="K43" s="14">
        <v>27.416087503309512</v>
      </c>
      <c r="L43" s="14">
        <v>5.9816918189038934E-2</v>
      </c>
      <c r="M43" s="14">
        <v>0.33896253640455398</v>
      </c>
      <c r="N43" s="14">
        <v>0.73774199099814686</v>
      </c>
      <c r="O43" s="14">
        <v>8.7233005692348442</v>
      </c>
      <c r="P43" s="14">
        <v>2.8512731003441893</v>
      </c>
      <c r="Q43" s="14">
        <v>0.49847431824199112</v>
      </c>
      <c r="R43" s="14">
        <v>0.9271622319301035</v>
      </c>
      <c r="S43" s="14">
        <v>4.9847431824199109E-2</v>
      </c>
      <c r="T43" s="14">
        <v>1.4877526676164959E-3</v>
      </c>
      <c r="U43" s="14">
        <v>6.9786404553878759E-2</v>
      </c>
      <c r="V43" s="14">
        <v>1.5153619274556529</v>
      </c>
      <c r="W43" s="14">
        <v>38.522095313741069</v>
      </c>
      <c r="X43" s="14">
        <v>6.9786404553878759E-2</v>
      </c>
    </row>
    <row r="44" spans="1:24">
      <c r="A44" t="s">
        <v>194</v>
      </c>
      <c r="B44" t="s">
        <v>195</v>
      </c>
      <c r="C44" s="73" t="s">
        <v>476</v>
      </c>
      <c r="D44">
        <v>3.988</v>
      </c>
      <c r="E44">
        <v>7.44</v>
      </c>
      <c r="F44" s="14">
        <v>9.9722406254140767E-3</v>
      </c>
      <c r="G44" s="14">
        <v>9.9722406254140772</v>
      </c>
      <c r="H44" s="14">
        <v>1.9944481250828153E-2</v>
      </c>
      <c r="I44" s="14">
        <v>9.9722406254140767E-3</v>
      </c>
      <c r="J44" s="14">
        <v>5.9833443752484464E-2</v>
      </c>
      <c r="K44" s="14">
        <v>2.433226712601035</v>
      </c>
      <c r="L44" s="14">
        <v>4.9861203127070389E-2</v>
      </c>
      <c r="M44" s="14">
        <v>8.9750165628726702E-2</v>
      </c>
      <c r="N44" s="14">
        <v>0.43877858751821935</v>
      </c>
      <c r="O44" s="14">
        <v>5.813816284616407</v>
      </c>
      <c r="P44" s="14">
        <v>3.9888962501656307E-2</v>
      </c>
      <c r="Q44" s="14">
        <v>0.24930601563535193</v>
      </c>
      <c r="R44" s="14">
        <v>0.10969464687955484</v>
      </c>
      <c r="S44" s="14">
        <v>5.9833443752484464E-2</v>
      </c>
      <c r="T44" s="14">
        <v>1.4877526676164959E-3</v>
      </c>
      <c r="U44" s="14">
        <v>4.9861203127070389E-2</v>
      </c>
      <c r="V44" s="14">
        <v>1.2465300781767596</v>
      </c>
      <c r="W44" s="14">
        <v>6.9805684377898539E-2</v>
      </c>
      <c r="X44" s="14">
        <v>9.9722406254140767E-3</v>
      </c>
    </row>
    <row r="45" spans="1:24">
      <c r="A45" t="s">
        <v>196</v>
      </c>
      <c r="B45" t="s">
        <v>197</v>
      </c>
      <c r="C45" s="73" t="s">
        <v>475</v>
      </c>
      <c r="D45">
        <v>8.0530000000000008</v>
      </c>
      <c r="E45">
        <v>458</v>
      </c>
      <c r="F45" s="14">
        <v>1.9975688284381357E-2</v>
      </c>
      <c r="G45" s="14">
        <v>22.692381891057224</v>
      </c>
      <c r="H45" s="14">
        <v>0.59927064853144063</v>
      </c>
      <c r="I45" s="14">
        <v>0.12984197384847881</v>
      </c>
      <c r="J45" s="14">
        <v>6.1724876798738393</v>
      </c>
      <c r="K45" s="14">
        <v>53.145318680596596</v>
      </c>
      <c r="L45" s="14">
        <v>0.14981766213286016</v>
      </c>
      <c r="M45" s="14">
        <v>0.50938005125172459</v>
      </c>
      <c r="N45" s="14">
        <v>4.7941651882515259</v>
      </c>
      <c r="O45" s="14">
        <v>150.58672613180886</v>
      </c>
      <c r="P45" s="14">
        <v>0.48940436296734319</v>
      </c>
      <c r="Q45" s="14">
        <v>0.39951376568762714</v>
      </c>
      <c r="R45" s="14">
        <v>1.6080429068926991</v>
      </c>
      <c r="S45" s="14">
        <v>4.9939220710953393E-2</v>
      </c>
      <c r="T45" s="14">
        <v>9.9878441421906786E-3</v>
      </c>
      <c r="U45" s="14">
        <v>0.13982981799066949</v>
      </c>
      <c r="V45" s="14">
        <v>1.6280185951770805</v>
      </c>
      <c r="W45" s="14">
        <v>142.85613476575327</v>
      </c>
      <c r="X45" s="14">
        <v>0.3595623891188644</v>
      </c>
    </row>
    <row r="46" spans="1:24">
      <c r="A46" t="s">
        <v>198</v>
      </c>
      <c r="B46" t="s">
        <v>199</v>
      </c>
      <c r="C46" s="73" t="s">
        <v>476</v>
      </c>
      <c r="D46">
        <v>7.274</v>
      </c>
      <c r="E46">
        <v>10.75</v>
      </c>
      <c r="F46" s="14">
        <v>1.0015515087765435E-2</v>
      </c>
      <c r="G46" s="14">
        <v>8.423048188810732</v>
      </c>
      <c r="H46" s="14">
        <v>1.0015515087765435E-2</v>
      </c>
      <c r="I46" s="14">
        <v>4.0062060351061739E-2</v>
      </c>
      <c r="J46" s="14">
        <v>7.0108605614358041E-2</v>
      </c>
      <c r="K46" s="14">
        <v>4.0062060351061773E-2</v>
      </c>
      <c r="L46" s="14">
        <v>4.0062060351061739E-2</v>
      </c>
      <c r="M46" s="14">
        <v>5.0077575438827175E-2</v>
      </c>
      <c r="N46" s="14">
        <v>0.1802792715797778</v>
      </c>
      <c r="O46" s="14">
        <v>3.5054302807179019</v>
      </c>
      <c r="P46" s="14">
        <v>5.0077575438827175E-2</v>
      </c>
      <c r="Q46" s="14">
        <v>5.0077575438827147E-2</v>
      </c>
      <c r="R46" s="14">
        <v>7.0108605614358041E-2</v>
      </c>
      <c r="S46" s="14">
        <v>6.0093090526592612E-2</v>
      </c>
      <c r="T46" s="14">
        <v>1.4877526676164959E-3</v>
      </c>
      <c r="U46" s="14">
        <v>5.0077575438827175E-2</v>
      </c>
      <c r="V46" s="14">
        <v>1.2920014463217411</v>
      </c>
      <c r="W46" s="14">
        <v>0.53082229965156802</v>
      </c>
      <c r="X46" s="14">
        <v>2.0031030175530869E-2</v>
      </c>
    </row>
    <row r="47" spans="1:24">
      <c r="A47" t="s">
        <v>200</v>
      </c>
      <c r="B47" t="s">
        <v>201</v>
      </c>
      <c r="C47" s="73" t="s">
        <v>475</v>
      </c>
      <c r="D47">
        <v>8.8699999999999992</v>
      </c>
      <c r="E47">
        <v>411</v>
      </c>
      <c r="F47" s="14">
        <v>9.9881905261776666E-3</v>
      </c>
      <c r="G47" s="14">
        <v>13.114494160871276</v>
      </c>
      <c r="H47" s="14">
        <v>0.54935047893977162</v>
      </c>
      <c r="I47" s="14">
        <v>0.12984647684030964</v>
      </c>
      <c r="J47" s="14">
        <v>1.6280750557669597</v>
      </c>
      <c r="K47" s="14">
        <v>10.637422910379215</v>
      </c>
      <c r="L47" s="14">
        <v>0.12984647684030967</v>
      </c>
      <c r="M47" s="14">
        <v>0.35957485894239594</v>
      </c>
      <c r="N47" s="14">
        <v>3.4359375410051176</v>
      </c>
      <c r="O47" s="14">
        <v>33.670190263744914</v>
      </c>
      <c r="P47" s="14">
        <v>0.5293740978874163</v>
      </c>
      <c r="Q47" s="14">
        <v>2.9964571578533026E-2</v>
      </c>
      <c r="R47" s="14">
        <v>1.6480514368193151</v>
      </c>
      <c r="S47" s="14">
        <v>2.9964571578532998E-2</v>
      </c>
      <c r="T47" s="14">
        <v>1.4877526676164959E-3</v>
      </c>
      <c r="U47" s="14">
        <v>0.12984647684030967</v>
      </c>
      <c r="V47" s="14">
        <v>1.1786064820889646</v>
      </c>
      <c r="W47" s="14">
        <v>137.55735992651881</v>
      </c>
      <c r="X47" s="14">
        <v>0.38953943052092899</v>
      </c>
    </row>
    <row r="48" spans="1:24">
      <c r="A48" t="s">
        <v>202</v>
      </c>
      <c r="B48" t="s">
        <v>203</v>
      </c>
      <c r="C48" s="73" t="s">
        <v>476</v>
      </c>
      <c r="D48">
        <v>6.1429999999999998</v>
      </c>
      <c r="E48">
        <v>6.69</v>
      </c>
      <c r="F48" s="14">
        <v>1.4417907268393702E-3</v>
      </c>
      <c r="G48" s="14">
        <v>35.180996457390279</v>
      </c>
      <c r="H48" s="14">
        <v>9.9974414485337528E-3</v>
      </c>
      <c r="I48" s="14">
        <v>1.9994882897067506E-2</v>
      </c>
      <c r="J48" s="14">
        <v>0.13996418027947255</v>
      </c>
      <c r="K48" s="14">
        <v>2.3294038575083644</v>
      </c>
      <c r="L48" s="14">
        <v>5.9984648691202513E-2</v>
      </c>
      <c r="M48" s="14">
        <v>5.9984648691202513E-2</v>
      </c>
      <c r="N48" s="14">
        <v>0.41989254083841759</v>
      </c>
      <c r="O48" s="14">
        <v>12.456812044873056</v>
      </c>
      <c r="P48" s="14">
        <v>7.9979531588270023E-2</v>
      </c>
      <c r="Q48" s="14">
        <v>7.9979531588270023E-2</v>
      </c>
      <c r="R48" s="14">
        <v>0.12996673883093879</v>
      </c>
      <c r="S48" s="14">
        <v>1.9994882897067506E-2</v>
      </c>
      <c r="T48" s="14">
        <v>1.4877526676164959E-3</v>
      </c>
      <c r="U48" s="14">
        <v>5.9984648691202513E-2</v>
      </c>
      <c r="V48" s="14">
        <v>3.149194056288132</v>
      </c>
      <c r="W48" s="14">
        <v>0.95975437905924021</v>
      </c>
      <c r="X48" s="14">
        <v>9.9974414485337528E-3</v>
      </c>
    </row>
    <row r="49" spans="1:24">
      <c r="A49" t="s">
        <v>204</v>
      </c>
      <c r="B49" t="s">
        <v>205</v>
      </c>
      <c r="C49" s="73" t="s">
        <v>475</v>
      </c>
      <c r="D49">
        <v>8.718</v>
      </c>
      <c r="E49">
        <v>448</v>
      </c>
      <c r="F49" s="14">
        <v>9.9964082805459459E-3</v>
      </c>
      <c r="G49" s="14">
        <v>46.933136877163221</v>
      </c>
      <c r="H49" s="14">
        <v>0.55979886371057297</v>
      </c>
      <c r="I49" s="14">
        <v>0.12995330764709728</v>
      </c>
      <c r="J49" s="14">
        <v>6.6975935479657842</v>
      </c>
      <c r="K49" s="14">
        <v>49.862084503363178</v>
      </c>
      <c r="L49" s="14">
        <v>0.17993534904982705</v>
      </c>
      <c r="M49" s="14">
        <v>0.78971625416312974</v>
      </c>
      <c r="N49" s="14">
        <v>2.8089907268334113</v>
      </c>
      <c r="O49" s="14">
        <v>92.236859204597451</v>
      </c>
      <c r="P49" s="14">
        <v>0.43984196434402162</v>
      </c>
      <c r="Q49" s="14">
        <v>6.9974857963821621E-2</v>
      </c>
      <c r="R49" s="14">
        <v>1.6694001828511731</v>
      </c>
      <c r="S49" s="14">
        <v>2.9989224841637838E-2</v>
      </c>
      <c r="T49" s="14">
        <v>2.9989224841637838E-2</v>
      </c>
      <c r="U49" s="14">
        <v>1.0796120942989622</v>
      </c>
      <c r="V49" s="14">
        <v>1.0096372363351407</v>
      </c>
      <c r="W49" s="14">
        <v>134.69160517207609</v>
      </c>
      <c r="X49" s="14">
        <v>0.15994253248873513</v>
      </c>
    </row>
    <row r="50" spans="1:24">
      <c r="A50" t="s">
        <v>206</v>
      </c>
      <c r="B50" t="s">
        <v>207</v>
      </c>
      <c r="C50" s="73" t="s">
        <v>476</v>
      </c>
      <c r="D50">
        <v>5.3529999999999998</v>
      </c>
      <c r="E50">
        <v>4.58</v>
      </c>
      <c r="F50" s="14">
        <v>1.0009307472012501E-2</v>
      </c>
      <c r="G50" s="14">
        <v>28.246265686019274</v>
      </c>
      <c r="H50" s="14">
        <v>2.0018614944025001E-2</v>
      </c>
      <c r="I50" s="14">
        <v>1.0009307472012501E-2</v>
      </c>
      <c r="J50" s="14">
        <v>0.1501396120801875</v>
      </c>
      <c r="K50" s="14">
        <v>19.027693504295762</v>
      </c>
      <c r="L50" s="14">
        <v>0.1101023821921375</v>
      </c>
      <c r="M50" s="14">
        <v>6.0055844832075003E-2</v>
      </c>
      <c r="N50" s="14">
        <v>0.42039091382452498</v>
      </c>
      <c r="O50" s="14">
        <v>138.39869441551684</v>
      </c>
      <c r="P50" s="14">
        <v>6.0055844832075003E-2</v>
      </c>
      <c r="Q50" s="14">
        <v>2.0018614944025018E-2</v>
      </c>
      <c r="R50" s="14">
        <v>0.12011168966415001</v>
      </c>
      <c r="S50" s="14">
        <v>4.0037229888050002E-2</v>
      </c>
      <c r="T50" s="14">
        <v>1.0009307472012501E-2</v>
      </c>
      <c r="U50" s="14">
        <v>7.0065152304087497E-2</v>
      </c>
      <c r="V50" s="14">
        <v>1.3512565087216877</v>
      </c>
      <c r="W50" s="14">
        <v>0.35032576152043754</v>
      </c>
      <c r="X50" s="14">
        <v>3.0027922416037502E-2</v>
      </c>
    </row>
    <row r="51" spans="1:24">
      <c r="A51" t="s">
        <v>208</v>
      </c>
      <c r="B51" t="s">
        <v>209</v>
      </c>
      <c r="C51" s="73" t="s">
        <v>475</v>
      </c>
      <c r="D51">
        <v>8.6910000000000007</v>
      </c>
      <c r="E51">
        <v>222</v>
      </c>
      <c r="F51" s="14">
        <v>1.4417907268393702E-3</v>
      </c>
      <c r="G51" s="14">
        <v>13.082320865372079</v>
      </c>
      <c r="H51" s="14">
        <v>4.2410269777140615</v>
      </c>
      <c r="I51" s="14">
        <v>0.4290921412745991</v>
      </c>
      <c r="J51" s="14">
        <v>0.15966219210217641</v>
      </c>
      <c r="K51" s="14">
        <v>6.9053898084191294</v>
      </c>
      <c r="L51" s="14">
        <v>7.9831096051088207E-2</v>
      </c>
      <c r="M51" s="14">
        <v>0.36921881923628297</v>
      </c>
      <c r="N51" s="14">
        <v>1.1276142317216209</v>
      </c>
      <c r="O51" s="14">
        <v>12.174242147790954</v>
      </c>
      <c r="P51" s="14">
        <v>3.7420826273947601</v>
      </c>
      <c r="Q51" s="14">
        <v>0.2295144011468786</v>
      </c>
      <c r="R51" s="14">
        <v>0.4290921412745991</v>
      </c>
      <c r="S51" s="14">
        <v>3.9915548025544104E-2</v>
      </c>
      <c r="T51" s="14">
        <v>1.4877526676164959E-3</v>
      </c>
      <c r="U51" s="14">
        <v>4.9894435031930133E-2</v>
      </c>
      <c r="V51" s="14">
        <v>1.5966219210217643</v>
      </c>
      <c r="W51" s="14">
        <v>17.562841131239406</v>
      </c>
      <c r="X51" s="14">
        <v>7.9831096051088207E-2</v>
      </c>
    </row>
    <row r="52" spans="1:24">
      <c r="A52" t="s">
        <v>210</v>
      </c>
      <c r="B52" t="s">
        <v>211</v>
      </c>
      <c r="C52" s="73" t="s">
        <v>476</v>
      </c>
      <c r="D52">
        <v>5.5149999999999997</v>
      </c>
      <c r="E52">
        <v>5.68</v>
      </c>
      <c r="F52" s="14">
        <v>9.983926821300235E-3</v>
      </c>
      <c r="G52" s="14">
        <v>32.098324730480257</v>
      </c>
      <c r="H52" s="14">
        <v>1.996785364260047E-2</v>
      </c>
      <c r="I52" s="14">
        <v>3.993570728520094E-2</v>
      </c>
      <c r="J52" s="14">
        <v>0.11980712185560283</v>
      </c>
      <c r="K52" s="14">
        <v>8.1468842861809918</v>
      </c>
      <c r="L52" s="14">
        <v>4.991963410650118E-2</v>
      </c>
      <c r="M52" s="14">
        <v>3.993570728520094E-2</v>
      </c>
      <c r="N52" s="14">
        <v>3.9835868016987939</v>
      </c>
      <c r="O52" s="14">
        <v>5.7707097027115353</v>
      </c>
      <c r="P52" s="14">
        <v>5.9903560927801414E-2</v>
      </c>
      <c r="Q52" s="14">
        <v>0.11980712185560283</v>
      </c>
      <c r="R52" s="14">
        <v>6.9887487749101654E-2</v>
      </c>
      <c r="S52" s="14">
        <v>2.9951780463900707E-2</v>
      </c>
      <c r="T52" s="14">
        <v>1.4877526676164959E-3</v>
      </c>
      <c r="U52" s="14">
        <v>4.991963410650118E-2</v>
      </c>
      <c r="V52" s="14">
        <v>1.2979104867690305</v>
      </c>
      <c r="W52" s="14">
        <v>0.79871414570401889</v>
      </c>
      <c r="X52" s="14">
        <v>1.996785364260047E-2</v>
      </c>
    </row>
    <row r="53" spans="1:24">
      <c r="A53" t="s">
        <v>212</v>
      </c>
      <c r="B53" t="s">
        <v>213</v>
      </c>
      <c r="C53" s="73" t="s">
        <v>475</v>
      </c>
      <c r="D53">
        <v>8.5370000000000008</v>
      </c>
      <c r="E53">
        <v>456</v>
      </c>
      <c r="F53" s="14">
        <v>2.0189703669784797E-2</v>
      </c>
      <c r="G53" s="14">
        <v>17.272291489500894</v>
      </c>
      <c r="H53" s="14">
        <v>0.53502714724929712</v>
      </c>
      <c r="I53" s="14">
        <v>0.13123307385360117</v>
      </c>
      <c r="J53" s="14">
        <v>3.3313011055144917</v>
      </c>
      <c r="K53" s="14">
        <v>19.048985412441958</v>
      </c>
      <c r="L53" s="14">
        <v>0.14132792568849359</v>
      </c>
      <c r="M53" s="14">
        <v>0.63597566559822116</v>
      </c>
      <c r="N53" s="14">
        <v>4.1893635114803462</v>
      </c>
      <c r="O53" s="14">
        <v>139.86417217243419</v>
      </c>
      <c r="P53" s="14">
        <v>0.45426833257015792</v>
      </c>
      <c r="Q53" s="14">
        <v>0.32303525871655675</v>
      </c>
      <c r="R53" s="14">
        <v>1.6252711454176763</v>
      </c>
      <c r="S53" s="14">
        <v>4.0379407339569594E-2</v>
      </c>
      <c r="T53" s="14">
        <v>1.0094851834892398E-2</v>
      </c>
      <c r="U53" s="14">
        <v>6.0569111009354394E-2</v>
      </c>
      <c r="V53" s="14">
        <v>2.0391600706482649</v>
      </c>
      <c r="W53" s="14">
        <v>139.66227513573634</v>
      </c>
      <c r="X53" s="14">
        <v>8.0758814679139188E-2</v>
      </c>
    </row>
    <row r="54" spans="1:24">
      <c r="A54" t="s">
        <v>214</v>
      </c>
      <c r="B54" t="s">
        <v>215</v>
      </c>
      <c r="C54" s="73" t="s">
        <v>476</v>
      </c>
      <c r="D54">
        <v>6.3250000000000002</v>
      </c>
      <c r="E54">
        <v>11.62</v>
      </c>
      <c r="F54" s="14">
        <v>1.0018985695708707E-2</v>
      </c>
      <c r="G54" s="14">
        <v>14.196902730819239</v>
      </c>
      <c r="H54" s="14">
        <v>2.1425335469952389E-3</v>
      </c>
      <c r="I54" s="14">
        <v>2.0037971391417414E-2</v>
      </c>
      <c r="J54" s="14">
        <v>0.37070247074122215</v>
      </c>
      <c r="K54" s="14">
        <v>22.723059557867344</v>
      </c>
      <c r="L54" s="14">
        <v>5.0094928478543535E-2</v>
      </c>
      <c r="M54" s="14">
        <v>0.1302468140442132</v>
      </c>
      <c r="N54" s="14">
        <v>0.59112015604681367</v>
      </c>
      <c r="O54" s="14">
        <v>10.249422366710009</v>
      </c>
      <c r="P54" s="14">
        <v>4.0075942782834828E-2</v>
      </c>
      <c r="Q54" s="14">
        <v>0.19036072821846545</v>
      </c>
      <c r="R54" s="14">
        <v>7.0132899869960949E-2</v>
      </c>
      <c r="S54" s="14">
        <v>4.0075942782834828E-2</v>
      </c>
      <c r="T54" s="14">
        <v>1.4877526676164959E-3</v>
      </c>
      <c r="U54" s="14">
        <v>6.0113914174252242E-2</v>
      </c>
      <c r="V54" s="14">
        <v>1.5228858257477236</v>
      </c>
      <c r="W54" s="14">
        <v>0.25047464239271772</v>
      </c>
      <c r="X54" s="14">
        <v>2.0037971391417414E-2</v>
      </c>
    </row>
    <row r="55" spans="1:24">
      <c r="A55" t="s">
        <v>216</v>
      </c>
      <c r="B55" t="s">
        <v>217</v>
      </c>
      <c r="C55" s="73" t="s">
        <v>477</v>
      </c>
      <c r="F55" s="14">
        <v>9.9596182561838605E-3</v>
      </c>
      <c r="G55" s="14">
        <v>14.690436927871195</v>
      </c>
      <c r="H55" s="14">
        <v>2.1425335469952389E-3</v>
      </c>
      <c r="I55" s="14">
        <v>2.9878854768551583E-2</v>
      </c>
      <c r="J55" s="14">
        <v>5.9757709537103167E-2</v>
      </c>
      <c r="K55" s="14">
        <v>1.8425293773940141</v>
      </c>
      <c r="L55" s="14">
        <v>4.9798091280919304E-2</v>
      </c>
      <c r="M55" s="14">
        <v>4.9798091280919304E-2</v>
      </c>
      <c r="N55" s="14">
        <v>0.92624449782509899</v>
      </c>
      <c r="O55" s="14">
        <v>7.0414501071219888</v>
      </c>
      <c r="P55" s="14">
        <v>3.9838473024735442E-2</v>
      </c>
      <c r="Q55" s="14">
        <v>0.60753671362721551</v>
      </c>
      <c r="R55" s="14">
        <v>6.9717327793287029E-2</v>
      </c>
      <c r="S55" s="14">
        <v>4.9798091280919304E-2</v>
      </c>
      <c r="T55" s="14">
        <v>1.4877526676164959E-3</v>
      </c>
      <c r="U55" s="14">
        <v>4.9798091280919304E-2</v>
      </c>
      <c r="V55" s="14">
        <v>1.3644677010971891</v>
      </c>
      <c r="W55" s="14">
        <v>5.9757709537103167E-2</v>
      </c>
      <c r="X55" s="14">
        <v>2.9878854768551583E-2</v>
      </c>
    </row>
    <row r="56" spans="1:24">
      <c r="A56" t="s">
        <v>218</v>
      </c>
      <c r="B56" t="s">
        <v>219</v>
      </c>
      <c r="C56" s="73" t="s">
        <v>477</v>
      </c>
      <c r="F56" s="14">
        <v>11.542539349150783</v>
      </c>
      <c r="G56" s="14">
        <v>23.244837028393619</v>
      </c>
      <c r="H56" s="14">
        <v>11.053279463243873</v>
      </c>
      <c r="I56" s="14">
        <v>10.953430506936341</v>
      </c>
      <c r="J56" s="14">
        <v>10.564019577336964</v>
      </c>
      <c r="K56" s="14">
        <v>18.691724620770128</v>
      </c>
      <c r="L56" s="14">
        <v>10.793672176844288</v>
      </c>
      <c r="M56" s="14">
        <v>11.003354985090109</v>
      </c>
      <c r="N56" s="14">
        <v>11.822116426811876</v>
      </c>
      <c r="O56" s="14">
        <v>19.071150654738755</v>
      </c>
      <c r="P56" s="14">
        <v>11.372796123427976</v>
      </c>
      <c r="Q56" s="14">
        <v>15.726210618436406</v>
      </c>
      <c r="R56" s="14">
        <v>10.214548230260597</v>
      </c>
      <c r="S56" s="14">
        <v>2.0069640217814082</v>
      </c>
      <c r="T56" s="14">
        <v>10.58398936859847</v>
      </c>
      <c r="U56" s="14">
        <v>18.402162647478281</v>
      </c>
      <c r="V56" s="14">
        <v>19.929851678983535</v>
      </c>
      <c r="W56" s="14">
        <v>10.963415402567096</v>
      </c>
      <c r="X56" s="14">
        <v>10.414246142875664</v>
      </c>
    </row>
    <row r="57" spans="1:24">
      <c r="A57" t="s">
        <v>220</v>
      </c>
      <c r="B57" t="s">
        <v>221</v>
      </c>
      <c r="C57" s="73" t="s">
        <v>477</v>
      </c>
      <c r="F57" s="14">
        <v>10.5572702018563</v>
      </c>
      <c r="G57" s="14">
        <v>20.246409489193223</v>
      </c>
      <c r="H57" s="14">
        <v>9.9685377425845392</v>
      </c>
      <c r="I57" s="14">
        <v>9.6691822548192388</v>
      </c>
      <c r="J57" s="14">
        <v>9.8687525799961051</v>
      </c>
      <c r="K57" s="14">
        <v>16.274960018173559</v>
      </c>
      <c r="L57" s="14">
        <v>9.6292681897838648</v>
      </c>
      <c r="M57" s="14">
        <v>10.018430323878757</v>
      </c>
      <c r="N57" s="14">
        <v>11.036238982280782</v>
      </c>
      <c r="O57" s="14">
        <v>25.455194976309471</v>
      </c>
      <c r="P57" s="14">
        <v>9.9386021938080091</v>
      </c>
      <c r="Q57" s="14">
        <v>8.7810943077821779</v>
      </c>
      <c r="R57" s="14">
        <v>0.12972071136496396</v>
      </c>
      <c r="S57" s="14">
        <v>8.840965405335238</v>
      </c>
      <c r="T57" s="14">
        <v>9.5893541247484908</v>
      </c>
      <c r="U57" s="14">
        <v>7.9828130070747072E-2</v>
      </c>
      <c r="V57" s="14">
        <v>1.3570782112027002</v>
      </c>
      <c r="W57" s="14">
        <v>9.3698267670539366</v>
      </c>
      <c r="X57" s="14">
        <v>9.6392467060427069</v>
      </c>
    </row>
    <row r="58" spans="1:24">
      <c r="A58" t="s">
        <v>222</v>
      </c>
      <c r="B58" t="s">
        <v>223</v>
      </c>
      <c r="C58" s="73" t="s">
        <v>477</v>
      </c>
      <c r="F58" s="14">
        <v>5.7980152376033027</v>
      </c>
      <c r="G58" s="14">
        <v>19.693258651859495</v>
      </c>
      <c r="H58" s="14">
        <v>5.49811789772727</v>
      </c>
      <c r="I58" s="14">
        <v>5.5580973657024773</v>
      </c>
      <c r="J58" s="14">
        <v>5.5181110537190063</v>
      </c>
      <c r="K58" s="14">
        <v>9.3068141141528873</v>
      </c>
      <c r="L58" s="14">
        <v>5.5481007877066091</v>
      </c>
      <c r="M58" s="14">
        <v>5.5481007877066091</v>
      </c>
      <c r="N58" s="14">
        <v>6.1878817794421455</v>
      </c>
      <c r="O58" s="14">
        <v>14.115168130165284</v>
      </c>
      <c r="P58" s="14">
        <v>5.8280049715909055</v>
      </c>
      <c r="Q58" s="14">
        <v>6.9176319731404927</v>
      </c>
      <c r="R58" s="14">
        <v>5.1882239798553691</v>
      </c>
      <c r="S58" s="14">
        <v>0.99965779958677636</v>
      </c>
      <c r="T58" s="14">
        <v>5.2981863378099145</v>
      </c>
      <c r="U58" s="14">
        <v>9.2268414901859455</v>
      </c>
      <c r="V58" s="14">
        <v>10.976242639462805</v>
      </c>
      <c r="W58" s="14">
        <v>5.2482034478305764</v>
      </c>
      <c r="X58" s="14">
        <v>5.2681966038223118</v>
      </c>
    </row>
    <row r="59" spans="1:24">
      <c r="A59" t="s">
        <v>224</v>
      </c>
      <c r="B59" t="s">
        <v>225</v>
      </c>
      <c r="C59" s="73" t="s">
        <v>477</v>
      </c>
      <c r="F59" s="14">
        <v>5.2007956473864896</v>
      </c>
      <c r="G59" s="14">
        <v>15.901283243733406</v>
      </c>
      <c r="H59" s="14">
        <v>4.9118625558650182</v>
      </c>
      <c r="I59" s="14">
        <v>4.7524511950255848</v>
      </c>
      <c r="J59" s="14">
        <v>4.9816050262322698</v>
      </c>
      <c r="K59" s="14">
        <v>8.4786917546473237</v>
      </c>
      <c r="L59" s="14">
        <v>4.8122304553403721</v>
      </c>
      <c r="M59" s="14">
        <v>4.9417521860224118</v>
      </c>
      <c r="N59" s="14">
        <v>5.7786618304294333</v>
      </c>
      <c r="O59" s="14">
        <v>15.333380270742929</v>
      </c>
      <c r="P59" s="14">
        <v>4.8720097156551594</v>
      </c>
      <c r="Q59" s="14">
        <v>4.9616786061273404</v>
      </c>
      <c r="R59" s="14">
        <v>6.9742470367251772E-2</v>
      </c>
      <c r="S59" s="14">
        <v>4.3539227929270039</v>
      </c>
      <c r="T59" s="14">
        <v>4.6229294643435468</v>
      </c>
      <c r="U59" s="14">
        <v>6.9742470367251772E-2</v>
      </c>
      <c r="V59" s="14">
        <v>1.1557323660858867</v>
      </c>
      <c r="W59" s="14">
        <v>4.7723776151305142</v>
      </c>
      <c r="X59" s="14">
        <v>4.7823408251829784</v>
      </c>
    </row>
    <row r="60" spans="1:24">
      <c r="A60" t="s">
        <v>226</v>
      </c>
      <c r="B60" t="s">
        <v>227</v>
      </c>
      <c r="C60" s="73" t="s">
        <v>477</v>
      </c>
      <c r="F60" s="14">
        <v>9.9970733610822097E-3</v>
      </c>
      <c r="G60" s="14">
        <v>22.403441402185233</v>
      </c>
      <c r="H60" s="14">
        <v>9.9970733610822097E-3</v>
      </c>
      <c r="I60" s="14">
        <v>2.9991220083246631E-2</v>
      </c>
      <c r="J60" s="14">
        <v>9.9970733610822093E-2</v>
      </c>
      <c r="K60" s="14">
        <v>4.758606919875132</v>
      </c>
      <c r="L60" s="14">
        <v>4.9985366805411047E-2</v>
      </c>
      <c r="M60" s="14">
        <v>2.9991220083246631E-2</v>
      </c>
      <c r="N60" s="14">
        <v>0.73978342872008351</v>
      </c>
      <c r="O60" s="14">
        <v>7.8576996618106172</v>
      </c>
      <c r="P60" s="14">
        <v>5.9982440166493262E-2</v>
      </c>
      <c r="Q60" s="14">
        <v>0.19994146722164419</v>
      </c>
      <c r="R60" s="14">
        <v>4.9985366805411047E-2</v>
      </c>
      <c r="S60" s="14">
        <v>4.9985366805411047E-2</v>
      </c>
      <c r="T60" s="14">
        <v>1.4877526676164959E-3</v>
      </c>
      <c r="U60" s="14">
        <v>7.9976586888657678E-2</v>
      </c>
      <c r="V60" s="14">
        <v>1.1096751430801253</v>
      </c>
      <c r="W60" s="14">
        <v>0.37988878772112394</v>
      </c>
      <c r="X60" s="14">
        <v>1.9994146722164419E-2</v>
      </c>
    </row>
    <row r="61" spans="1:24">
      <c r="A61" t="s">
        <v>276</v>
      </c>
      <c r="B61" t="s">
        <v>711</v>
      </c>
      <c r="C61" s="73" t="s">
        <v>475</v>
      </c>
      <c r="D61">
        <v>7.86</v>
      </c>
      <c r="E61">
        <v>441</v>
      </c>
      <c r="F61" s="14">
        <v>8.6267027304758786E-4</v>
      </c>
      <c r="G61" s="14">
        <v>14.639157658576384</v>
      </c>
      <c r="H61" s="14">
        <v>3.6096553130736289</v>
      </c>
      <c r="I61" s="14">
        <v>0.50134101570467071</v>
      </c>
      <c r="J61" s="14">
        <v>0.3008046094228024</v>
      </c>
      <c r="K61" s="14">
        <v>11.230038751784624</v>
      </c>
      <c r="L61" s="14">
        <v>0.10026820314093414</v>
      </c>
      <c r="M61" s="14">
        <v>0.40107281256373656</v>
      </c>
      <c r="N61" s="14">
        <v>7.52011523557006</v>
      </c>
      <c r="O61" s="14">
        <v>11.330306954925558</v>
      </c>
      <c r="P61" s="14">
        <v>3.1083142973689579</v>
      </c>
      <c r="Q61" s="14">
        <v>0.60160921884560481</v>
      </c>
      <c r="R61" s="14">
        <v>0.3008046094228024</v>
      </c>
      <c r="S61" s="14">
        <v>9.1499617485539249E-4</v>
      </c>
      <c r="T61" s="14">
        <v>2.3072894270117043E-3</v>
      </c>
      <c r="U61" s="14">
        <v>1.3760297961890214E-3</v>
      </c>
      <c r="V61" s="14">
        <v>0.80214562512747312</v>
      </c>
      <c r="W61" s="14">
        <v>18.649885784213751</v>
      </c>
      <c r="X61" s="14">
        <v>0.50134101570467071</v>
      </c>
    </row>
    <row r="62" spans="1:24">
      <c r="A62" t="s">
        <v>278</v>
      </c>
      <c r="B62" t="s">
        <v>710</v>
      </c>
      <c r="C62" s="73" t="s">
        <v>476</v>
      </c>
      <c r="D62">
        <v>4.22</v>
      </c>
      <c r="E62">
        <v>16.91</v>
      </c>
      <c r="F62" s="14">
        <v>0.10056123492128399</v>
      </c>
      <c r="G62" s="14">
        <v>11.061735841341241</v>
      </c>
      <c r="H62" s="14">
        <v>0.10056123492128399</v>
      </c>
      <c r="I62" s="14">
        <v>2.0223253941935261E-3</v>
      </c>
      <c r="J62" s="14">
        <v>0.10056123492128399</v>
      </c>
      <c r="K62" s="14">
        <v>0.80448987937027194</v>
      </c>
      <c r="L62" s="14">
        <v>0.10056123492128399</v>
      </c>
      <c r="M62" s="14">
        <v>8.7256976798419962E-3</v>
      </c>
      <c r="N62" s="14">
        <v>0.20112246984256799</v>
      </c>
      <c r="O62" s="14">
        <v>8.3465824984665726</v>
      </c>
      <c r="P62" s="14">
        <v>4.2504188617123366E-3</v>
      </c>
      <c r="Q62" s="14">
        <v>0.50280617460641996</v>
      </c>
      <c r="R62" s="14">
        <v>3.3226947647955868E-3</v>
      </c>
      <c r="S62" s="14">
        <v>9.1499617485539249E-4</v>
      </c>
      <c r="T62" s="14">
        <v>2.3072894270117043E-3</v>
      </c>
      <c r="U62" s="14">
        <v>1.3760297961890214E-3</v>
      </c>
      <c r="V62" s="14">
        <v>1.106173584134124</v>
      </c>
      <c r="W62" s="14">
        <v>0.10056123492128399</v>
      </c>
      <c r="X62" s="14">
        <v>8.5206367132978963E-3</v>
      </c>
    </row>
    <row r="63" spans="1:24">
      <c r="A63" t="s">
        <v>279</v>
      </c>
      <c r="B63" t="s">
        <v>712</v>
      </c>
      <c r="C63" s="73" t="s">
        <v>475</v>
      </c>
      <c r="D63">
        <v>7.84</v>
      </c>
      <c r="E63">
        <v>300.60000000000002</v>
      </c>
      <c r="F63" s="14">
        <v>8.6267027304758786E-4</v>
      </c>
      <c r="G63" s="14">
        <v>15.657181948131512</v>
      </c>
      <c r="H63" s="14">
        <v>3.6131958341841952</v>
      </c>
      <c r="I63" s="14">
        <v>0.40146620379824394</v>
      </c>
      <c r="J63" s="14">
        <v>0.3010996528486829</v>
      </c>
      <c r="K63" s="14">
        <v>4.0146620379824389</v>
      </c>
      <c r="L63" s="14">
        <v>0.10036655094956098</v>
      </c>
      <c r="M63" s="14">
        <v>0.3010996528486829</v>
      </c>
      <c r="N63" s="14">
        <v>9.334089238309172</v>
      </c>
      <c r="O63" s="14">
        <v>26.898235654482345</v>
      </c>
      <c r="P63" s="14">
        <v>3.1113630794363902</v>
      </c>
      <c r="Q63" s="14">
        <v>0.60219930569736579</v>
      </c>
      <c r="R63" s="14">
        <v>0.3010996528486829</v>
      </c>
      <c r="S63" s="14">
        <v>9.1499617485539249E-4</v>
      </c>
      <c r="T63" s="14">
        <v>2.3072894270117043E-3</v>
      </c>
      <c r="U63" s="14">
        <v>1.3760297961890214E-3</v>
      </c>
      <c r="V63" s="14">
        <v>1.3047651623442929</v>
      </c>
      <c r="W63" s="14">
        <v>19.069644680416584</v>
      </c>
      <c r="X63" s="14">
        <v>0.3010996528486829</v>
      </c>
    </row>
    <row r="64" spans="1:24">
      <c r="A64" t="s">
        <v>281</v>
      </c>
      <c r="B64" t="s">
        <v>713</v>
      </c>
      <c r="C64" s="73" t="s">
        <v>476</v>
      </c>
      <c r="D64">
        <v>5.26</v>
      </c>
      <c r="E64">
        <v>1.798</v>
      </c>
      <c r="F64" s="14">
        <v>8.6267027304758786E-4</v>
      </c>
      <c r="G64" s="14">
        <v>12.89529965228064</v>
      </c>
      <c r="H64" s="14">
        <v>0.1007445285334425</v>
      </c>
      <c r="I64" s="14">
        <v>0.1007445285334425</v>
      </c>
      <c r="J64" s="14">
        <v>0.201489057066885</v>
      </c>
      <c r="K64" s="14">
        <v>26.898789118429146</v>
      </c>
      <c r="L64" s="14">
        <v>0.1007445285334425</v>
      </c>
      <c r="M64" s="14">
        <v>0.1007445285334425</v>
      </c>
      <c r="N64" s="14">
        <v>1.3096788709347524</v>
      </c>
      <c r="O64" s="14">
        <v>11.787109838412773</v>
      </c>
      <c r="P64" s="14">
        <v>4.2504188617123366E-3</v>
      </c>
      <c r="Q64" s="14">
        <v>0.60446717120065496</v>
      </c>
      <c r="R64" s="14">
        <v>0.1007445285334425</v>
      </c>
      <c r="S64" s="14">
        <v>9.1499617485539249E-4</v>
      </c>
      <c r="T64" s="14">
        <v>2.3072894270117043E-3</v>
      </c>
      <c r="U64" s="14">
        <v>1.3760297961890214E-3</v>
      </c>
      <c r="V64" s="14">
        <v>2.1156350992022923</v>
      </c>
      <c r="W64" s="14">
        <v>0.1007445285334425</v>
      </c>
      <c r="X64" s="14">
        <v>8.5206367132978963E-3</v>
      </c>
    </row>
    <row r="65" spans="1:25">
      <c r="A65" t="s">
        <v>282</v>
      </c>
      <c r="B65" t="s">
        <v>714</v>
      </c>
      <c r="C65" s="73" t="s">
        <v>475</v>
      </c>
      <c r="D65">
        <v>7.65</v>
      </c>
      <c r="E65">
        <v>276.39999999999998</v>
      </c>
      <c r="F65" s="14">
        <v>8.6267027304758786E-4</v>
      </c>
      <c r="G65" s="14">
        <v>16.460694145391166</v>
      </c>
      <c r="H65" s="14">
        <v>3.4761714344304324</v>
      </c>
      <c r="I65" s="14">
        <v>0.4089613452271097</v>
      </c>
      <c r="J65" s="14">
        <v>0.20448067261355485</v>
      </c>
      <c r="K65" s="14">
        <v>6.0321798420998674</v>
      </c>
      <c r="L65" s="14">
        <v>0.10224033630677742</v>
      </c>
      <c r="M65" s="14">
        <v>0.30672100892033222</v>
      </c>
      <c r="N65" s="14">
        <v>5.1120168153388708</v>
      </c>
      <c r="O65" s="14">
        <v>7.2590638777811964</v>
      </c>
      <c r="P65" s="14">
        <v>3.0672100892033223</v>
      </c>
      <c r="Q65" s="14">
        <v>0.10224033630677744</v>
      </c>
      <c r="R65" s="14">
        <v>0.30672100892033222</v>
      </c>
      <c r="S65" s="14">
        <v>9.1499617485539249E-4</v>
      </c>
      <c r="T65" s="14">
        <v>2.3072894270117043E-3</v>
      </c>
      <c r="U65" s="14">
        <v>1.3760297961890214E-3</v>
      </c>
      <c r="V65" s="14">
        <v>1.2268840356813289</v>
      </c>
      <c r="W65" s="14">
        <v>18.914462216753822</v>
      </c>
      <c r="X65" s="14">
        <v>0.30672100892033222</v>
      </c>
    </row>
    <row r="66" spans="1:25">
      <c r="A66" t="s">
        <v>284</v>
      </c>
      <c r="B66" t="s">
        <v>715</v>
      </c>
      <c r="C66" s="73" t="s">
        <v>476</v>
      </c>
      <c r="D66">
        <v>4.99</v>
      </c>
      <c r="E66">
        <v>1.9870000000000001</v>
      </c>
      <c r="F66" s="14">
        <v>8.6267027304758786E-4</v>
      </c>
      <c r="G66" s="14">
        <v>16.011054835086281</v>
      </c>
      <c r="H66" s="14">
        <v>0.10069845808230365</v>
      </c>
      <c r="I66" s="14">
        <v>2.0223253941935261E-3</v>
      </c>
      <c r="J66" s="14">
        <v>0.10069845808230365</v>
      </c>
      <c r="K66" s="14">
        <v>2.9202552843868061</v>
      </c>
      <c r="L66" s="14">
        <v>0.10069845808230365</v>
      </c>
      <c r="M66" s="14">
        <v>0.10069845808230365</v>
      </c>
      <c r="N66" s="14">
        <v>1.2083814969876439</v>
      </c>
      <c r="O66" s="14">
        <v>7.5523843561727739</v>
      </c>
      <c r="P66" s="14">
        <v>4.2504188617123366E-3</v>
      </c>
      <c r="Q66" s="14">
        <v>0.11207642481806777</v>
      </c>
      <c r="R66" s="14">
        <v>3.3226947647955868E-3</v>
      </c>
      <c r="S66" s="14">
        <v>9.1499617485539249E-4</v>
      </c>
      <c r="T66" s="14">
        <v>2.3072894270117043E-3</v>
      </c>
      <c r="U66" s="14">
        <v>1.3760297961890214E-3</v>
      </c>
      <c r="V66" s="14">
        <v>1.2083814969876439</v>
      </c>
      <c r="W66" s="14">
        <v>0.10069845808230365</v>
      </c>
      <c r="X66" s="14">
        <v>8.5206367132978963E-3</v>
      </c>
    </row>
    <row r="67" spans="1:25">
      <c r="A67" t="s">
        <v>285</v>
      </c>
      <c r="B67" t="s">
        <v>717</v>
      </c>
      <c r="C67" s="73" t="s">
        <v>475</v>
      </c>
      <c r="D67">
        <v>7.36</v>
      </c>
      <c r="E67">
        <v>544.4</v>
      </c>
      <c r="F67" s="14">
        <v>8.6267027304758786E-4</v>
      </c>
      <c r="G67" s="14">
        <v>18.047766326530617</v>
      </c>
      <c r="H67" s="14">
        <v>0.80660408163265329</v>
      </c>
      <c r="I67" s="14">
        <v>0.20165102040816332</v>
      </c>
      <c r="J67" s="14">
        <v>0.302476530612245</v>
      </c>
      <c r="K67" s="14">
        <v>3.8313693877551032</v>
      </c>
      <c r="L67" s="14">
        <v>0.10082551020408166</v>
      </c>
      <c r="M67" s="14">
        <v>0.60495306122449</v>
      </c>
      <c r="N67" s="14">
        <v>32.465814285714295</v>
      </c>
      <c r="O67" s="14">
        <v>11.494108163265311</v>
      </c>
      <c r="P67" s="14">
        <v>0.7057785714285717</v>
      </c>
      <c r="Q67" s="14">
        <v>1.3107316326530616</v>
      </c>
      <c r="R67" s="14">
        <v>0.90742959183673488</v>
      </c>
      <c r="S67" s="14">
        <v>9.1499617485539249E-4</v>
      </c>
      <c r="T67" s="14">
        <v>2.3072894270117043E-3</v>
      </c>
      <c r="U67" s="14">
        <v>1.3760297961890214E-3</v>
      </c>
      <c r="V67" s="14">
        <v>1.9156846938775516</v>
      </c>
      <c r="W67" s="14">
        <v>129.56078061224494</v>
      </c>
      <c r="X67" s="14">
        <v>0.40330204081632665</v>
      </c>
    </row>
    <row r="68" spans="1:25">
      <c r="A68" t="s">
        <v>287</v>
      </c>
      <c r="B68" t="s">
        <v>716</v>
      </c>
      <c r="C68" s="73" t="s">
        <v>476</v>
      </c>
      <c r="D68">
        <v>4.22</v>
      </c>
      <c r="E68">
        <v>8.6560000000000006</v>
      </c>
      <c r="F68" s="14">
        <v>8.6267027304758786E-4</v>
      </c>
      <c r="G68" s="14">
        <v>13.478149284253583</v>
      </c>
      <c r="H68" s="14">
        <v>9.6166522241370456E-3</v>
      </c>
      <c r="I68" s="14">
        <v>2.0223253941935261E-3</v>
      </c>
      <c r="J68" s="14">
        <v>0.20267893660531702</v>
      </c>
      <c r="K68" s="14">
        <v>1.7227709611451947</v>
      </c>
      <c r="L68" s="14">
        <v>0.10133946830265851</v>
      </c>
      <c r="M68" s="14">
        <v>0.20267893660531702</v>
      </c>
      <c r="N68" s="14">
        <v>0.70937627811860948</v>
      </c>
      <c r="O68" s="14">
        <v>11.755378323108388</v>
      </c>
      <c r="P68" s="14">
        <v>4.2504188617123366E-3</v>
      </c>
      <c r="Q68" s="14">
        <v>0.20267893660531702</v>
      </c>
      <c r="R68" s="14">
        <v>3.3226947647955868E-3</v>
      </c>
      <c r="S68" s="14">
        <v>9.1499617485539249E-4</v>
      </c>
      <c r="T68" s="14">
        <v>2.3072894270117043E-3</v>
      </c>
      <c r="U68" s="14">
        <v>1.3760297961890214E-3</v>
      </c>
      <c r="V68" s="14">
        <v>1.6214314928425362</v>
      </c>
      <c r="W68" s="14">
        <v>0.70937627811860959</v>
      </c>
      <c r="X68" s="14">
        <v>8.5206367132978963E-3</v>
      </c>
    </row>
    <row r="69" spans="1:25">
      <c r="A69" t="s">
        <v>288</v>
      </c>
      <c r="B69" t="s">
        <v>723</v>
      </c>
      <c r="C69" s="73" t="s">
        <v>475</v>
      </c>
      <c r="D69">
        <v>7.89</v>
      </c>
      <c r="E69">
        <v>289.89999999999998</v>
      </c>
      <c r="F69" s="14">
        <v>8.6267027304758786E-4</v>
      </c>
      <c r="G69" s="14">
        <v>17.482319329449041</v>
      </c>
      <c r="H69" s="14">
        <v>3.637939282428702</v>
      </c>
      <c r="I69" s="14">
        <v>0.50526934478176422</v>
      </c>
      <c r="J69" s="14">
        <v>0.30316160686905852</v>
      </c>
      <c r="K69" s="14">
        <v>7.0737708269446982</v>
      </c>
      <c r="L69" s="14">
        <v>0.10105386895635285</v>
      </c>
      <c r="M69" s="14">
        <v>0.30316160686905852</v>
      </c>
      <c r="N69" s="14">
        <v>3.2337238066032912</v>
      </c>
      <c r="O69" s="14">
        <v>9.4990636818971659</v>
      </c>
      <c r="P69" s="14">
        <v>3.3347776755596441</v>
      </c>
      <c r="Q69" s="14">
        <v>1.4147541653889399</v>
      </c>
      <c r="R69" s="14">
        <v>0.30316160686905852</v>
      </c>
      <c r="S69" s="14">
        <v>9.1499617485539249E-4</v>
      </c>
      <c r="T69" s="14">
        <v>2.3072894270117043E-3</v>
      </c>
      <c r="U69" s="14">
        <v>1.3760297961890214E-3</v>
      </c>
      <c r="V69" s="14">
        <v>1.1115925585198814</v>
      </c>
      <c r="W69" s="14">
        <v>18.897073494837983</v>
      </c>
      <c r="X69" s="14">
        <v>0.30316160686905852</v>
      </c>
      <c r="Y69" s="3"/>
    </row>
    <row r="70" spans="1:25">
      <c r="A70" t="s">
        <v>290</v>
      </c>
      <c r="B70" t="s">
        <v>722</v>
      </c>
      <c r="C70" s="73" t="s">
        <v>476</v>
      </c>
      <c r="D70">
        <v>4.95</v>
      </c>
      <c r="E70">
        <v>3.0449999999999999</v>
      </c>
      <c r="F70" s="14">
        <v>8.6267027304758786E-4</v>
      </c>
      <c r="G70" s="14">
        <v>9.0111258684102911</v>
      </c>
      <c r="H70" s="14">
        <v>0.10012362076011436</v>
      </c>
      <c r="I70" s="14">
        <v>2.0223253941935261E-3</v>
      </c>
      <c r="J70" s="14">
        <v>0.20024724152022871</v>
      </c>
      <c r="K70" s="14">
        <v>0.70086534532080036</v>
      </c>
      <c r="L70" s="14">
        <v>0.10012362076011436</v>
      </c>
      <c r="M70" s="14">
        <v>8.7256976798419962E-3</v>
      </c>
      <c r="N70" s="14">
        <v>1.5018543114017155</v>
      </c>
      <c r="O70" s="14">
        <v>16.420273804658756</v>
      </c>
      <c r="P70" s="14">
        <v>4.2504188617123366E-3</v>
      </c>
      <c r="Q70" s="14">
        <v>0.20024724152022871</v>
      </c>
      <c r="R70" s="14">
        <v>3.3226947647955868E-3</v>
      </c>
      <c r="S70" s="14">
        <v>9.1499617485539249E-4</v>
      </c>
      <c r="T70" s="14">
        <v>2.3072894270117043E-3</v>
      </c>
      <c r="U70" s="14">
        <v>1.3760297961890214E-3</v>
      </c>
      <c r="V70" s="14">
        <v>1.3016070698814866</v>
      </c>
      <c r="W70" s="14">
        <v>0.10012362076011436</v>
      </c>
      <c r="X70" s="14">
        <v>8.5206367132978963E-3</v>
      </c>
    </row>
    <row r="71" spans="1:25">
      <c r="A71" t="s">
        <v>291</v>
      </c>
      <c r="B71" t="s">
        <v>721</v>
      </c>
      <c r="C71" s="73" t="s">
        <v>475</v>
      </c>
      <c r="D71">
        <v>7.87</v>
      </c>
      <c r="E71">
        <v>281.2</v>
      </c>
      <c r="F71" s="14">
        <v>8.6267027304758786E-4</v>
      </c>
      <c r="G71" s="14">
        <v>15.205262565257453</v>
      </c>
      <c r="H71" s="14">
        <v>3.6250957109223063</v>
      </c>
      <c r="I71" s="14">
        <v>0.30209130924352551</v>
      </c>
      <c r="J71" s="14">
        <v>0.20139420616235038</v>
      </c>
      <c r="K71" s="14">
        <v>5.5383406694646355</v>
      </c>
      <c r="L71" s="14">
        <v>0.10069710308117519</v>
      </c>
      <c r="M71" s="14">
        <v>0.20139420616235038</v>
      </c>
      <c r="N71" s="14">
        <v>3.1216101955164306</v>
      </c>
      <c r="O71" s="14">
        <v>13.59410891595865</v>
      </c>
      <c r="P71" s="14">
        <v>3.222307298597606</v>
      </c>
      <c r="Q71" s="14">
        <v>0.60418261848705102</v>
      </c>
      <c r="R71" s="14">
        <v>0.30209130924352551</v>
      </c>
      <c r="S71" s="14">
        <v>9.1499617485539249E-4</v>
      </c>
      <c r="T71" s="14">
        <v>2.3072894270117043E-3</v>
      </c>
      <c r="U71" s="14">
        <v>1.3760297961890214E-3</v>
      </c>
      <c r="V71" s="14">
        <v>1.611153649298803</v>
      </c>
      <c r="W71" s="14">
        <v>18.931055379260933</v>
      </c>
      <c r="X71" s="14">
        <v>0.20139420616235038</v>
      </c>
    </row>
    <row r="72" spans="1:25">
      <c r="A72" t="s">
        <v>293</v>
      </c>
      <c r="B72" t="s">
        <v>720</v>
      </c>
      <c r="C72" s="73" t="s">
        <v>476</v>
      </c>
      <c r="D72">
        <v>4.9400000000000004</v>
      </c>
      <c r="E72">
        <v>1.82</v>
      </c>
      <c r="F72" s="14">
        <v>8.6267027304758786E-4</v>
      </c>
      <c r="G72" s="14">
        <v>19.811714519260249</v>
      </c>
      <c r="H72" s="14">
        <v>0.100567078777971</v>
      </c>
      <c r="I72" s="14">
        <v>2.0223253941935261E-3</v>
      </c>
      <c r="J72" s="14">
        <v>0.20113415755594161</v>
      </c>
      <c r="K72" s="14">
        <v>3.2181465208950657</v>
      </c>
      <c r="L72" s="14">
        <v>0.1005670787779708</v>
      </c>
      <c r="M72" s="14">
        <v>0.1005670787779708</v>
      </c>
      <c r="N72" s="14">
        <v>0.9051037090017372</v>
      </c>
      <c r="O72" s="14">
        <v>10.961811586798818</v>
      </c>
      <c r="P72" s="14">
        <v>4.2504188617123366E-3</v>
      </c>
      <c r="Q72" s="14">
        <v>0.80453663022376642</v>
      </c>
      <c r="R72" s="14">
        <v>3.3226947647955868E-3</v>
      </c>
      <c r="S72" s="14">
        <v>9.1499617485539249E-4</v>
      </c>
      <c r="T72" s="14">
        <v>2.3072894270117043E-3</v>
      </c>
      <c r="U72" s="14">
        <v>1.3760297961890214E-3</v>
      </c>
      <c r="V72" s="14">
        <v>1.4079391028915915</v>
      </c>
      <c r="W72" s="14">
        <v>0.1005670787779708</v>
      </c>
      <c r="X72" s="14">
        <v>8.5206367132978963E-3</v>
      </c>
    </row>
    <row r="73" spans="1:25">
      <c r="A73" t="s">
        <v>294</v>
      </c>
      <c r="B73" t="s">
        <v>719</v>
      </c>
      <c r="C73" s="73" t="s">
        <v>475</v>
      </c>
      <c r="D73">
        <v>7.24</v>
      </c>
      <c r="E73">
        <v>604.1</v>
      </c>
      <c r="F73" s="14">
        <v>8.6267027304758786E-4</v>
      </c>
      <c r="G73" s="14">
        <v>16.275450828051536</v>
      </c>
      <c r="H73" s="14">
        <v>0.80871805356777815</v>
      </c>
      <c r="I73" s="14">
        <v>0.10108975669597227</v>
      </c>
      <c r="J73" s="14">
        <v>0.40435902678388908</v>
      </c>
      <c r="K73" s="14">
        <v>5.4588468615825025</v>
      </c>
      <c r="L73" s="14">
        <v>0.20217951339194454</v>
      </c>
      <c r="M73" s="14">
        <v>0.30326927008791676</v>
      </c>
      <c r="N73" s="14">
        <v>41.14353097526071</v>
      </c>
      <c r="O73" s="14">
        <v>263.84426497648758</v>
      </c>
      <c r="P73" s="14">
        <v>0.60653854017583353</v>
      </c>
      <c r="Q73" s="14">
        <v>1.0108975669597227</v>
      </c>
      <c r="R73" s="14">
        <v>1.0108975669597227</v>
      </c>
      <c r="S73" s="14">
        <v>9.1499617485539249E-4</v>
      </c>
      <c r="T73" s="14">
        <v>2.3072894270117043E-3</v>
      </c>
      <c r="U73" s="14">
        <v>1.3760297961890214E-3</v>
      </c>
      <c r="V73" s="14">
        <v>1.4152565937436119</v>
      </c>
      <c r="W73" s="14">
        <v>131.41668370476395</v>
      </c>
      <c r="X73" s="14">
        <v>0.50544878347986133</v>
      </c>
    </row>
    <row r="74" spans="1:25">
      <c r="A74" t="s">
        <v>296</v>
      </c>
      <c r="B74" t="s">
        <v>718</v>
      </c>
      <c r="C74" s="73" t="s">
        <v>476</v>
      </c>
      <c r="D74">
        <v>4.7300000000000004</v>
      </c>
      <c r="E74">
        <v>2.5409999999999999</v>
      </c>
      <c r="F74" s="14">
        <v>8.6267027304758786E-4</v>
      </c>
      <c r="G74" s="14">
        <v>12.663848051814542</v>
      </c>
      <c r="H74" s="14">
        <v>0.10131078441451634</v>
      </c>
      <c r="I74" s="14">
        <v>2.0223253941935261E-3</v>
      </c>
      <c r="J74" s="14">
        <v>0.10131078441451634</v>
      </c>
      <c r="K74" s="14">
        <v>2.6340803947774245</v>
      </c>
      <c r="L74" s="14">
        <v>0.10131078441451634</v>
      </c>
      <c r="M74" s="14">
        <v>0.10131078441451634</v>
      </c>
      <c r="N74" s="14">
        <v>0.303932353243549</v>
      </c>
      <c r="O74" s="14">
        <v>11.954672560912929</v>
      </c>
      <c r="P74" s="14">
        <v>4.2504188617123366E-3</v>
      </c>
      <c r="Q74" s="14">
        <v>1.215729412974196</v>
      </c>
      <c r="R74" s="14">
        <v>0.10131078441451634</v>
      </c>
      <c r="S74" s="14">
        <v>9.1499617485539249E-4</v>
      </c>
      <c r="T74" s="14">
        <v>2.3072894270117043E-3</v>
      </c>
      <c r="U74" s="14">
        <v>1.3760297961890214E-3</v>
      </c>
      <c r="V74" s="14">
        <v>2.3301480415338758</v>
      </c>
      <c r="W74" s="14">
        <v>0.91179705973064695</v>
      </c>
      <c r="X74" s="14">
        <v>8.5206367132978963E-3</v>
      </c>
    </row>
    <row r="75" spans="1:25" ht="16">
      <c r="A75" t="s">
        <v>301</v>
      </c>
      <c r="B75" s="32" t="s">
        <v>302</v>
      </c>
      <c r="C75" s="73" t="s">
        <v>477</v>
      </c>
      <c r="D75" s="32"/>
      <c r="E75" s="32"/>
      <c r="F75" s="14">
        <v>8.6267027304758786E-4</v>
      </c>
      <c r="G75" s="14">
        <v>12.03247975397232</v>
      </c>
      <c r="H75" s="14">
        <v>9.6166522241370456E-3</v>
      </c>
      <c r="I75" s="14">
        <v>2.0223253941935261E-3</v>
      </c>
      <c r="J75" s="14">
        <v>0.10111327524346488</v>
      </c>
      <c r="K75" s="14">
        <v>8.4935151204510486</v>
      </c>
      <c r="L75" s="14">
        <v>0.10111327524346488</v>
      </c>
      <c r="M75" s="14">
        <v>0.10111327524346488</v>
      </c>
      <c r="N75" s="14">
        <v>0.70779292670425409</v>
      </c>
      <c r="O75" s="14">
        <v>9.5046478728856982</v>
      </c>
      <c r="P75" s="14">
        <v>4.2504188617123366E-3</v>
      </c>
      <c r="Q75" s="14">
        <v>0.80890620194771901</v>
      </c>
      <c r="R75" s="14">
        <v>3.3226947647955868E-3</v>
      </c>
      <c r="S75" s="14">
        <v>9.1499617485539249E-4</v>
      </c>
      <c r="T75" s="14">
        <v>2.3072894270117043E-3</v>
      </c>
      <c r="U75" s="14">
        <v>1.3760297961890214E-3</v>
      </c>
      <c r="V75" s="14">
        <v>2.0222655048692975</v>
      </c>
      <c r="W75" s="14">
        <v>0.10111327524346488</v>
      </c>
      <c r="X75" s="14">
        <v>8.5206367132978963E-3</v>
      </c>
    </row>
    <row r="76" spans="1:25" ht="16">
      <c r="A76" t="s">
        <v>303</v>
      </c>
      <c r="B76" s="32" t="s">
        <v>304</v>
      </c>
      <c r="C76" s="73" t="s">
        <v>477</v>
      </c>
      <c r="D76" s="32"/>
      <c r="E76" s="32"/>
      <c r="F76" s="14">
        <v>8.6267027304758786E-4</v>
      </c>
      <c r="G76" s="14">
        <v>15.562339638157891</v>
      </c>
      <c r="H76" s="14">
        <v>0.10171463815789471</v>
      </c>
      <c r="I76" s="14">
        <v>2.0223253941935261E-3</v>
      </c>
      <c r="J76" s="14">
        <v>0.10171463815789471</v>
      </c>
      <c r="K76" s="14">
        <v>2.0342927631578944</v>
      </c>
      <c r="L76" s="14">
        <v>0.10171463815789471</v>
      </c>
      <c r="M76" s="14">
        <v>0.10171463815789471</v>
      </c>
      <c r="N76" s="14">
        <v>0.50857319078947361</v>
      </c>
      <c r="O76" s="14">
        <v>13.324617598684208</v>
      </c>
      <c r="P76" s="14">
        <v>4.2504188617123366E-3</v>
      </c>
      <c r="Q76" s="14">
        <v>1.2205756578947367</v>
      </c>
      <c r="R76" s="14">
        <v>0.10171463815789471</v>
      </c>
      <c r="S76" s="14">
        <v>9.1499617485539249E-4</v>
      </c>
      <c r="T76" s="14">
        <v>2.3072894270117043E-3</v>
      </c>
      <c r="U76" s="14">
        <v>1.3760297961890214E-3</v>
      </c>
      <c r="V76" s="14">
        <v>1.9325781249999994</v>
      </c>
      <c r="W76" s="14">
        <v>0.10171463815789471</v>
      </c>
      <c r="X76" s="14">
        <v>0.10171463815789471</v>
      </c>
    </row>
    <row r="77" spans="1:25" ht="16">
      <c r="A77" t="s">
        <v>305</v>
      </c>
      <c r="B77" s="32" t="s">
        <v>306</v>
      </c>
      <c r="C77" s="73" t="s">
        <v>477</v>
      </c>
      <c r="D77" s="32"/>
      <c r="E77" s="32"/>
      <c r="F77" s="14">
        <v>9.8492460969597335</v>
      </c>
      <c r="G77" s="14">
        <v>17.160026705012321</v>
      </c>
      <c r="H77" s="14">
        <v>10.153861955628592</v>
      </c>
      <c r="I77" s="14">
        <v>10.052323336072305</v>
      </c>
      <c r="J77" s="14">
        <v>10.255400575184879</v>
      </c>
      <c r="K77" s="14">
        <v>14.723099835661458</v>
      </c>
      <c r="L77" s="14">
        <v>10.356939194741164</v>
      </c>
      <c r="M77" s="14">
        <v>10.153861955628592</v>
      </c>
      <c r="N77" s="14">
        <v>10.763093672966308</v>
      </c>
      <c r="O77" s="14">
        <v>21.323110106820046</v>
      </c>
      <c r="P77" s="14">
        <v>10.356939194741164</v>
      </c>
      <c r="Q77" s="14">
        <v>14.824638455217746</v>
      </c>
      <c r="R77" s="14">
        <v>9.6461688578471616</v>
      </c>
      <c r="S77" s="14">
        <v>1.4215406737880028</v>
      </c>
      <c r="T77" s="14">
        <v>9.8492460969597335</v>
      </c>
      <c r="U77" s="14">
        <v>18.073874281018895</v>
      </c>
      <c r="V77" s="14">
        <v>19.596953574363184</v>
      </c>
      <c r="W77" s="14">
        <v>10.255400575184879</v>
      </c>
      <c r="X77" s="14">
        <v>10.255400575184879</v>
      </c>
    </row>
    <row r="78" spans="1:25" ht="16">
      <c r="A78" t="s">
        <v>307</v>
      </c>
      <c r="B78" s="32" t="s">
        <v>308</v>
      </c>
      <c r="C78" s="73" t="s">
        <v>477</v>
      </c>
      <c r="D78" s="32"/>
      <c r="E78" s="32"/>
      <c r="F78" s="14">
        <v>8.6970089832584669</v>
      </c>
      <c r="G78" s="14">
        <v>15.674841772151888</v>
      </c>
      <c r="H78" s="14">
        <v>9.0003930175581814</v>
      </c>
      <c r="I78" s="14">
        <v>9.0003930175581814</v>
      </c>
      <c r="J78" s="14">
        <v>9.4049050632911335</v>
      </c>
      <c r="K78" s="14">
        <v>15.57371376071865</v>
      </c>
      <c r="L78" s="14">
        <v>8.8992650061249421</v>
      </c>
      <c r="M78" s="14">
        <v>9.2026490404246566</v>
      </c>
      <c r="N78" s="14">
        <v>10.213929154757036</v>
      </c>
      <c r="O78" s="14">
        <v>33.675627807268249</v>
      </c>
      <c r="P78" s="14">
        <v>8.6970089832584669</v>
      </c>
      <c r="Q78" s="14">
        <v>8.8992650061249439</v>
      </c>
      <c r="R78" s="14">
        <v>0.10112801143323799</v>
      </c>
      <c r="S78" s="14">
        <v>6.371064720293993</v>
      </c>
      <c r="T78" s="14">
        <v>9.0003930175581814</v>
      </c>
      <c r="U78" s="14">
        <v>1.3760297961890214E-3</v>
      </c>
      <c r="V78" s="14">
        <v>1.5169201714985696</v>
      </c>
      <c r="W78" s="14">
        <v>8.8992650061249421</v>
      </c>
      <c r="X78" s="14">
        <v>9.4049050632911335</v>
      </c>
    </row>
    <row r="79" spans="1:25" ht="16">
      <c r="A79" t="s">
        <v>309</v>
      </c>
      <c r="B79" s="32" t="s">
        <v>310</v>
      </c>
      <c r="C79" s="73" t="s">
        <v>477</v>
      </c>
      <c r="D79" s="32"/>
      <c r="E79" s="32"/>
      <c r="F79" s="14">
        <v>4.295301030927833</v>
      </c>
      <c r="G79" s="14">
        <v>13.185575257731955</v>
      </c>
      <c r="H79" s="14">
        <v>4.6948639175257716</v>
      </c>
      <c r="I79" s="14">
        <v>4.4950824742268027</v>
      </c>
      <c r="J79" s="14">
        <v>4.5949731958762872</v>
      </c>
      <c r="K79" s="14">
        <v>7.3919134020618529</v>
      </c>
      <c r="L79" s="14">
        <v>4.5949731958762872</v>
      </c>
      <c r="M79" s="14">
        <v>4.4950824742268027</v>
      </c>
      <c r="N79" s="14">
        <v>5.6937711340206167</v>
      </c>
      <c r="O79" s="14">
        <v>15.08349896907216</v>
      </c>
      <c r="P79" s="14">
        <v>4.3951917525773183</v>
      </c>
      <c r="Q79" s="14">
        <v>5.0944268041237093</v>
      </c>
      <c r="R79" s="14">
        <v>9.9890721649484496E-2</v>
      </c>
      <c r="S79" s="14">
        <v>3.1965030927835039</v>
      </c>
      <c r="T79" s="14">
        <v>4.4950824742268027</v>
      </c>
      <c r="U79" s="14">
        <v>1.3760297961890214E-3</v>
      </c>
      <c r="V79" s="14">
        <v>2.1975958762886592</v>
      </c>
      <c r="W79" s="14">
        <v>4.3951917525773183</v>
      </c>
      <c r="X79" s="14">
        <v>4.794754639175256</v>
      </c>
    </row>
    <row r="80" spans="1:25">
      <c r="A80" t="s">
        <v>311</v>
      </c>
      <c r="B80" t="s">
        <v>312</v>
      </c>
      <c r="C80" s="73" t="s">
        <v>477</v>
      </c>
      <c r="F80" s="14">
        <v>4.8019294478527623</v>
      </c>
      <c r="G80" s="14">
        <v>15.018800613496937</v>
      </c>
      <c r="H80" s="14">
        <v>5.1084355828220875</v>
      </c>
      <c r="I80" s="14">
        <v>5.3127730061349716</v>
      </c>
      <c r="J80" s="14">
        <v>5.2106042944785296</v>
      </c>
      <c r="K80" s="14">
        <v>8.9908466257668742</v>
      </c>
      <c r="L80" s="14">
        <v>5.1084355828220875</v>
      </c>
      <c r="M80" s="14">
        <v>4.8019294478527623</v>
      </c>
      <c r="N80" s="14">
        <v>5.4149417177914128</v>
      </c>
      <c r="O80" s="14">
        <v>34.635193251533757</v>
      </c>
      <c r="P80" s="14">
        <v>5.0062668711656455</v>
      </c>
      <c r="Q80" s="14">
        <v>7.8669907975460163</v>
      </c>
      <c r="R80" s="14">
        <v>4.6997607361963212</v>
      </c>
      <c r="S80" s="14">
        <v>0.61301226993865043</v>
      </c>
      <c r="T80" s="14">
        <v>4.8019294478527623</v>
      </c>
      <c r="U80" s="14">
        <v>8.7865092024539901</v>
      </c>
      <c r="V80" s="14">
        <v>10.114702453987734</v>
      </c>
      <c r="W80" s="14">
        <v>5.3127730061349716</v>
      </c>
      <c r="X80" s="14">
        <v>5.1084355828220875</v>
      </c>
    </row>
    <row r="81" spans="1:24" ht="16">
      <c r="A81" t="s">
        <v>313</v>
      </c>
      <c r="B81" s="32" t="s">
        <v>314</v>
      </c>
      <c r="C81" s="73" t="s">
        <v>475</v>
      </c>
      <c r="D81">
        <v>7.95</v>
      </c>
      <c r="E81">
        <v>307.2</v>
      </c>
      <c r="F81" s="14">
        <v>8.6267027304758786E-4</v>
      </c>
      <c r="G81" s="14">
        <v>9.2747582723430533</v>
      </c>
      <c r="H81" s="14">
        <v>3.6691351407071418</v>
      </c>
      <c r="I81" s="14">
        <v>0.30576126172559515</v>
      </c>
      <c r="J81" s="14">
        <v>0.30576126172559515</v>
      </c>
      <c r="K81" s="14">
        <v>5.6056231316359115</v>
      </c>
      <c r="L81" s="14">
        <v>0.10192042057519839</v>
      </c>
      <c r="M81" s="14">
        <v>0.10192042057519839</v>
      </c>
      <c r="N81" s="14">
        <v>3.1595330378311499</v>
      </c>
      <c r="O81" s="14">
        <v>23.237855891145234</v>
      </c>
      <c r="P81" s="14">
        <v>2.853771776105555</v>
      </c>
      <c r="Q81" s="14">
        <v>0.81536336460158709</v>
      </c>
      <c r="R81" s="14">
        <v>0.40768168230079355</v>
      </c>
      <c r="S81" s="14">
        <v>9.1499617485539249E-4</v>
      </c>
      <c r="T81" s="14">
        <v>2.3072894270117043E-3</v>
      </c>
      <c r="U81" s="14">
        <v>1.3760297961890214E-3</v>
      </c>
      <c r="V81" s="14">
        <v>1.2230450469023806</v>
      </c>
      <c r="W81" s="14">
        <v>20.282163694464479</v>
      </c>
      <c r="X81" s="14">
        <v>0.30576126172559515</v>
      </c>
    </row>
    <row r="82" spans="1:24" ht="16">
      <c r="A82" t="s">
        <v>315</v>
      </c>
      <c r="B82" s="32" t="s">
        <v>316</v>
      </c>
      <c r="C82" s="73" t="s">
        <v>476</v>
      </c>
      <c r="D82">
        <v>5</v>
      </c>
      <c r="E82">
        <v>7.2789999999999999</v>
      </c>
      <c r="F82" s="14">
        <v>8.6267027304758786E-4</v>
      </c>
      <c r="G82" s="14">
        <v>5.6610543589743605</v>
      </c>
      <c r="H82" s="14">
        <v>9.6166522241370456E-3</v>
      </c>
      <c r="I82" s="14">
        <v>0.10109025641025643</v>
      </c>
      <c r="J82" s="14">
        <v>0.30327076923076923</v>
      </c>
      <c r="K82" s="14">
        <v>2.8305271794871802</v>
      </c>
      <c r="L82" s="14">
        <v>0.20218051282051286</v>
      </c>
      <c r="M82" s="14">
        <v>0.40436102564102572</v>
      </c>
      <c r="N82" s="14">
        <v>5.1556030769230778</v>
      </c>
      <c r="O82" s="14">
        <v>20.723502564102564</v>
      </c>
      <c r="P82" s="14">
        <v>4.2504188617123366E-3</v>
      </c>
      <c r="Q82" s="14">
        <v>0.50545128205128209</v>
      </c>
      <c r="R82" s="14">
        <v>3.3226947647955868E-3</v>
      </c>
      <c r="S82" s="14">
        <v>9.1499617485539249E-4</v>
      </c>
      <c r="T82" s="14">
        <v>2.3072894270117043E-3</v>
      </c>
      <c r="U82" s="14">
        <v>1.3760297961890214E-3</v>
      </c>
      <c r="V82" s="14">
        <v>0.70763179487179506</v>
      </c>
      <c r="W82" s="14">
        <v>0.20218051282051286</v>
      </c>
      <c r="X82" s="14">
        <v>0.20218051282051286</v>
      </c>
    </row>
    <row r="83" spans="1:24" ht="16">
      <c r="A83" t="s">
        <v>317</v>
      </c>
      <c r="B83" s="32" t="s">
        <v>318</v>
      </c>
      <c r="C83" s="73" t="s">
        <v>475</v>
      </c>
      <c r="D83">
        <v>7.63</v>
      </c>
      <c r="E83">
        <v>565.20000000000005</v>
      </c>
      <c r="F83" s="14">
        <v>8.6267027304758786E-4</v>
      </c>
      <c r="G83" s="14">
        <v>5.8740932429656976</v>
      </c>
      <c r="H83" s="14">
        <v>0.50638734853152567</v>
      </c>
      <c r="I83" s="14">
        <v>0.20255493941261027</v>
      </c>
      <c r="J83" s="14">
        <v>2.7344916820702387</v>
      </c>
      <c r="K83" s="14">
        <v>25.218089956869974</v>
      </c>
      <c r="L83" s="14">
        <v>0.20255493941261027</v>
      </c>
      <c r="M83" s="14">
        <v>0.3038324091189154</v>
      </c>
      <c r="N83" s="14">
        <v>1.4178845758882719</v>
      </c>
      <c r="O83" s="14">
        <v>53.373226535222798</v>
      </c>
      <c r="P83" s="14">
        <v>0.3038324091189154</v>
      </c>
      <c r="Q83" s="14">
        <v>1.0127746970630513</v>
      </c>
      <c r="R83" s="14">
        <v>1.3166071061819666</v>
      </c>
      <c r="S83" s="14">
        <v>9.1499617485539249E-4</v>
      </c>
      <c r="T83" s="14">
        <v>2.3072894270117043E-3</v>
      </c>
      <c r="U83" s="14">
        <v>1.3760297961890214E-3</v>
      </c>
      <c r="V83" s="14">
        <v>1.1140521667693564</v>
      </c>
      <c r="W83" s="14">
        <v>125.98917231464358</v>
      </c>
      <c r="X83" s="14">
        <v>0.20255493941261027</v>
      </c>
    </row>
    <row r="84" spans="1:24" ht="16">
      <c r="A84" t="s">
        <v>319</v>
      </c>
      <c r="B84" s="32" t="s">
        <v>320</v>
      </c>
      <c r="C84" s="73" t="s">
        <v>476</v>
      </c>
      <c r="D84">
        <v>4.74</v>
      </c>
      <c r="E84">
        <v>7.3109999999999999</v>
      </c>
      <c r="F84" s="14">
        <v>8.6267027304758786E-4</v>
      </c>
      <c r="G84" s="14">
        <v>0.20001845018450184</v>
      </c>
      <c r="H84" s="14">
        <v>9.6166522241370456E-3</v>
      </c>
      <c r="I84" s="14">
        <v>2.0223253941935261E-3</v>
      </c>
      <c r="J84" s="14">
        <v>0.5000461254612546</v>
      </c>
      <c r="K84" s="14">
        <v>18.101669741697417</v>
      </c>
      <c r="L84" s="14">
        <v>0.10000922509225092</v>
      </c>
      <c r="M84" s="14">
        <v>8.7256976798419962E-3</v>
      </c>
      <c r="N84" s="14">
        <v>1.8001660516605167</v>
      </c>
      <c r="O84" s="14">
        <v>11.401051660516606</v>
      </c>
      <c r="P84" s="14">
        <v>4.2504188617123366E-3</v>
      </c>
      <c r="Q84" s="14">
        <v>0.70006457564575653</v>
      </c>
      <c r="R84" s="14">
        <v>3.3226947647955868E-3</v>
      </c>
      <c r="S84" s="14">
        <v>9.1499617485539249E-4</v>
      </c>
      <c r="T84" s="14">
        <v>2.3072894270117043E-3</v>
      </c>
      <c r="U84" s="14">
        <v>1.3760297961890214E-3</v>
      </c>
      <c r="V84" s="14">
        <v>1.0000922509225092</v>
      </c>
      <c r="W84" s="14">
        <v>4.3345645686735362E-3</v>
      </c>
      <c r="X84" s="14">
        <v>0.20001845018450184</v>
      </c>
    </row>
    <row r="85" spans="1:24" ht="16">
      <c r="A85" t="s">
        <v>321</v>
      </c>
      <c r="B85" s="32" t="s">
        <v>322</v>
      </c>
      <c r="C85" s="73" t="s">
        <v>475</v>
      </c>
      <c r="D85">
        <v>7.64</v>
      </c>
      <c r="E85">
        <v>505.9</v>
      </c>
      <c r="F85" s="14">
        <v>8.6267027304758786E-4</v>
      </c>
      <c r="G85" s="14">
        <v>15.408118506326518</v>
      </c>
      <c r="H85" s="14">
        <v>0.50684600349758291</v>
      </c>
      <c r="I85" s="14">
        <v>0.3041076020985497</v>
      </c>
      <c r="J85" s="14">
        <v>1.0136920069951656</v>
      </c>
      <c r="K85" s="14">
        <v>41.76411068820083</v>
      </c>
      <c r="L85" s="14">
        <v>0.20273840139903315</v>
      </c>
      <c r="M85" s="14">
        <v>0.20273840139903315</v>
      </c>
      <c r="N85" s="14">
        <v>1.6219072111922652</v>
      </c>
      <c r="O85" s="14">
        <v>50.481861948359246</v>
      </c>
      <c r="P85" s="14">
        <v>0.3041076020985497</v>
      </c>
      <c r="Q85" s="14">
        <v>0.4054768027980663</v>
      </c>
      <c r="R85" s="14">
        <v>1.7232764118917818</v>
      </c>
      <c r="S85" s="14">
        <v>9.1499617485539249E-4</v>
      </c>
      <c r="T85" s="14">
        <v>2.3072894270117043E-3</v>
      </c>
      <c r="U85" s="14">
        <v>1.3760297961890214E-3</v>
      </c>
      <c r="V85" s="14">
        <v>1.6219072111922652</v>
      </c>
      <c r="W85" s="14">
        <v>108.56641394918223</v>
      </c>
      <c r="X85" s="14">
        <v>6.0821520419709936</v>
      </c>
    </row>
    <row r="86" spans="1:24" ht="16">
      <c r="A86" t="s">
        <v>323</v>
      </c>
      <c r="B86" s="32" t="s">
        <v>324</v>
      </c>
      <c r="C86" s="73" t="s">
        <v>476</v>
      </c>
      <c r="D86">
        <v>4.9800000000000004</v>
      </c>
      <c r="E86" s="34">
        <v>2344</v>
      </c>
      <c r="F86" s="14">
        <v>8.6267027304758786E-4</v>
      </c>
      <c r="G86" s="14">
        <v>0.7105093256814925</v>
      </c>
      <c r="H86" s="14">
        <v>9.6166522241370456E-3</v>
      </c>
      <c r="I86" s="14">
        <v>0.10150133224021321</v>
      </c>
      <c r="J86" s="14">
        <v>0.20300266448042642</v>
      </c>
      <c r="K86" s="14">
        <v>0.91351199016191886</v>
      </c>
      <c r="L86" s="14">
        <v>0.10150133224021321</v>
      </c>
      <c r="M86" s="14">
        <v>0.10150133224021321</v>
      </c>
      <c r="N86" s="14">
        <v>0.20300266448042642</v>
      </c>
      <c r="O86" s="14">
        <v>9.5411252305800414</v>
      </c>
      <c r="P86" s="14">
        <v>4.2504188617123366E-3</v>
      </c>
      <c r="Q86" s="14">
        <v>0.91351199016191897</v>
      </c>
      <c r="R86" s="14">
        <v>3.3226947647955868E-3</v>
      </c>
      <c r="S86" s="14">
        <v>9.1499617485539249E-4</v>
      </c>
      <c r="T86" s="14">
        <v>2.3072894270117043E-3</v>
      </c>
      <c r="U86" s="14">
        <v>1.3760297961890214E-3</v>
      </c>
      <c r="V86" s="14">
        <v>1.015013322402132</v>
      </c>
      <c r="W86" s="14">
        <v>4.3345645686735362E-3</v>
      </c>
      <c r="X86" s="14">
        <v>0.10150133224021321</v>
      </c>
    </row>
    <row r="87" spans="1:24" ht="16">
      <c r="A87" t="s">
        <v>325</v>
      </c>
      <c r="B87" s="32" t="s">
        <v>326</v>
      </c>
      <c r="C87" s="73" t="s">
        <v>475</v>
      </c>
      <c r="D87">
        <v>7.99</v>
      </c>
      <c r="E87">
        <v>343.6</v>
      </c>
      <c r="F87" s="14">
        <v>8.6267027304758786E-4</v>
      </c>
      <c r="G87" s="14">
        <v>13.92496626881163</v>
      </c>
      <c r="H87" s="14">
        <v>3.7133243383497674</v>
      </c>
      <c r="I87" s="14">
        <v>0.41259159314997418</v>
      </c>
      <c r="J87" s="14">
        <v>0.41259159314997418</v>
      </c>
      <c r="K87" s="14">
        <v>6.3951696938245997</v>
      </c>
      <c r="L87" s="14">
        <v>0.10314789828749354</v>
      </c>
      <c r="M87" s="14">
        <v>0.20629579657498709</v>
      </c>
      <c r="N87" s="14">
        <v>2.8881411520498195</v>
      </c>
      <c r="O87" s="14">
        <v>12.584043591074213</v>
      </c>
      <c r="P87" s="14">
        <v>2.9912890503373126</v>
      </c>
      <c r="Q87" s="14">
        <v>1.0314789828749356</v>
      </c>
      <c r="R87" s="14">
        <v>0.41259159314997418</v>
      </c>
      <c r="S87" s="14">
        <v>9.1499617485539249E-4</v>
      </c>
      <c r="T87" s="14">
        <v>2.3072894270117043E-3</v>
      </c>
      <c r="U87" s="14">
        <v>1.3760297961890214E-3</v>
      </c>
      <c r="V87" s="14">
        <v>1.0314789828749356</v>
      </c>
      <c r="W87" s="14">
        <v>20.010692267773749</v>
      </c>
      <c r="X87" s="14">
        <v>0.30944369486248063</v>
      </c>
    </row>
    <row r="88" spans="1:24" ht="16">
      <c r="A88" t="s">
        <v>327</v>
      </c>
      <c r="B88" s="32" t="s">
        <v>328</v>
      </c>
      <c r="C88" s="73" t="s">
        <v>476</v>
      </c>
      <c r="D88">
        <v>4.8</v>
      </c>
      <c r="E88">
        <v>5.5090000000000003</v>
      </c>
      <c r="F88" s="14">
        <v>0.10077914110429449</v>
      </c>
      <c r="G88" s="14">
        <v>5.9459693251533743</v>
      </c>
      <c r="H88" s="14">
        <v>9.6166522241370456E-3</v>
      </c>
      <c r="I88" s="14">
        <v>2.0223253941935261E-3</v>
      </c>
      <c r="J88" s="14">
        <v>0.10077914110429449</v>
      </c>
      <c r="K88" s="14">
        <v>1.410907975460123</v>
      </c>
      <c r="L88" s="14">
        <v>0.10077914110429449</v>
      </c>
      <c r="M88" s="14">
        <v>0.10077914110429449</v>
      </c>
      <c r="N88" s="14">
        <v>0.20155828220858898</v>
      </c>
      <c r="O88" s="14">
        <v>7.3568773006134975</v>
      </c>
      <c r="P88" s="14">
        <v>4.2504188617123366E-3</v>
      </c>
      <c r="Q88" s="14">
        <v>0.60467484662576687</v>
      </c>
      <c r="R88" s="14">
        <v>3.3226947647955868E-3</v>
      </c>
      <c r="S88" s="14">
        <v>9.1499617485539249E-4</v>
      </c>
      <c r="T88" s="14">
        <v>2.3072894270117043E-3</v>
      </c>
      <c r="U88" s="14">
        <v>1.3760297961890214E-3</v>
      </c>
      <c r="V88" s="14">
        <v>0.80623312883435594</v>
      </c>
      <c r="W88" s="14">
        <v>4.3345645686735362E-3</v>
      </c>
      <c r="X88" s="14">
        <v>0.10077914110429449</v>
      </c>
    </row>
    <row r="89" spans="1:24" ht="16">
      <c r="A89" t="s">
        <v>329</v>
      </c>
      <c r="B89" s="32" t="s">
        <v>330</v>
      </c>
      <c r="C89" s="73" t="s">
        <v>475</v>
      </c>
      <c r="D89">
        <v>7.55</v>
      </c>
      <c r="E89">
        <v>497.1</v>
      </c>
      <c r="F89" s="14">
        <v>8.6267027304758786E-4</v>
      </c>
      <c r="G89" s="14">
        <v>10.589902030819475</v>
      </c>
      <c r="H89" s="14">
        <v>0.60513725890396997</v>
      </c>
      <c r="I89" s="14">
        <v>0.30256862945198498</v>
      </c>
      <c r="J89" s="14">
        <v>0.80684967853862666</v>
      </c>
      <c r="K89" s="14">
        <v>10.287333401367489</v>
      </c>
      <c r="L89" s="14">
        <v>0.20171241963465666</v>
      </c>
      <c r="M89" s="14">
        <v>0.20171241963465666</v>
      </c>
      <c r="N89" s="14">
        <v>0.90770588835595489</v>
      </c>
      <c r="O89" s="14">
        <v>47.20070619450965</v>
      </c>
      <c r="P89" s="14">
        <v>0.40342483926931333</v>
      </c>
      <c r="Q89" s="14">
        <v>1.0085620981732832</v>
      </c>
      <c r="R89" s="14">
        <v>1.7145555668945816</v>
      </c>
      <c r="S89" s="14">
        <v>9.1499617485539249E-4</v>
      </c>
      <c r="T89" s="14">
        <v>2.3072894270117043E-3</v>
      </c>
      <c r="U89" s="14">
        <v>1.3760297961890214E-3</v>
      </c>
      <c r="V89" s="14">
        <v>1.0085620981732832</v>
      </c>
      <c r="W89" s="14">
        <v>110.43754974997451</v>
      </c>
      <c r="X89" s="14">
        <v>0.20171241963465666</v>
      </c>
    </row>
    <row r="90" spans="1:24" ht="16">
      <c r="A90" t="s">
        <v>331</v>
      </c>
      <c r="B90" s="32" t="s">
        <v>332</v>
      </c>
      <c r="C90" s="73" t="s">
        <v>476</v>
      </c>
      <c r="D90">
        <v>4.84</v>
      </c>
      <c r="E90">
        <v>2.0329999999999999</v>
      </c>
      <c r="F90" s="14">
        <v>0.10154958465798376</v>
      </c>
      <c r="G90" s="14">
        <v>2.8433883704235456</v>
      </c>
      <c r="H90" s="14">
        <v>9.6166522241370456E-3</v>
      </c>
      <c r="I90" s="14">
        <v>2.0223253941935261E-3</v>
      </c>
      <c r="J90" s="14">
        <v>0.20309916931596753</v>
      </c>
      <c r="K90" s="14">
        <v>13.506094759511841</v>
      </c>
      <c r="L90" s="14">
        <v>0.10154958465798376</v>
      </c>
      <c r="M90" s="14">
        <v>0.10154958465798376</v>
      </c>
      <c r="N90" s="14">
        <v>3.6727126214829275E-3</v>
      </c>
      <c r="O90" s="14">
        <v>9.2410122038765223</v>
      </c>
      <c r="P90" s="14">
        <v>4.2504188617123366E-3</v>
      </c>
      <c r="Q90" s="14">
        <v>0.40619833863193505</v>
      </c>
      <c r="R90" s="14">
        <v>3.3226947647955868E-3</v>
      </c>
      <c r="S90" s="14">
        <v>9.1499617485539249E-4</v>
      </c>
      <c r="T90" s="14">
        <v>2.3072894270117043E-3</v>
      </c>
      <c r="U90" s="14">
        <v>1.3760297961890214E-3</v>
      </c>
      <c r="V90" s="14">
        <v>1.1170454312378215</v>
      </c>
      <c r="W90" s="14">
        <v>4.3345645686735362E-3</v>
      </c>
      <c r="X90" s="14">
        <v>0.10154958465798376</v>
      </c>
    </row>
    <row r="91" spans="1:24">
      <c r="C91" s="73"/>
    </row>
    <row r="92" spans="1:24">
      <c r="C92" s="73"/>
    </row>
    <row r="93" spans="1:24">
      <c r="C93" s="73"/>
    </row>
    <row r="94" spans="1:24">
      <c r="C94" s="73"/>
    </row>
  </sheetData>
  <conditionalFormatting sqref="F9:X34">
    <cfRule type="cellIs" dxfId="43" priority="2" operator="lessThan">
      <formula>F$7</formula>
    </cfRule>
  </conditionalFormatting>
  <conditionalFormatting sqref="Y69">
    <cfRule type="cellIs" dxfId="42" priority="6" operator="greaterThan">
      <formula>100</formula>
    </cfRule>
    <cfRule type="cellIs" dxfId="41" priority="7" operator="lessThan">
      <formula>0</formula>
    </cfRule>
    <cfRule type="cellIs" dxfId="40" priority="8" operator="greaterThan">
      <formula>500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D74F8-049B-9E45-A8F0-71EEE6F2108A}">
  <dimension ref="A1:B20"/>
  <sheetViews>
    <sheetView workbookViewId="0">
      <selection activeCell="K21" sqref="K21"/>
    </sheetView>
  </sheetViews>
  <sheetFormatPr baseColWidth="10" defaultRowHeight="15"/>
  <sheetData>
    <row r="1" spans="1:2">
      <c r="A1" t="s">
        <v>866</v>
      </c>
      <c r="B1" t="s">
        <v>867</v>
      </c>
    </row>
    <row r="2" spans="1:2" ht="16">
      <c r="A2" s="85" t="s">
        <v>792</v>
      </c>
      <c r="B2" s="28">
        <v>0.1757</v>
      </c>
    </row>
    <row r="3" spans="1:2" ht="16">
      <c r="A3" s="85" t="s">
        <v>795</v>
      </c>
      <c r="B3" s="28">
        <v>0.22489999999999999</v>
      </c>
    </row>
    <row r="4" spans="1:2" ht="16">
      <c r="A4" s="85" t="s">
        <v>798</v>
      </c>
      <c r="B4" s="28">
        <v>3.1530000000000002E-2</v>
      </c>
    </row>
    <row r="5" spans="1:2" ht="16">
      <c r="A5" s="85" t="s">
        <v>802</v>
      </c>
      <c r="B5" s="28">
        <v>1.451E-2</v>
      </c>
    </row>
    <row r="6" spans="1:2" ht="16">
      <c r="A6" s="85" t="s">
        <v>805</v>
      </c>
      <c r="B6" s="28">
        <v>8.2070000000000008E-3</v>
      </c>
    </row>
    <row r="7" spans="1:2" ht="16">
      <c r="A7" s="85" t="s">
        <v>808</v>
      </c>
      <c r="B7" s="28">
        <v>3.8539999999999998E-2</v>
      </c>
    </row>
    <row r="8" spans="1:2" ht="16">
      <c r="A8" s="85" t="s">
        <v>811</v>
      </c>
      <c r="B8" s="28">
        <v>3.3430000000000001E-2</v>
      </c>
    </row>
    <row r="9" spans="1:2" ht="16">
      <c r="A9" s="85" t="s">
        <v>814</v>
      </c>
      <c r="B9" s="28">
        <v>3.6459999999999999E-2</v>
      </c>
    </row>
    <row r="10" spans="1:2" ht="16">
      <c r="A10" s="85" t="s">
        <v>817</v>
      </c>
      <c r="B10" s="28">
        <v>2.0790000000000003E-2</v>
      </c>
    </row>
    <row r="11" spans="1:2" ht="16">
      <c r="A11" s="85" t="s">
        <v>820</v>
      </c>
      <c r="B11" s="28">
        <v>0.10819999999999999</v>
      </c>
    </row>
    <row r="12" spans="1:2" ht="16">
      <c r="A12" s="85" t="s">
        <v>823</v>
      </c>
      <c r="B12" s="28">
        <v>2.0820000000000002E-2</v>
      </c>
    </row>
    <row r="13" spans="1:2" ht="16">
      <c r="A13" s="85" t="s">
        <v>826</v>
      </c>
      <c r="B13" s="28">
        <v>0.35700000000000004</v>
      </c>
    </row>
    <row r="14" spans="1:2">
      <c r="A14" t="s">
        <v>859</v>
      </c>
      <c r="B14" s="28">
        <v>2.1180000000000001E-2</v>
      </c>
    </row>
    <row r="15" spans="1:2" ht="16">
      <c r="A15" s="85" t="s">
        <v>857</v>
      </c>
      <c r="B15" s="28">
        <v>1.3239999999999998</v>
      </c>
    </row>
    <row r="16" spans="1:2" ht="16">
      <c r="A16" s="85" t="s">
        <v>858</v>
      </c>
      <c r="B16" s="28">
        <v>1.2449999999999999E-2</v>
      </c>
    </row>
    <row r="17" spans="1:2" ht="16">
      <c r="A17" s="85" t="s">
        <v>861</v>
      </c>
      <c r="B17" s="28">
        <v>9.0050000000000005E-2</v>
      </c>
    </row>
    <row r="18" spans="1:2" ht="16">
      <c r="A18" s="85" t="s">
        <v>856</v>
      </c>
      <c r="B18" s="28">
        <v>3.5959999999999999E-2</v>
      </c>
    </row>
    <row r="19" spans="1:2" ht="16">
      <c r="A19" s="85" t="s">
        <v>862</v>
      </c>
      <c r="B19" s="28">
        <v>3.4880000000000001E-2</v>
      </c>
    </row>
    <row r="20" spans="1:2" ht="16">
      <c r="A20" s="85" t="s">
        <v>860</v>
      </c>
      <c r="B20" s="28">
        <v>0.2898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2E629-28D6-8147-A91B-FFEACEDE4BDD}">
  <dimension ref="A1:Z61"/>
  <sheetViews>
    <sheetView tabSelected="1" workbookViewId="0">
      <selection sqref="A1:D33"/>
    </sheetView>
  </sheetViews>
  <sheetFormatPr baseColWidth="10" defaultRowHeight="15"/>
  <cols>
    <col min="2" max="2" width="20.83203125" customWidth="1"/>
    <col min="3" max="3" width="19" customWidth="1"/>
    <col min="4" max="4" width="16" customWidth="1"/>
    <col min="5" max="22" width="10.83203125" customWidth="1"/>
    <col min="26" max="26" width="30" customWidth="1"/>
  </cols>
  <sheetData>
    <row r="1" spans="1:26" ht="16">
      <c r="A1" s="85" t="s">
        <v>785</v>
      </c>
      <c r="B1" s="85" t="s">
        <v>786</v>
      </c>
      <c r="C1" s="85" t="s">
        <v>787</v>
      </c>
      <c r="D1" s="85" t="s">
        <v>672</v>
      </c>
      <c r="E1" s="85" t="s">
        <v>792</v>
      </c>
      <c r="F1" s="85" t="s">
        <v>795</v>
      </c>
      <c r="G1" s="85" t="s">
        <v>798</v>
      </c>
      <c r="H1" s="85" t="s">
        <v>802</v>
      </c>
      <c r="I1" s="85" t="s">
        <v>805</v>
      </c>
      <c r="J1" s="85" t="s">
        <v>808</v>
      </c>
      <c r="K1" s="85" t="s">
        <v>811</v>
      </c>
      <c r="L1" s="85" t="s">
        <v>814</v>
      </c>
      <c r="M1" s="85" t="s">
        <v>817</v>
      </c>
      <c r="N1" s="85" t="s">
        <v>820</v>
      </c>
      <c r="O1" s="85" t="s">
        <v>823</v>
      </c>
      <c r="P1" s="85" t="s">
        <v>826</v>
      </c>
      <c r="Q1" t="s">
        <v>859</v>
      </c>
      <c r="R1" s="85" t="s">
        <v>857</v>
      </c>
      <c r="S1" s="85" t="s">
        <v>858</v>
      </c>
      <c r="T1" s="85" t="s">
        <v>861</v>
      </c>
      <c r="U1" s="85" t="s">
        <v>856</v>
      </c>
      <c r="V1" s="85" t="s">
        <v>862</v>
      </c>
      <c r="W1" s="85" t="s">
        <v>860</v>
      </c>
      <c r="X1" s="85" t="s">
        <v>868</v>
      </c>
      <c r="Y1" s="85" t="s">
        <v>337</v>
      </c>
      <c r="Z1" s="85" t="s">
        <v>338</v>
      </c>
    </row>
    <row r="2" spans="1:26" ht="16">
      <c r="A2" s="32" t="s">
        <v>725</v>
      </c>
      <c r="B2" s="32" t="s">
        <v>83</v>
      </c>
      <c r="C2" s="85" t="s">
        <v>828</v>
      </c>
      <c r="D2" s="93" t="s">
        <v>854</v>
      </c>
      <c r="E2" s="86">
        <v>19.43263</v>
      </c>
      <c r="F2" s="86">
        <v>2.69</v>
      </c>
      <c r="G2" s="86">
        <v>13.154400000000001</v>
      </c>
      <c r="H2" s="100">
        <v>1.026E-2</v>
      </c>
      <c r="I2" s="86">
        <v>5.803E-3</v>
      </c>
      <c r="J2" s="86">
        <v>0.49827300000000002</v>
      </c>
      <c r="K2" s="86">
        <v>0.29896400000000001</v>
      </c>
      <c r="L2" s="86">
        <v>0.29899999999999999</v>
      </c>
      <c r="M2" s="86">
        <v>0.29896400000000001</v>
      </c>
      <c r="N2" s="86">
        <v>6.6768539999999996</v>
      </c>
      <c r="O2" s="86">
        <v>10.762689999999999</v>
      </c>
      <c r="P2" s="86">
        <v>12.15785</v>
      </c>
      <c r="Q2" s="27">
        <v>3.5875632031767037</v>
      </c>
      <c r="R2" s="27">
        <v>0.49827266710787554</v>
      </c>
      <c r="S2" s="27">
        <v>0</v>
      </c>
      <c r="T2" s="3">
        <v>0</v>
      </c>
      <c r="U2" s="27">
        <v>0.89689080079417594</v>
      </c>
      <c r="V2" s="3">
        <v>0</v>
      </c>
      <c r="W2" s="27">
        <v>0.39861813368630056</v>
      </c>
      <c r="X2" s="101">
        <v>0.13</v>
      </c>
      <c r="Y2">
        <v>8.18</v>
      </c>
      <c r="Z2">
        <v>236</v>
      </c>
    </row>
    <row r="3" spans="1:26" ht="16">
      <c r="A3" s="32" t="s">
        <v>726</v>
      </c>
      <c r="B3" s="32" t="s">
        <v>85</v>
      </c>
      <c r="C3" s="85" t="s">
        <v>828</v>
      </c>
      <c r="D3" s="93" t="s">
        <v>854</v>
      </c>
      <c r="E3" s="86">
        <v>21.521719999999998</v>
      </c>
      <c r="F3" s="86">
        <v>3.1</v>
      </c>
      <c r="G3" s="86">
        <v>14.81495</v>
      </c>
      <c r="H3" s="86">
        <v>1.026E-2</v>
      </c>
      <c r="I3" s="86">
        <v>5.803E-3</v>
      </c>
      <c r="J3" s="86">
        <v>0.60060599999999997</v>
      </c>
      <c r="K3" s="86">
        <v>0.30030299999999999</v>
      </c>
      <c r="L3" s="86">
        <v>0.3</v>
      </c>
      <c r="M3" s="86">
        <v>0.30030299999999999</v>
      </c>
      <c r="N3" s="86">
        <v>5.0050499999999998</v>
      </c>
      <c r="O3" s="86">
        <v>7.2072719999999997</v>
      </c>
      <c r="P3" s="86">
        <v>5.7057570000000002</v>
      </c>
      <c r="Q3" s="27">
        <v>4.1041411352770876</v>
      </c>
      <c r="R3" s="27">
        <v>0.5005050164972058</v>
      </c>
      <c r="S3" s="27">
        <v>0</v>
      </c>
      <c r="T3" s="3">
        <v>0</v>
      </c>
      <c r="U3" s="27">
        <v>1.6016160527910586</v>
      </c>
      <c r="V3" s="3">
        <v>0</v>
      </c>
      <c r="W3" s="27">
        <v>0.5005050164972058</v>
      </c>
      <c r="X3" s="101">
        <v>0.13</v>
      </c>
      <c r="Y3">
        <v>8.0790000000000006</v>
      </c>
      <c r="Z3">
        <v>245</v>
      </c>
    </row>
    <row r="4" spans="1:26" ht="16">
      <c r="A4" s="32" t="s">
        <v>727</v>
      </c>
      <c r="B4" s="32" t="s">
        <v>87</v>
      </c>
      <c r="C4" s="85" t="s">
        <v>828</v>
      </c>
      <c r="D4" s="93" t="s">
        <v>854</v>
      </c>
      <c r="E4" s="86">
        <v>17.671610000000001</v>
      </c>
      <c r="F4" s="86">
        <v>3.29</v>
      </c>
      <c r="G4" s="86">
        <v>14.97594</v>
      </c>
      <c r="H4" s="86">
        <v>1.026E-2</v>
      </c>
      <c r="I4" s="86">
        <v>5.803E-3</v>
      </c>
      <c r="J4" s="86">
        <v>0.49919799999999998</v>
      </c>
      <c r="K4" s="86">
        <v>0.29951899999999998</v>
      </c>
      <c r="L4" s="86">
        <v>0.3</v>
      </c>
      <c r="M4" s="86">
        <v>0.29951899999999998</v>
      </c>
      <c r="N4" s="86">
        <v>9.2850809999999999</v>
      </c>
      <c r="O4" s="86">
        <v>6.2898930000000002</v>
      </c>
      <c r="P4" s="86">
        <v>6.0902139999999996</v>
      </c>
      <c r="Q4" s="27">
        <v>4.193262327416174</v>
      </c>
      <c r="R4" s="27">
        <v>0.39935831689677842</v>
      </c>
      <c r="S4" s="27">
        <v>0</v>
      </c>
      <c r="T4" s="3">
        <v>0</v>
      </c>
      <c r="U4" s="27">
        <v>0.89855621301775157</v>
      </c>
      <c r="V4" s="3">
        <v>0</v>
      </c>
      <c r="W4" s="27">
        <v>0.49919789612097309</v>
      </c>
      <c r="X4" s="101">
        <v>0.12</v>
      </c>
      <c r="Y4">
        <v>8.1310000000000002</v>
      </c>
      <c r="Z4">
        <v>217</v>
      </c>
    </row>
    <row r="5" spans="1:26" ht="16">
      <c r="A5" s="32" t="s">
        <v>728</v>
      </c>
      <c r="B5" s="32" t="s">
        <v>89</v>
      </c>
      <c r="C5" s="85" t="s">
        <v>828</v>
      </c>
      <c r="D5" s="93" t="s">
        <v>854</v>
      </c>
      <c r="E5" s="86">
        <v>15.72106</v>
      </c>
      <c r="F5" s="86">
        <v>3.22</v>
      </c>
      <c r="G5" s="86">
        <v>15.01563</v>
      </c>
      <c r="H5" s="86">
        <v>1.026E-2</v>
      </c>
      <c r="I5" s="86">
        <v>5.803E-3</v>
      </c>
      <c r="J5" s="86">
        <v>0.50387999999999999</v>
      </c>
      <c r="K5" s="86">
        <v>0.20155200000000001</v>
      </c>
      <c r="L5" s="86">
        <v>0.30199999999999999</v>
      </c>
      <c r="M5" s="86">
        <v>0.30232799999999999</v>
      </c>
      <c r="N5" s="86">
        <v>4.3333690000000002</v>
      </c>
      <c r="O5" s="86">
        <v>6.1473370000000003</v>
      </c>
      <c r="P5" s="86">
        <v>6.1473370000000003</v>
      </c>
      <c r="Q5" s="27">
        <v>4.13181691449814</v>
      </c>
      <c r="R5" s="27">
        <v>0.30232806691449804</v>
      </c>
      <c r="S5" s="27">
        <v>0</v>
      </c>
      <c r="T5" s="3">
        <v>0</v>
      </c>
      <c r="U5" s="27">
        <v>1.0077602230483269</v>
      </c>
      <c r="V5" s="3">
        <v>0</v>
      </c>
      <c r="W5" s="27">
        <v>0.50388011152416345</v>
      </c>
      <c r="X5">
        <v>0.12</v>
      </c>
      <c r="Y5">
        <v>8.27</v>
      </c>
      <c r="Z5">
        <v>231</v>
      </c>
    </row>
    <row r="6" spans="1:26" ht="16">
      <c r="A6" s="32" t="s">
        <v>729</v>
      </c>
      <c r="B6" s="32" t="s">
        <v>91</v>
      </c>
      <c r="C6" s="85" t="s">
        <v>828</v>
      </c>
      <c r="D6" s="93" t="s">
        <v>854</v>
      </c>
      <c r="E6" s="86">
        <v>14.696730000000001</v>
      </c>
      <c r="F6" s="86">
        <v>3.28</v>
      </c>
      <c r="G6" s="86">
        <v>14.49813</v>
      </c>
      <c r="H6" s="86">
        <v>1.026E-2</v>
      </c>
      <c r="I6" s="86">
        <v>5.803E-3</v>
      </c>
      <c r="J6" s="86">
        <v>0.39720899999999998</v>
      </c>
      <c r="K6" s="86">
        <v>0.39720899999999998</v>
      </c>
      <c r="L6" s="86">
        <v>0.39700000000000002</v>
      </c>
      <c r="M6" s="86">
        <v>0.198604</v>
      </c>
      <c r="N6" s="86">
        <v>45.281820000000003</v>
      </c>
      <c r="O6" s="86">
        <v>1.6881379999999999</v>
      </c>
      <c r="P6" s="86">
        <v>4.4686009999999996</v>
      </c>
      <c r="Q6" s="27">
        <v>4.4686005021805189</v>
      </c>
      <c r="R6" s="27">
        <v>0.49651116690894648</v>
      </c>
      <c r="S6" s="27">
        <v>0</v>
      </c>
      <c r="T6" s="3">
        <v>0</v>
      </c>
      <c r="U6" s="27">
        <v>1.1916268005814716</v>
      </c>
      <c r="V6" s="3">
        <v>0</v>
      </c>
      <c r="W6" s="27">
        <v>0.3972089335271573</v>
      </c>
      <c r="X6">
        <v>0.31</v>
      </c>
      <c r="Y6">
        <v>7.9950000000000001</v>
      </c>
      <c r="Z6">
        <v>180.9</v>
      </c>
    </row>
    <row r="7" spans="1:26" ht="16">
      <c r="A7" s="32" t="s">
        <v>730</v>
      </c>
      <c r="B7" s="32" t="s">
        <v>93</v>
      </c>
      <c r="C7" s="85" t="s">
        <v>828</v>
      </c>
      <c r="D7" s="93" t="s">
        <v>854</v>
      </c>
      <c r="E7" s="86">
        <v>15.65766</v>
      </c>
      <c r="F7" s="86">
        <v>3.27</v>
      </c>
      <c r="G7" s="86">
        <v>14.96396</v>
      </c>
      <c r="H7" s="86">
        <v>1.026E-2</v>
      </c>
      <c r="I7" s="86">
        <v>5.803E-3</v>
      </c>
      <c r="J7" s="86">
        <v>0.59459499999999998</v>
      </c>
      <c r="K7" s="86">
        <v>0.29729699999999998</v>
      </c>
      <c r="L7" s="86">
        <v>0.69399999999999995</v>
      </c>
      <c r="M7" s="86">
        <v>0.29729699999999998</v>
      </c>
      <c r="N7" s="86">
        <v>7.2342339999999998</v>
      </c>
      <c r="O7" s="86">
        <v>5.8468470000000003</v>
      </c>
      <c r="P7" s="86">
        <v>4.7567570000000003</v>
      </c>
      <c r="Q7" s="27">
        <v>4.1621621621621649</v>
      </c>
      <c r="R7" s="27">
        <v>0.39639639639639662</v>
      </c>
      <c r="S7" s="27">
        <v>0</v>
      </c>
      <c r="T7" s="3">
        <v>0</v>
      </c>
      <c r="U7" s="27">
        <v>0.99099099099099175</v>
      </c>
      <c r="V7" s="3">
        <v>0</v>
      </c>
      <c r="W7" s="27">
        <v>0.49549549549549587</v>
      </c>
      <c r="X7">
        <v>0.21</v>
      </c>
      <c r="Y7">
        <v>8.1969999999999992</v>
      </c>
      <c r="Z7">
        <v>254</v>
      </c>
    </row>
    <row r="8" spans="1:26" ht="16">
      <c r="A8" s="32" t="s">
        <v>731</v>
      </c>
      <c r="B8" s="32" t="s">
        <v>95</v>
      </c>
      <c r="C8" s="85" t="s">
        <v>828</v>
      </c>
      <c r="D8" s="93" t="s">
        <v>854</v>
      </c>
      <c r="E8" s="86">
        <v>15.19514</v>
      </c>
      <c r="F8" s="86">
        <v>3.1</v>
      </c>
      <c r="G8" s="86">
        <v>14.79527</v>
      </c>
      <c r="H8" s="86">
        <v>1.026E-2</v>
      </c>
      <c r="I8" s="86">
        <v>5.803E-3</v>
      </c>
      <c r="J8" s="86">
        <v>0.49984000000000001</v>
      </c>
      <c r="K8" s="86">
        <v>0.199936</v>
      </c>
      <c r="L8" s="86">
        <v>0.3</v>
      </c>
      <c r="M8" s="86">
        <v>0.299904</v>
      </c>
      <c r="N8" s="86">
        <v>7.8974729999999997</v>
      </c>
      <c r="O8" s="86">
        <v>7.2976650000000003</v>
      </c>
      <c r="P8" s="86">
        <v>6.0980489999999996</v>
      </c>
      <c r="Q8" s="27">
        <v>4.2986245501799267</v>
      </c>
      <c r="R8" s="27">
        <v>0.39987205117952801</v>
      </c>
      <c r="S8" s="27">
        <v>0</v>
      </c>
      <c r="T8" s="3">
        <v>0</v>
      </c>
      <c r="U8" s="27">
        <v>1.2995841663334662</v>
      </c>
      <c r="V8" s="3">
        <v>0</v>
      </c>
      <c r="W8" s="27">
        <v>0.49984006397441005</v>
      </c>
      <c r="X8">
        <v>0.08</v>
      </c>
      <c r="Y8">
        <v>4.4870000000000001</v>
      </c>
      <c r="Z8">
        <v>10.51</v>
      </c>
    </row>
    <row r="9" spans="1:26" ht="16">
      <c r="A9" s="32" t="s">
        <v>732</v>
      </c>
      <c r="B9" s="32" t="s">
        <v>97</v>
      </c>
      <c r="C9" s="85" t="s">
        <v>828</v>
      </c>
      <c r="D9" s="93" t="s">
        <v>854</v>
      </c>
      <c r="E9" s="86">
        <v>19.892340000000001</v>
      </c>
      <c r="F9" s="86">
        <v>3.18</v>
      </c>
      <c r="G9" s="86">
        <v>14.91925</v>
      </c>
      <c r="H9" s="86">
        <v>1.026E-2</v>
      </c>
      <c r="I9" s="86">
        <v>5.803E-3</v>
      </c>
      <c r="J9" s="86">
        <v>0.49730799999999997</v>
      </c>
      <c r="K9" s="86">
        <v>0.49730799999999997</v>
      </c>
      <c r="L9" s="86">
        <v>0.29799999999999999</v>
      </c>
      <c r="M9" s="86">
        <v>0.29838500000000001</v>
      </c>
      <c r="N9" s="86">
        <v>14.62087</v>
      </c>
      <c r="O9" s="86">
        <v>6.0671619999999997</v>
      </c>
      <c r="P9" s="86">
        <v>25.362729999999999</v>
      </c>
      <c r="Q9" s="27">
        <v>4.0779288812935457</v>
      </c>
      <c r="R9" s="27">
        <v>9.9461680031549843E-2</v>
      </c>
      <c r="S9" s="27">
        <v>0</v>
      </c>
      <c r="T9" s="3">
        <v>0</v>
      </c>
      <c r="U9" s="27">
        <v>1.0940784803470489</v>
      </c>
      <c r="V9" s="3">
        <v>0</v>
      </c>
      <c r="W9" s="27">
        <v>0.49730840015774946</v>
      </c>
      <c r="X9">
        <v>0.41</v>
      </c>
      <c r="Y9">
        <v>2.871</v>
      </c>
      <c r="Z9">
        <v>2.84</v>
      </c>
    </row>
    <row r="10" spans="1:26" ht="16">
      <c r="A10" s="32" t="s">
        <v>733</v>
      </c>
      <c r="B10" s="32" t="s">
        <v>99</v>
      </c>
      <c r="C10" s="85" t="s">
        <v>828</v>
      </c>
      <c r="D10" s="93" t="s">
        <v>854</v>
      </c>
      <c r="E10" s="86">
        <v>16.494620000000001</v>
      </c>
      <c r="F10" s="86">
        <v>3.3</v>
      </c>
      <c r="G10" s="86">
        <v>15.19505</v>
      </c>
      <c r="H10" s="86">
        <v>1.026E-2</v>
      </c>
      <c r="I10" s="86">
        <v>5.803E-3</v>
      </c>
      <c r="J10" s="86">
        <v>0.49983699999999998</v>
      </c>
      <c r="K10" s="86">
        <v>0.299902</v>
      </c>
      <c r="L10" s="86">
        <v>0.4</v>
      </c>
      <c r="M10" s="86">
        <v>0.299902</v>
      </c>
      <c r="N10" s="86">
        <v>10.796480000000001</v>
      </c>
      <c r="O10" s="86">
        <v>5.9980450000000003</v>
      </c>
      <c r="P10" s="86">
        <v>24.19211</v>
      </c>
      <c r="Q10" s="27">
        <v>4.1986313759393461</v>
      </c>
      <c r="R10" s="27">
        <v>0.39986965485136622</v>
      </c>
      <c r="S10" s="27">
        <v>0</v>
      </c>
      <c r="T10" s="3">
        <v>0</v>
      </c>
      <c r="U10" s="27">
        <v>1.3995437919797822</v>
      </c>
      <c r="V10" s="3">
        <v>0</v>
      </c>
      <c r="W10" s="27">
        <v>0.39986965485136639</v>
      </c>
      <c r="X10">
        <v>0.09</v>
      </c>
      <c r="Y10">
        <v>5.9660000000000002</v>
      </c>
      <c r="Z10">
        <v>7.07</v>
      </c>
    </row>
    <row r="11" spans="1:26" ht="16">
      <c r="A11" s="32" t="s">
        <v>734</v>
      </c>
      <c r="B11" s="32" t="s">
        <v>101</v>
      </c>
      <c r="C11" s="85" t="s">
        <v>828</v>
      </c>
      <c r="D11" s="93" t="s">
        <v>854</v>
      </c>
      <c r="E11" s="86">
        <v>15.238289999999999</v>
      </c>
      <c r="F11" s="86">
        <v>3.51</v>
      </c>
      <c r="G11" s="86">
        <v>15.13804</v>
      </c>
      <c r="H11" s="86">
        <v>1.026E-2</v>
      </c>
      <c r="I11" s="86">
        <v>5.803E-3</v>
      </c>
      <c r="J11" s="86">
        <v>0.50126000000000004</v>
      </c>
      <c r="K11" s="86">
        <v>0.20050399999999999</v>
      </c>
      <c r="L11" s="86">
        <v>0.40100000000000002</v>
      </c>
      <c r="M11" s="86">
        <v>0.30075600000000002</v>
      </c>
      <c r="N11" s="86">
        <v>3.9098250000000001</v>
      </c>
      <c r="O11" s="86">
        <v>6.0151149999999998</v>
      </c>
      <c r="P11" s="86">
        <v>5.2130989999999997</v>
      </c>
      <c r="Q11" s="27">
        <v>4.2105803218148248</v>
      </c>
      <c r="R11" s="27">
        <v>0.9022672118174625</v>
      </c>
      <c r="S11" s="27">
        <v>0</v>
      </c>
      <c r="T11" s="3">
        <v>0</v>
      </c>
      <c r="U11" s="27">
        <v>1.1027710366657875</v>
      </c>
      <c r="V11" s="3">
        <v>0</v>
      </c>
      <c r="W11" s="27">
        <v>0.40100764969665009</v>
      </c>
      <c r="X11">
        <v>0.11</v>
      </c>
      <c r="Y11">
        <v>4.0919999999999996</v>
      </c>
      <c r="Z11">
        <v>25.2</v>
      </c>
    </row>
    <row r="12" spans="1:26" ht="16">
      <c r="A12" s="32" t="s">
        <v>735</v>
      </c>
      <c r="B12" s="32" t="s">
        <v>177</v>
      </c>
      <c r="C12" s="85" t="s">
        <v>828</v>
      </c>
      <c r="D12" s="93" t="s">
        <v>854</v>
      </c>
      <c r="E12" s="86">
        <v>14.91442</v>
      </c>
      <c r="F12" s="86">
        <v>3.62</v>
      </c>
      <c r="G12" s="86">
        <v>17.539919999999999</v>
      </c>
      <c r="H12" s="86">
        <v>1.4419999999999999E-3</v>
      </c>
      <c r="I12" s="86">
        <v>1.488E-3</v>
      </c>
      <c r="J12" s="86">
        <v>0.409298</v>
      </c>
      <c r="K12" s="86">
        <v>0.10981200000000001</v>
      </c>
      <c r="L12" s="86">
        <v>0.36</v>
      </c>
      <c r="M12" s="86">
        <v>5.9896999999999999E-2</v>
      </c>
      <c r="N12" s="86">
        <v>7.9962869999999997</v>
      </c>
      <c r="O12" s="86">
        <v>0.92840800000000001</v>
      </c>
      <c r="P12" s="86">
        <v>5.470618</v>
      </c>
      <c r="Q12" s="27">
        <v>4.1628609157266068</v>
      </c>
      <c r="R12" s="27">
        <v>0.56902415394824135</v>
      </c>
      <c r="S12" s="27">
        <v>3.9931519575315176E-2</v>
      </c>
      <c r="T12" s="3">
        <v>0.31945215660252141</v>
      </c>
      <c r="U12" s="27">
        <v>1.9666273390842726</v>
      </c>
      <c r="V12" s="3">
        <v>7.9863039150630352E-2</v>
      </c>
      <c r="W12" s="27">
        <v>0.45921247511612456</v>
      </c>
      <c r="X12">
        <v>0.255</v>
      </c>
      <c r="Y12">
        <v>8.6530000000000005</v>
      </c>
      <c r="Z12">
        <v>239</v>
      </c>
    </row>
    <row r="13" spans="1:26" ht="16">
      <c r="A13" s="32" t="s">
        <v>736</v>
      </c>
      <c r="B13" s="32" t="s">
        <v>181</v>
      </c>
      <c r="C13" s="85" t="s">
        <v>828</v>
      </c>
      <c r="D13" s="93" t="s">
        <v>854</v>
      </c>
      <c r="E13" s="86">
        <v>72.957220000000007</v>
      </c>
      <c r="F13" s="86">
        <v>3.46</v>
      </c>
      <c r="G13" s="86">
        <v>27.28604</v>
      </c>
      <c r="H13" s="86">
        <v>1.4419999999999999E-3</v>
      </c>
      <c r="I13" s="86">
        <v>1.0057999999999999E-2</v>
      </c>
      <c r="J13" s="86">
        <v>1.196844</v>
      </c>
      <c r="K13" s="86">
        <v>4.435365</v>
      </c>
      <c r="L13" s="86">
        <v>0.16</v>
      </c>
      <c r="M13" s="86">
        <v>0.44253100000000001</v>
      </c>
      <c r="N13" s="86">
        <v>10.05752</v>
      </c>
      <c r="O13" s="86">
        <v>8.5690039999999996</v>
      </c>
      <c r="P13" s="86">
        <v>47.541879999999999</v>
      </c>
      <c r="Q13" s="27">
        <v>6.5172707012744366</v>
      </c>
      <c r="R13" s="27">
        <v>1.4080523120037365</v>
      </c>
      <c r="S13" s="27">
        <v>4.023006605724961E-2</v>
      </c>
      <c r="T13" s="3">
        <v>7.0402615600186819E-2</v>
      </c>
      <c r="U13" s="27">
        <v>1.4583398945752981</v>
      </c>
      <c r="V13" s="3">
        <v>7.0402615600186819E-2</v>
      </c>
      <c r="W13" s="27">
        <v>2.3434013478347899</v>
      </c>
      <c r="X13">
        <v>0.94</v>
      </c>
      <c r="Y13">
        <v>8.7940000000000005</v>
      </c>
      <c r="Z13">
        <v>278</v>
      </c>
    </row>
    <row r="14" spans="1:26" ht="16">
      <c r="A14" s="104" t="s">
        <v>737</v>
      </c>
      <c r="B14" s="104" t="s">
        <v>185</v>
      </c>
      <c r="C14" s="105" t="s">
        <v>828</v>
      </c>
      <c r="D14" s="106" t="s">
        <v>697</v>
      </c>
      <c r="E14" s="86">
        <v>34.960189999999997</v>
      </c>
      <c r="F14" s="86">
        <v>3.64</v>
      </c>
      <c r="G14" s="86">
        <v>28.3035</v>
      </c>
      <c r="H14" s="86">
        <v>1.004E-2</v>
      </c>
      <c r="I14" s="86">
        <v>1.488E-3</v>
      </c>
      <c r="J14" s="86">
        <v>1.2449920000000001</v>
      </c>
      <c r="K14" s="86">
        <v>1.2550330000000001</v>
      </c>
      <c r="L14" s="86">
        <v>0.14000000000000001</v>
      </c>
      <c r="M14" s="86">
        <v>0.10040300000000001</v>
      </c>
      <c r="N14" s="86">
        <v>10.321389999999999</v>
      </c>
      <c r="O14" s="86">
        <v>1.616482</v>
      </c>
      <c r="P14" s="86">
        <v>22.460059999999999</v>
      </c>
      <c r="Q14" s="27">
        <v>7.0984644306914175</v>
      </c>
      <c r="R14" s="27">
        <v>1.5060391295667788</v>
      </c>
      <c r="S14" s="27">
        <v>3.012078259133558E-2</v>
      </c>
      <c r="T14" s="3">
        <v>0.10040260863778526</v>
      </c>
      <c r="U14" s="27">
        <v>2.5703067811273028</v>
      </c>
      <c r="V14" s="3">
        <v>6.024156518267116E-2</v>
      </c>
      <c r="W14" s="27">
        <v>2.5803470419910814</v>
      </c>
      <c r="X14">
        <v>0.89500000000000002</v>
      </c>
      <c r="Y14">
        <v>8.9629999999999992</v>
      </c>
      <c r="Z14">
        <v>289</v>
      </c>
    </row>
    <row r="15" spans="1:26" ht="16">
      <c r="A15" s="104" t="s">
        <v>738</v>
      </c>
      <c r="B15" s="104" t="s">
        <v>189</v>
      </c>
      <c r="C15" s="105" t="s">
        <v>828</v>
      </c>
      <c r="D15" s="106" t="s">
        <v>697</v>
      </c>
      <c r="E15" s="86">
        <v>22.44631</v>
      </c>
      <c r="F15" s="86">
        <v>4.03</v>
      </c>
      <c r="G15" s="86">
        <v>29.378990000000002</v>
      </c>
      <c r="H15" s="86">
        <v>1.4419999999999999E-3</v>
      </c>
      <c r="I15" s="86">
        <v>9.9889999999999996E-3</v>
      </c>
      <c r="J15" s="86">
        <v>1.2786500000000001</v>
      </c>
      <c r="K15" s="86">
        <v>1.2287030000000001</v>
      </c>
      <c r="L15" s="86">
        <v>0.22</v>
      </c>
      <c r="M15" s="86">
        <v>8.9904999999999999E-2</v>
      </c>
      <c r="N15" s="86">
        <v>14.075139999999999</v>
      </c>
      <c r="O15" s="86">
        <v>2.5672899999999998</v>
      </c>
      <c r="P15" s="86">
        <v>14.67451</v>
      </c>
      <c r="Q15" s="27">
        <v>7.0925134292724961</v>
      </c>
      <c r="R15" s="27">
        <v>1.4784394190596188</v>
      </c>
      <c r="S15" s="27">
        <v>3.9957822136746458E-2</v>
      </c>
      <c r="T15" s="3">
        <v>8.9905099807679537E-2</v>
      </c>
      <c r="U15" s="27">
        <v>2.1177645732475621</v>
      </c>
      <c r="V15" s="3">
        <v>5.9936733205119691E-2</v>
      </c>
      <c r="W15" s="27">
        <v>2.5972584388885198</v>
      </c>
      <c r="X15">
        <v>0.85</v>
      </c>
      <c r="Y15">
        <v>8.5719999999999992</v>
      </c>
      <c r="Z15">
        <v>290</v>
      </c>
    </row>
    <row r="16" spans="1:26" ht="16">
      <c r="A16" s="32" t="s">
        <v>739</v>
      </c>
      <c r="B16" s="32" t="s">
        <v>193</v>
      </c>
      <c r="C16" s="85" t="s">
        <v>828</v>
      </c>
      <c r="D16" s="93" t="s">
        <v>854</v>
      </c>
      <c r="E16" s="86">
        <v>11.943440000000001</v>
      </c>
      <c r="F16" s="86">
        <v>2.85</v>
      </c>
      <c r="G16" s="86">
        <v>38.522100000000002</v>
      </c>
      <c r="H16" s="86">
        <v>1.4419999999999999E-3</v>
      </c>
      <c r="I16" s="86">
        <v>1.488E-3</v>
      </c>
      <c r="J16" s="86">
        <v>2.0836229999999998</v>
      </c>
      <c r="K16" s="86">
        <v>0.358902</v>
      </c>
      <c r="L16" s="86">
        <v>0.34</v>
      </c>
      <c r="M16" s="86">
        <v>6.9786000000000001E-2</v>
      </c>
      <c r="N16" s="86">
        <v>8.7233009999999993</v>
      </c>
      <c r="O16" s="86">
        <v>0.73774200000000001</v>
      </c>
      <c r="P16" s="86">
        <v>27.416090000000001</v>
      </c>
      <c r="Q16" s="27">
        <v>6.9088540508339964</v>
      </c>
      <c r="R16" s="27">
        <v>0.49847431824199112</v>
      </c>
      <c r="S16" s="27">
        <v>4.9847431824199109E-2</v>
      </c>
      <c r="T16" s="3">
        <v>6.9786404553878759E-2</v>
      </c>
      <c r="U16" s="27">
        <v>1.5153619274556529</v>
      </c>
      <c r="V16" s="3">
        <v>5.9816918189038934E-2</v>
      </c>
      <c r="W16" s="27">
        <v>0.9271622319301035</v>
      </c>
      <c r="X16">
        <v>0.35</v>
      </c>
      <c r="Y16">
        <v>8.7799999999999994</v>
      </c>
      <c r="Z16">
        <v>262</v>
      </c>
    </row>
    <row r="17" spans="1:26" ht="16">
      <c r="A17" s="104" t="s">
        <v>740</v>
      </c>
      <c r="B17" s="104" t="s">
        <v>197</v>
      </c>
      <c r="C17" s="105" t="s">
        <v>828</v>
      </c>
      <c r="D17" s="106" t="s">
        <v>697</v>
      </c>
      <c r="E17" s="86">
        <v>22.69238</v>
      </c>
      <c r="F17" s="86">
        <v>0.49</v>
      </c>
      <c r="G17" s="86">
        <v>142.8561</v>
      </c>
      <c r="H17" s="86">
        <v>1.9976000000000001E-2</v>
      </c>
      <c r="I17" s="86">
        <v>9.9880000000000004E-3</v>
      </c>
      <c r="J17" s="86">
        <v>0.12984200000000001</v>
      </c>
      <c r="K17" s="86">
        <v>6.1724880000000004</v>
      </c>
      <c r="L17" s="86">
        <v>0.51</v>
      </c>
      <c r="M17" s="86">
        <v>0.35956199999999999</v>
      </c>
      <c r="N17" s="86">
        <v>150.58670000000001</v>
      </c>
      <c r="O17" s="86">
        <v>4.7941649999999996</v>
      </c>
      <c r="P17" s="86">
        <v>53.145319999999998</v>
      </c>
      <c r="Q17" s="27">
        <v>0.59927064853144063</v>
      </c>
      <c r="R17" s="27">
        <v>0.39951376568762714</v>
      </c>
      <c r="S17" s="27">
        <v>4.9939220710953393E-2</v>
      </c>
      <c r="T17" s="3">
        <v>0.13982981799066949</v>
      </c>
      <c r="U17" s="27">
        <v>1.6280185951770805</v>
      </c>
      <c r="V17" s="3">
        <v>0.14981766213286016</v>
      </c>
      <c r="W17" s="27">
        <v>1.6080429068926991</v>
      </c>
      <c r="X17">
        <v>0.83499999999999996</v>
      </c>
      <c r="Y17">
        <v>8.0530000000000008</v>
      </c>
      <c r="Z17">
        <v>458</v>
      </c>
    </row>
    <row r="18" spans="1:26" ht="16">
      <c r="A18" s="104" t="s">
        <v>741</v>
      </c>
      <c r="B18" s="104" t="s">
        <v>201</v>
      </c>
      <c r="C18" s="105" t="s">
        <v>828</v>
      </c>
      <c r="D18" s="106" t="s">
        <v>697</v>
      </c>
      <c r="E18" s="86">
        <v>13.11449</v>
      </c>
      <c r="F18" s="86">
        <v>0.53</v>
      </c>
      <c r="G18" s="86">
        <v>137.5574</v>
      </c>
      <c r="H18" s="86">
        <v>9.9880000000000004E-3</v>
      </c>
      <c r="I18" s="86">
        <v>1.488E-3</v>
      </c>
      <c r="J18" s="86">
        <v>0.12984599999999999</v>
      </c>
      <c r="K18" s="86">
        <v>1.6280749999999999</v>
      </c>
      <c r="L18" s="86">
        <v>0.36</v>
      </c>
      <c r="M18" s="86">
        <v>0.38953900000000002</v>
      </c>
      <c r="N18" s="86">
        <v>33.670189999999998</v>
      </c>
      <c r="O18" s="86">
        <v>3.4359380000000002</v>
      </c>
      <c r="P18" s="86">
        <v>10.637420000000001</v>
      </c>
      <c r="Q18" s="27">
        <v>0.54935047893977162</v>
      </c>
      <c r="R18" s="27">
        <v>2.9964571578533026E-2</v>
      </c>
      <c r="S18" s="27">
        <v>2.9964571578532998E-2</v>
      </c>
      <c r="T18" s="3">
        <v>0.12984647684030967</v>
      </c>
      <c r="U18" s="27">
        <v>1.1786064820889646</v>
      </c>
      <c r="V18" s="3">
        <v>0.12984647684030967</v>
      </c>
      <c r="W18" s="27">
        <v>1.6480514368193151</v>
      </c>
      <c r="X18">
        <v>0.23</v>
      </c>
      <c r="Y18">
        <v>8.8699999999999992</v>
      </c>
      <c r="Z18">
        <v>411</v>
      </c>
    </row>
    <row r="19" spans="1:26" ht="16">
      <c r="A19" s="104" t="s">
        <v>742</v>
      </c>
      <c r="B19" s="104" t="s">
        <v>205</v>
      </c>
      <c r="C19" s="105" t="s">
        <v>828</v>
      </c>
      <c r="D19" s="106" t="s">
        <v>697</v>
      </c>
      <c r="E19" s="86">
        <v>46.933140000000002</v>
      </c>
      <c r="F19" s="86">
        <v>0.44</v>
      </c>
      <c r="G19" s="86">
        <v>134.69159999999999</v>
      </c>
      <c r="H19" s="86">
        <v>9.9959999999999997E-3</v>
      </c>
      <c r="I19" s="86">
        <v>2.9988999999999998E-2</v>
      </c>
      <c r="J19" s="86">
        <v>0.12995300000000001</v>
      </c>
      <c r="K19" s="86">
        <v>6.6975939999999996</v>
      </c>
      <c r="L19" s="86">
        <v>0.79</v>
      </c>
      <c r="M19" s="86">
        <v>0.159943</v>
      </c>
      <c r="N19" s="86">
        <v>92.236859999999993</v>
      </c>
      <c r="O19" s="86">
        <v>2.8089909999999998</v>
      </c>
      <c r="P19" s="86">
        <v>49.862079999999999</v>
      </c>
      <c r="Q19" s="27">
        <v>0.55979886371057297</v>
      </c>
      <c r="R19" s="27">
        <v>6.9974857963821621E-2</v>
      </c>
      <c r="S19" s="27">
        <v>2.9989224841637838E-2</v>
      </c>
      <c r="T19" s="3">
        <v>1.0796120942989622</v>
      </c>
      <c r="U19" s="27">
        <v>1.0096372363351407</v>
      </c>
      <c r="V19" s="3">
        <v>0.17993534904982705</v>
      </c>
      <c r="W19" s="27">
        <v>1.6694001828511731</v>
      </c>
      <c r="X19">
        <v>2.5750000000000002</v>
      </c>
      <c r="Y19">
        <v>8.718</v>
      </c>
      <c r="Z19">
        <v>448</v>
      </c>
    </row>
    <row r="20" spans="1:26" ht="16">
      <c r="A20" s="32" t="s">
        <v>743</v>
      </c>
      <c r="B20" s="32" t="s">
        <v>209</v>
      </c>
      <c r="C20" s="85" t="s">
        <v>828</v>
      </c>
      <c r="D20" s="93" t="s">
        <v>854</v>
      </c>
      <c r="E20" s="86">
        <v>13.082319999999999</v>
      </c>
      <c r="F20" s="86">
        <v>3.74</v>
      </c>
      <c r="G20" s="86">
        <v>17.562840000000001</v>
      </c>
      <c r="H20" s="86">
        <v>1.4419999999999999E-3</v>
      </c>
      <c r="I20" s="86">
        <v>1.488E-3</v>
      </c>
      <c r="J20" s="86">
        <v>0.42909199999999997</v>
      </c>
      <c r="K20" s="86">
        <v>0.159662</v>
      </c>
      <c r="L20" s="86">
        <v>0.37</v>
      </c>
      <c r="M20" s="86">
        <v>7.9830999999999999E-2</v>
      </c>
      <c r="N20" s="86">
        <v>12.174239999999999</v>
      </c>
      <c r="O20" s="86">
        <v>1.1276139999999999</v>
      </c>
      <c r="P20" s="86">
        <v>6.9053899999999997</v>
      </c>
      <c r="Q20" s="27">
        <v>4.2410269777140615</v>
      </c>
      <c r="R20" s="27">
        <v>0.2295144011468786</v>
      </c>
      <c r="S20" s="27">
        <v>3.9915548025544104E-2</v>
      </c>
      <c r="T20" s="3">
        <v>4.9894435031930133E-2</v>
      </c>
      <c r="U20" s="27">
        <v>1.5966219210217643</v>
      </c>
      <c r="V20" s="3">
        <v>7.9831096051088207E-2</v>
      </c>
      <c r="W20" s="27">
        <v>0.4290921412745991</v>
      </c>
      <c r="X20">
        <v>0.12</v>
      </c>
      <c r="Y20">
        <v>8.6910000000000007</v>
      </c>
      <c r="Z20">
        <v>222</v>
      </c>
    </row>
    <row r="21" spans="1:26" ht="16">
      <c r="A21" s="104" t="s">
        <v>744</v>
      </c>
      <c r="B21" s="104" t="s">
        <v>213</v>
      </c>
      <c r="C21" s="105" t="s">
        <v>828</v>
      </c>
      <c r="D21" s="106" t="s">
        <v>697</v>
      </c>
      <c r="E21" s="86">
        <v>17.272290000000002</v>
      </c>
      <c r="F21" s="86">
        <v>0.45</v>
      </c>
      <c r="G21" s="86">
        <v>139.66229999999999</v>
      </c>
      <c r="H21" s="86">
        <v>2.019E-2</v>
      </c>
      <c r="I21" s="86">
        <v>1.0095E-2</v>
      </c>
      <c r="J21" s="86">
        <v>0.13123299999999999</v>
      </c>
      <c r="K21" s="86">
        <v>3.3313009999999998</v>
      </c>
      <c r="L21" s="86">
        <v>0.64</v>
      </c>
      <c r="M21" s="86">
        <v>8.0758999999999997E-2</v>
      </c>
      <c r="N21" s="86">
        <v>139.86420000000001</v>
      </c>
      <c r="O21" s="86">
        <v>4.1893640000000003</v>
      </c>
      <c r="P21" s="86">
        <v>19.04899</v>
      </c>
      <c r="Q21" s="27">
        <v>0.53502714724929712</v>
      </c>
      <c r="R21" s="27">
        <v>0.32303525871655675</v>
      </c>
      <c r="S21" s="27">
        <v>4.0379407339569594E-2</v>
      </c>
      <c r="T21" s="3">
        <v>6.0569111009354394E-2</v>
      </c>
      <c r="U21" s="27">
        <v>2.0391600706482649</v>
      </c>
      <c r="V21" s="3">
        <v>0.14132792568849359</v>
      </c>
      <c r="W21" s="27">
        <v>1.6252711454176763</v>
      </c>
      <c r="X21">
        <v>0.45</v>
      </c>
      <c r="Y21">
        <v>8.5370000000000008</v>
      </c>
      <c r="Z21">
        <v>456</v>
      </c>
    </row>
    <row r="22" spans="1:26" ht="16">
      <c r="A22" s="32" t="s">
        <v>745</v>
      </c>
      <c r="B22" s="32" t="s">
        <v>711</v>
      </c>
      <c r="C22" s="85" t="s">
        <v>828</v>
      </c>
      <c r="D22" s="93" t="s">
        <v>854</v>
      </c>
      <c r="E22" s="86">
        <v>14.63916</v>
      </c>
      <c r="F22" s="86">
        <v>3.11</v>
      </c>
      <c r="G22" s="86">
        <v>18.649889999999999</v>
      </c>
      <c r="H22" s="86">
        <v>8.6300000000000005E-4</v>
      </c>
      <c r="I22" s="86">
        <v>2.307E-3</v>
      </c>
      <c r="J22" s="86">
        <v>0.50134100000000004</v>
      </c>
      <c r="K22" s="86">
        <v>0.30080499999999999</v>
      </c>
      <c r="L22" s="86">
        <v>0.4</v>
      </c>
      <c r="M22" s="86">
        <v>0.50134100000000004</v>
      </c>
      <c r="N22" s="86">
        <v>11.330310000000001</v>
      </c>
      <c r="O22" s="86">
        <v>7.5201149999999997</v>
      </c>
      <c r="P22" s="86">
        <v>11.230040000000001</v>
      </c>
      <c r="Q22" s="27">
        <v>3.6096553130736289</v>
      </c>
      <c r="R22" s="27">
        <v>0.60160921884560481</v>
      </c>
      <c r="S22" s="27">
        <v>0</v>
      </c>
      <c r="T22" s="3">
        <v>0</v>
      </c>
      <c r="U22" s="27">
        <v>0.80214562512747312</v>
      </c>
      <c r="V22" s="3">
        <v>0.10026820314093414</v>
      </c>
      <c r="W22" s="27">
        <v>0.3008046094228024</v>
      </c>
      <c r="X22" s="102">
        <f>AVERAGE(U22:W22)</f>
        <v>0.40107281256373656</v>
      </c>
      <c r="Y22">
        <v>7.86</v>
      </c>
      <c r="Z22">
        <v>441</v>
      </c>
    </row>
    <row r="23" spans="1:26" ht="16">
      <c r="A23" s="32" t="s">
        <v>746</v>
      </c>
      <c r="B23" s="32" t="s">
        <v>712</v>
      </c>
      <c r="C23" s="85" t="s">
        <v>828</v>
      </c>
      <c r="D23" s="93" t="s">
        <v>854</v>
      </c>
      <c r="E23" s="86">
        <v>15.65718</v>
      </c>
      <c r="F23" s="86">
        <v>3.11</v>
      </c>
      <c r="G23" s="86">
        <v>19.06964</v>
      </c>
      <c r="H23" s="86">
        <v>8.6300000000000005E-4</v>
      </c>
      <c r="I23" s="86">
        <v>2.307E-3</v>
      </c>
      <c r="J23" s="86">
        <v>0.40146599999999999</v>
      </c>
      <c r="K23" s="86">
        <v>0.30109999999999998</v>
      </c>
      <c r="L23" s="86">
        <v>0.3</v>
      </c>
      <c r="M23" s="86">
        <v>0.30109999999999998</v>
      </c>
      <c r="N23" s="86">
        <v>26.898240000000001</v>
      </c>
      <c r="O23" s="86">
        <v>9.3340890000000005</v>
      </c>
      <c r="P23" s="86">
        <v>4.0146620000000004</v>
      </c>
      <c r="Q23" s="27">
        <v>3.6131958341841952</v>
      </c>
      <c r="R23" s="27">
        <v>0.60219930569736579</v>
      </c>
      <c r="S23" s="27">
        <v>0</v>
      </c>
      <c r="T23" s="3">
        <v>0</v>
      </c>
      <c r="U23" s="27">
        <v>1.3047651623442929</v>
      </c>
      <c r="V23" s="3">
        <v>0.10036655094956098</v>
      </c>
      <c r="W23" s="27">
        <v>0.3010996528486829</v>
      </c>
      <c r="X23" s="102">
        <f t="shared" ref="X23:X33" si="0">AVERAGE(U23:W23)</f>
        <v>0.56874378871417897</v>
      </c>
      <c r="Y23">
        <v>7.84</v>
      </c>
      <c r="Z23">
        <v>300.60000000000002</v>
      </c>
    </row>
    <row r="24" spans="1:26" ht="16">
      <c r="A24" s="32" t="s">
        <v>747</v>
      </c>
      <c r="B24" s="32" t="s">
        <v>714</v>
      </c>
      <c r="C24" s="85" t="s">
        <v>828</v>
      </c>
      <c r="D24" s="93" t="s">
        <v>854</v>
      </c>
      <c r="E24" s="86">
        <v>16.46069</v>
      </c>
      <c r="F24" s="86">
        <v>3.07</v>
      </c>
      <c r="G24" s="86">
        <v>18.914459999999998</v>
      </c>
      <c r="H24" s="86">
        <v>8.6300000000000005E-4</v>
      </c>
      <c r="I24" s="86">
        <v>2.307E-3</v>
      </c>
      <c r="J24" s="86">
        <v>0.40896100000000002</v>
      </c>
      <c r="K24" s="86">
        <v>0.204481</v>
      </c>
      <c r="L24" s="86">
        <v>0.31</v>
      </c>
      <c r="M24" s="86">
        <v>0.30672100000000002</v>
      </c>
      <c r="N24" s="86">
        <v>7.2590640000000004</v>
      </c>
      <c r="O24" s="86">
        <v>5.1120169999999998</v>
      </c>
      <c r="P24" s="86">
        <v>6.0321800000000003</v>
      </c>
      <c r="Q24" s="27">
        <v>3.4761714344304324</v>
      </c>
      <c r="R24" s="27">
        <v>0.10224033630677744</v>
      </c>
      <c r="S24" s="27">
        <v>0</v>
      </c>
      <c r="T24" s="3">
        <v>0</v>
      </c>
      <c r="U24" s="27">
        <v>1.2268840356813289</v>
      </c>
      <c r="V24" s="3">
        <v>0.10224033630677742</v>
      </c>
      <c r="W24" s="27">
        <v>0.30672100892033222</v>
      </c>
      <c r="X24" s="102">
        <f t="shared" si="0"/>
        <v>0.54528179363614615</v>
      </c>
      <c r="Y24">
        <v>7.65</v>
      </c>
      <c r="Z24">
        <v>276.39999999999998</v>
      </c>
    </row>
    <row r="25" spans="1:26" ht="16">
      <c r="A25" s="32" t="s">
        <v>748</v>
      </c>
      <c r="B25" s="32" t="s">
        <v>717</v>
      </c>
      <c r="C25" s="85" t="s">
        <v>828</v>
      </c>
      <c r="D25" s="93" t="s">
        <v>854</v>
      </c>
      <c r="E25" s="86">
        <v>18.04777</v>
      </c>
      <c r="F25" s="86">
        <v>0.71</v>
      </c>
      <c r="G25" s="86">
        <v>129.5608</v>
      </c>
      <c r="H25" s="86">
        <v>8.6300000000000005E-4</v>
      </c>
      <c r="I25" s="86">
        <v>2.307E-3</v>
      </c>
      <c r="J25" s="86">
        <v>0.201651</v>
      </c>
      <c r="K25" s="86">
        <v>0.302477</v>
      </c>
      <c r="L25" s="86">
        <v>0.6</v>
      </c>
      <c r="M25" s="86">
        <v>0.40330199999999999</v>
      </c>
      <c r="N25" s="86">
        <v>11.494109999999999</v>
      </c>
      <c r="O25" s="86">
        <v>32.465809999999998</v>
      </c>
      <c r="P25" s="86">
        <v>3.831369</v>
      </c>
      <c r="Q25" s="27">
        <v>0.80660408163265329</v>
      </c>
      <c r="R25" s="27">
        <v>1.3107316326530616</v>
      </c>
      <c r="S25" s="27">
        <v>0</v>
      </c>
      <c r="T25" s="3">
        <v>0</v>
      </c>
      <c r="U25" s="27">
        <v>1.9156846938775516</v>
      </c>
      <c r="V25" s="3">
        <v>0.10082551020408166</v>
      </c>
      <c r="W25" s="27">
        <v>0.90742959183673488</v>
      </c>
      <c r="X25" s="102">
        <f t="shared" si="0"/>
        <v>0.97464659863945602</v>
      </c>
      <c r="Y25">
        <v>7.36</v>
      </c>
      <c r="Z25">
        <v>544.4</v>
      </c>
    </row>
    <row r="26" spans="1:26" ht="16">
      <c r="A26" s="32" t="s">
        <v>749</v>
      </c>
      <c r="B26" s="32" t="s">
        <v>723</v>
      </c>
      <c r="C26" s="85" t="s">
        <v>828</v>
      </c>
      <c r="D26" s="93" t="s">
        <v>854</v>
      </c>
      <c r="E26" s="86">
        <v>17.482320000000001</v>
      </c>
      <c r="F26" s="86">
        <v>3.33</v>
      </c>
      <c r="G26" s="86">
        <v>18.897069999999999</v>
      </c>
      <c r="H26" s="86">
        <v>8.6300000000000005E-4</v>
      </c>
      <c r="I26" s="86">
        <v>2.307E-3</v>
      </c>
      <c r="J26" s="86">
        <v>0.50526899999999997</v>
      </c>
      <c r="K26" s="86">
        <v>0.30316199999999999</v>
      </c>
      <c r="L26" s="86">
        <v>0.3</v>
      </c>
      <c r="M26" s="86">
        <v>0.30316199999999999</v>
      </c>
      <c r="N26" s="86">
        <v>9.4990640000000006</v>
      </c>
      <c r="O26" s="86">
        <v>3.233724</v>
      </c>
      <c r="P26" s="86">
        <v>7.0737709999999998</v>
      </c>
      <c r="Q26" s="27">
        <v>3.637939282428702</v>
      </c>
      <c r="R26" s="27">
        <v>1.4147541653889399</v>
      </c>
      <c r="S26" s="27">
        <v>0</v>
      </c>
      <c r="T26" s="3">
        <v>0</v>
      </c>
      <c r="U26" s="27">
        <v>1.1115925585198814</v>
      </c>
      <c r="V26" s="3">
        <v>0.10105386895635285</v>
      </c>
      <c r="W26" s="27">
        <v>0.30316160686905852</v>
      </c>
      <c r="X26" s="102">
        <f t="shared" si="0"/>
        <v>0.50526934478176433</v>
      </c>
      <c r="Y26">
        <v>7.89</v>
      </c>
      <c r="Z26">
        <v>289.89999999999998</v>
      </c>
    </row>
    <row r="27" spans="1:26" ht="16">
      <c r="A27" s="32" t="s">
        <v>750</v>
      </c>
      <c r="B27" s="32" t="s">
        <v>721</v>
      </c>
      <c r="C27" s="85" t="s">
        <v>828</v>
      </c>
      <c r="D27" s="93" t="s">
        <v>854</v>
      </c>
      <c r="E27" s="86">
        <v>15.205260000000001</v>
      </c>
      <c r="F27" s="86">
        <v>3.22</v>
      </c>
      <c r="G27" s="86">
        <v>18.931059999999999</v>
      </c>
      <c r="H27" s="86">
        <v>8.6300000000000005E-4</v>
      </c>
      <c r="I27" s="86">
        <v>2.307E-3</v>
      </c>
      <c r="J27" s="86">
        <v>0.302091</v>
      </c>
      <c r="K27" s="86">
        <v>0.20139399999999999</v>
      </c>
      <c r="L27" s="86">
        <v>0.2</v>
      </c>
      <c r="M27" s="86">
        <v>0.20139399999999999</v>
      </c>
      <c r="N27" s="86">
        <v>13.594110000000001</v>
      </c>
      <c r="O27" s="86">
        <v>3.12161</v>
      </c>
      <c r="P27" s="86">
        <v>5.538341</v>
      </c>
      <c r="Q27" s="27">
        <v>3.6250957109223063</v>
      </c>
      <c r="R27" s="27">
        <v>0.60418261848705102</v>
      </c>
      <c r="S27" s="27">
        <v>0</v>
      </c>
      <c r="T27" s="3">
        <v>0</v>
      </c>
      <c r="U27" s="27">
        <v>1.611153649298803</v>
      </c>
      <c r="V27" s="3">
        <v>0.10069710308117519</v>
      </c>
      <c r="W27" s="27">
        <v>0.30209130924352551</v>
      </c>
      <c r="X27" s="102">
        <f t="shared" si="0"/>
        <v>0.67131402054116796</v>
      </c>
      <c r="Y27">
        <v>7.87</v>
      </c>
      <c r="Z27">
        <v>281.2</v>
      </c>
    </row>
    <row r="28" spans="1:26" ht="16">
      <c r="A28" s="32" t="s">
        <v>751</v>
      </c>
      <c r="B28" s="32" t="s">
        <v>719</v>
      </c>
      <c r="C28" s="85" t="s">
        <v>828</v>
      </c>
      <c r="D28" s="93" t="s">
        <v>854</v>
      </c>
      <c r="E28" s="86">
        <v>16.275449999999999</v>
      </c>
      <c r="F28" s="86">
        <v>0.61</v>
      </c>
      <c r="G28" s="86">
        <v>131.41669999999999</v>
      </c>
      <c r="H28" s="86">
        <v>8.6300000000000005E-4</v>
      </c>
      <c r="I28" s="86">
        <v>2.307E-3</v>
      </c>
      <c r="J28" s="86">
        <v>0.10109</v>
      </c>
      <c r="K28" s="86">
        <v>0.40435900000000002</v>
      </c>
      <c r="L28" s="86">
        <v>0.3</v>
      </c>
      <c r="M28" s="86">
        <v>0.50544900000000004</v>
      </c>
      <c r="N28" s="86">
        <v>263.84429999999998</v>
      </c>
      <c r="O28" s="86">
        <v>41.143529999999998</v>
      </c>
      <c r="P28" s="86">
        <v>5.4588469999999996</v>
      </c>
      <c r="Q28" s="27">
        <v>0.80871805356777815</v>
      </c>
      <c r="R28" s="27">
        <v>1.0108975669597227</v>
      </c>
      <c r="S28" s="27">
        <v>0</v>
      </c>
      <c r="T28" s="3">
        <v>0</v>
      </c>
      <c r="U28" s="27">
        <v>1.4152565937436119</v>
      </c>
      <c r="V28" s="3">
        <v>0.20217951339194454</v>
      </c>
      <c r="W28" s="27">
        <v>1.0108975669597227</v>
      </c>
      <c r="X28" s="102">
        <f t="shared" si="0"/>
        <v>0.87611122469842639</v>
      </c>
      <c r="Y28">
        <v>7.24</v>
      </c>
      <c r="Z28">
        <v>604.1</v>
      </c>
    </row>
    <row r="29" spans="1:26" ht="16">
      <c r="A29" s="104" t="s">
        <v>752</v>
      </c>
      <c r="B29" s="104" t="s">
        <v>314</v>
      </c>
      <c r="C29" s="105" t="s">
        <v>828</v>
      </c>
      <c r="D29" s="106" t="s">
        <v>697</v>
      </c>
      <c r="E29" s="86">
        <v>9.2747580000000003</v>
      </c>
      <c r="F29" s="86">
        <v>2.85</v>
      </c>
      <c r="G29" s="86">
        <v>20.282160000000001</v>
      </c>
      <c r="H29" s="86">
        <v>8.6300000000000005E-4</v>
      </c>
      <c r="I29" s="86">
        <v>2.307E-3</v>
      </c>
      <c r="J29" s="86">
        <v>0.30576100000000001</v>
      </c>
      <c r="K29" s="86">
        <v>0.30576100000000001</v>
      </c>
      <c r="L29" s="86">
        <v>0.1</v>
      </c>
      <c r="M29" s="86">
        <v>0.30576100000000001</v>
      </c>
      <c r="N29" s="86">
        <v>23.237860000000001</v>
      </c>
      <c r="O29" s="86">
        <v>3.1595330000000001</v>
      </c>
      <c r="P29" s="86">
        <v>5.6056229999999996</v>
      </c>
      <c r="Q29" s="27">
        <v>3.6691351407071418</v>
      </c>
      <c r="R29" s="27">
        <v>0.81536336460158709</v>
      </c>
      <c r="S29" s="27">
        <v>0</v>
      </c>
      <c r="T29" s="3">
        <v>0</v>
      </c>
      <c r="U29" s="27">
        <v>1.2230450469023806</v>
      </c>
      <c r="V29" s="3">
        <v>0.10192042057519839</v>
      </c>
      <c r="W29" s="27">
        <v>0.40768168230079355</v>
      </c>
      <c r="X29" s="102">
        <f t="shared" si="0"/>
        <v>0.57754904992612421</v>
      </c>
      <c r="Y29">
        <v>7.95</v>
      </c>
      <c r="Z29">
        <v>307.2</v>
      </c>
    </row>
    <row r="30" spans="1:26" ht="16">
      <c r="A30" s="104" t="s">
        <v>753</v>
      </c>
      <c r="B30" s="104" t="s">
        <v>318</v>
      </c>
      <c r="C30" s="105" t="s">
        <v>828</v>
      </c>
      <c r="D30" s="106" t="s">
        <v>697</v>
      </c>
      <c r="E30" s="86">
        <v>5.8740930000000002</v>
      </c>
      <c r="F30" s="86">
        <v>0.3</v>
      </c>
      <c r="G30" s="86">
        <v>125.9892</v>
      </c>
      <c r="H30" s="86">
        <v>8.6300000000000005E-4</v>
      </c>
      <c r="I30" s="86">
        <v>2.307E-3</v>
      </c>
      <c r="J30" s="86">
        <v>0.20255500000000001</v>
      </c>
      <c r="K30" s="86">
        <v>2.7344919999999999</v>
      </c>
      <c r="L30" s="86">
        <v>0.3</v>
      </c>
      <c r="M30" s="86">
        <v>0.20255500000000001</v>
      </c>
      <c r="N30" s="86">
        <v>53.37323</v>
      </c>
      <c r="O30" s="86">
        <v>1.4178850000000001</v>
      </c>
      <c r="P30" s="86">
        <v>25.21809</v>
      </c>
      <c r="Q30" s="27">
        <v>0.50638734853152567</v>
      </c>
      <c r="R30" s="27">
        <v>1.0127746970630513</v>
      </c>
      <c r="S30" s="27">
        <v>0</v>
      </c>
      <c r="T30" s="3">
        <v>0</v>
      </c>
      <c r="U30" s="27">
        <v>1.1140521667693564</v>
      </c>
      <c r="V30" s="3">
        <v>0.20255493941261027</v>
      </c>
      <c r="W30" s="27">
        <v>1.3166071061819666</v>
      </c>
      <c r="X30" s="102">
        <f t="shared" si="0"/>
        <v>0.87773807078797772</v>
      </c>
      <c r="Y30">
        <v>7.63</v>
      </c>
      <c r="Z30">
        <v>565.20000000000005</v>
      </c>
    </row>
    <row r="31" spans="1:26" ht="16">
      <c r="A31" s="104" t="s">
        <v>754</v>
      </c>
      <c r="B31" s="104" t="s">
        <v>322</v>
      </c>
      <c r="C31" s="105" t="s">
        <v>828</v>
      </c>
      <c r="D31" s="106" t="s">
        <v>697</v>
      </c>
      <c r="E31" s="86">
        <v>15.40812</v>
      </c>
      <c r="F31" s="86">
        <v>0.3</v>
      </c>
      <c r="G31" s="86">
        <v>108.5664</v>
      </c>
      <c r="H31" s="86">
        <v>8.6300000000000005E-4</v>
      </c>
      <c r="I31" s="86">
        <v>2.307E-3</v>
      </c>
      <c r="J31" s="86">
        <v>0.30410799999999999</v>
      </c>
      <c r="K31" s="86">
        <v>1.013692</v>
      </c>
      <c r="L31" s="86">
        <v>0.2</v>
      </c>
      <c r="M31" s="86">
        <v>6.0821519999999998</v>
      </c>
      <c r="N31" s="86">
        <v>50.481859999999998</v>
      </c>
      <c r="O31" s="86">
        <v>1.621907</v>
      </c>
      <c r="P31" s="86">
        <v>41.764110000000002</v>
      </c>
      <c r="Q31" s="27">
        <v>0.50684600349758291</v>
      </c>
      <c r="R31" s="27">
        <v>0.4054768027980663</v>
      </c>
      <c r="S31" s="27">
        <v>0</v>
      </c>
      <c r="T31" s="3">
        <v>0</v>
      </c>
      <c r="U31" s="27">
        <v>1.6219072111922652</v>
      </c>
      <c r="V31" s="3">
        <v>0.20273840139903315</v>
      </c>
      <c r="W31" s="27">
        <v>1.7232764118917818</v>
      </c>
      <c r="X31" s="102">
        <f t="shared" si="0"/>
        <v>1.1826406748276934</v>
      </c>
      <c r="Y31">
        <v>7.64</v>
      </c>
      <c r="Z31">
        <v>505.9</v>
      </c>
    </row>
    <row r="32" spans="1:26" ht="16">
      <c r="A32" s="104" t="s">
        <v>755</v>
      </c>
      <c r="B32" s="104" t="s">
        <v>326</v>
      </c>
      <c r="C32" s="105" t="s">
        <v>828</v>
      </c>
      <c r="D32" s="106" t="s">
        <v>697</v>
      </c>
      <c r="E32" s="86">
        <v>13.92497</v>
      </c>
      <c r="F32" s="86">
        <v>2.99</v>
      </c>
      <c r="G32" s="86">
        <v>20.01069</v>
      </c>
      <c r="H32" s="86">
        <v>8.6300000000000005E-4</v>
      </c>
      <c r="I32" s="86">
        <v>2.307E-3</v>
      </c>
      <c r="J32" s="86">
        <v>0.41259200000000001</v>
      </c>
      <c r="K32" s="86">
        <v>0.41259200000000001</v>
      </c>
      <c r="L32" s="86">
        <v>0.21</v>
      </c>
      <c r="M32" s="86">
        <v>0.309444</v>
      </c>
      <c r="N32" s="86">
        <v>12.58404</v>
      </c>
      <c r="O32" s="86">
        <v>2.8881410000000001</v>
      </c>
      <c r="P32" s="86">
        <v>6.3951700000000002</v>
      </c>
      <c r="Q32" s="27">
        <v>3.7133243383497674</v>
      </c>
      <c r="R32" s="27">
        <v>1.0314789828749356</v>
      </c>
      <c r="S32" s="27">
        <v>0</v>
      </c>
      <c r="T32" s="3">
        <v>0</v>
      </c>
      <c r="U32" s="27">
        <v>1.0314789828749356</v>
      </c>
      <c r="V32" s="3">
        <v>0.10314789828749354</v>
      </c>
      <c r="W32" s="27">
        <v>0.41259159314997418</v>
      </c>
      <c r="X32" s="102">
        <f t="shared" si="0"/>
        <v>0.51573949143746778</v>
      </c>
      <c r="Y32">
        <v>7.99</v>
      </c>
      <c r="Z32">
        <v>343.6</v>
      </c>
    </row>
    <row r="33" spans="1:26" ht="16">
      <c r="A33" s="104" t="s">
        <v>756</v>
      </c>
      <c r="B33" s="104" t="s">
        <v>330</v>
      </c>
      <c r="C33" s="105" t="s">
        <v>828</v>
      </c>
      <c r="D33" s="106" t="s">
        <v>697</v>
      </c>
      <c r="E33" s="86">
        <v>10.5899</v>
      </c>
      <c r="F33" s="86">
        <v>0.4</v>
      </c>
      <c r="G33" s="86">
        <v>110.4375</v>
      </c>
      <c r="H33" s="86">
        <v>8.6300000000000005E-4</v>
      </c>
      <c r="I33" s="86">
        <v>2.307E-3</v>
      </c>
      <c r="J33" s="86">
        <v>0.30256899999999998</v>
      </c>
      <c r="K33" s="86">
        <v>0.80684999999999996</v>
      </c>
      <c r="L33" s="86">
        <v>0.2</v>
      </c>
      <c r="M33" s="86">
        <v>0.201712</v>
      </c>
      <c r="N33" s="86">
        <v>47.200710000000001</v>
      </c>
      <c r="O33" s="86">
        <v>0.90770600000000001</v>
      </c>
      <c r="P33" s="86">
        <v>10.287330000000001</v>
      </c>
      <c r="Q33" s="27">
        <v>0.60513725890396997</v>
      </c>
      <c r="R33" s="27">
        <v>1.0085620981732832</v>
      </c>
      <c r="S33" s="27">
        <v>0</v>
      </c>
      <c r="T33" s="3">
        <v>0</v>
      </c>
      <c r="U33" s="27">
        <v>1.0085620981732832</v>
      </c>
      <c r="V33" s="3">
        <v>0.20171241963465666</v>
      </c>
      <c r="W33" s="27">
        <v>1.7145555668945816</v>
      </c>
      <c r="X33" s="102">
        <f t="shared" si="0"/>
        <v>0.97494336156750716</v>
      </c>
      <c r="Y33">
        <v>7.55</v>
      </c>
      <c r="Z33">
        <v>497.1</v>
      </c>
    </row>
    <row r="34" spans="1:26" ht="16">
      <c r="A34" s="82" t="s">
        <v>757</v>
      </c>
      <c r="B34" s="82" t="s">
        <v>229</v>
      </c>
      <c r="C34" s="88" t="s">
        <v>836</v>
      </c>
      <c r="D34" s="95" t="s">
        <v>854</v>
      </c>
      <c r="E34" s="90">
        <v>12.383549199999999</v>
      </c>
      <c r="F34" s="90">
        <v>1.6357524400000001</v>
      </c>
      <c r="G34" s="90">
        <v>253.501487</v>
      </c>
      <c r="H34" s="90">
        <v>1.4417900000000001E-3</v>
      </c>
      <c r="I34" s="90">
        <v>1.0035290000000001E-2</v>
      </c>
      <c r="J34" s="90">
        <v>9.0317620000000001E-2</v>
      </c>
      <c r="K34" s="90">
        <v>0.10035291</v>
      </c>
      <c r="L34" s="90">
        <v>0.35123518999999997</v>
      </c>
      <c r="M34" s="86">
        <v>2.1480000000000001</v>
      </c>
      <c r="N34" s="90">
        <v>63.362827699999997</v>
      </c>
      <c r="O34" s="90">
        <v>17.2807712</v>
      </c>
      <c r="P34" s="90">
        <v>4.24492812</v>
      </c>
      <c r="Q34" s="27">
        <v>3.8635870556062004</v>
      </c>
      <c r="R34" s="3">
        <v>0.98345852324521477</v>
      </c>
      <c r="S34" s="3">
        <v>4.0141164214090398E-2</v>
      </c>
      <c r="T34" s="3">
        <v>7.0247037374658192E-2</v>
      </c>
      <c r="U34" s="3">
        <v>1.4952583669748671</v>
      </c>
      <c r="V34" s="3">
        <v>1.4952583669748671</v>
      </c>
      <c r="W34" s="3">
        <v>0.60211746321135595</v>
      </c>
      <c r="X34">
        <v>0.59</v>
      </c>
      <c r="Y34">
        <v>8.4190000000000005</v>
      </c>
      <c r="Z34">
        <v>316</v>
      </c>
    </row>
    <row r="35" spans="1:26" ht="16">
      <c r="A35" s="82" t="s">
        <v>758</v>
      </c>
      <c r="B35" s="82" t="s">
        <v>233</v>
      </c>
      <c r="C35" s="88" t="s">
        <v>836</v>
      </c>
      <c r="D35" s="93" t="s">
        <v>854</v>
      </c>
      <c r="E35" s="90">
        <v>15.736527000000001</v>
      </c>
      <c r="F35" s="90">
        <v>1.47154546</v>
      </c>
      <c r="G35" s="90">
        <v>137.21410599999999</v>
      </c>
      <c r="H35" s="90">
        <v>1.001051E-2</v>
      </c>
      <c r="I35" s="90">
        <v>1.001051E-2</v>
      </c>
      <c r="J35" s="90">
        <v>0.23024180999999999</v>
      </c>
      <c r="K35" s="90">
        <v>7.0073590000000005E-2</v>
      </c>
      <c r="L35" s="90">
        <v>0.13013667000000001</v>
      </c>
      <c r="M35" s="86">
        <v>0.08</v>
      </c>
      <c r="N35" s="90">
        <v>14.044750199999999</v>
      </c>
      <c r="O35" s="90">
        <v>3.7139004500000001</v>
      </c>
      <c r="P35" s="90">
        <v>2.1222288300000001</v>
      </c>
      <c r="Q35" s="27">
        <v>5.0452987215263816</v>
      </c>
      <c r="R35" s="3">
        <v>0.48050464014536964</v>
      </c>
      <c r="S35" s="3">
        <v>4.004205334544747E-2</v>
      </c>
      <c r="T35" s="3">
        <v>2.5927229541177237</v>
      </c>
      <c r="U35" s="3">
        <v>1.8619554805633074</v>
      </c>
      <c r="V35" s="3">
        <v>1.8619554805633074</v>
      </c>
      <c r="W35" s="3">
        <v>0.73076747355441629</v>
      </c>
      <c r="X35">
        <v>0.23</v>
      </c>
      <c r="Y35">
        <v>8.2409999999999997</v>
      </c>
      <c r="Z35">
        <v>287</v>
      </c>
    </row>
    <row r="36" spans="1:26" ht="16">
      <c r="A36" s="82" t="s">
        <v>759</v>
      </c>
      <c r="B36" s="82" t="s">
        <v>837</v>
      </c>
      <c r="C36" s="88" t="s">
        <v>836</v>
      </c>
      <c r="D36" s="93" t="s">
        <v>854</v>
      </c>
      <c r="E36" s="90">
        <v>14.3059966</v>
      </c>
      <c r="F36" s="90">
        <v>1.5006290200000001</v>
      </c>
      <c r="G36" s="90">
        <v>230.59665899999999</v>
      </c>
      <c r="H36" s="90">
        <v>1.0260119999999999E-2</v>
      </c>
      <c r="I36" s="90">
        <v>5.8032300000000004E-3</v>
      </c>
      <c r="J36" s="90">
        <v>0.10004193</v>
      </c>
      <c r="K36" s="90">
        <v>0.40016773999999999</v>
      </c>
      <c r="L36" s="90">
        <v>0.3001258</v>
      </c>
      <c r="M36" s="86">
        <v>0.5</v>
      </c>
      <c r="N36" s="90">
        <v>37.115557699999997</v>
      </c>
      <c r="O36" s="90">
        <v>8.20343862</v>
      </c>
      <c r="P36" s="90">
        <v>17.607380500000001</v>
      </c>
      <c r="Q36" s="27">
        <v>4.3018031788975311</v>
      </c>
      <c r="R36" s="3">
        <v>0.50020967196482913</v>
      </c>
      <c r="S36" s="3">
        <v>0</v>
      </c>
      <c r="T36" s="3">
        <v>0</v>
      </c>
      <c r="U36" s="3">
        <v>1.0004193439296585</v>
      </c>
      <c r="V36" s="3">
        <v>1.0004193439296585</v>
      </c>
      <c r="W36" s="3">
        <v>0.50020967196482924</v>
      </c>
      <c r="X36" s="101">
        <v>0.15</v>
      </c>
      <c r="Y36">
        <v>8.173</v>
      </c>
      <c r="Z36">
        <v>43</v>
      </c>
    </row>
    <row r="37" spans="1:26" ht="16">
      <c r="A37" s="82" t="s">
        <v>760</v>
      </c>
      <c r="B37" s="82" t="s">
        <v>237</v>
      </c>
      <c r="C37" s="88" t="s">
        <v>836</v>
      </c>
      <c r="D37" s="93" t="s">
        <v>854</v>
      </c>
      <c r="E37" s="90">
        <v>13.417769699999999</v>
      </c>
      <c r="F37" s="90">
        <v>1.6635245299999999</v>
      </c>
      <c r="G37" s="90">
        <v>258.68304599999999</v>
      </c>
      <c r="H37" s="90">
        <v>1.4417900000000001E-3</v>
      </c>
      <c r="I37" s="90">
        <v>1.4877499999999999E-3</v>
      </c>
      <c r="J37" s="90">
        <v>0.10957347000000001</v>
      </c>
      <c r="K37" s="90">
        <v>0.10957347000000001</v>
      </c>
      <c r="L37" s="90">
        <v>0.20918571999999999</v>
      </c>
      <c r="M37" s="86">
        <v>0.03</v>
      </c>
      <c r="N37" s="90">
        <v>14.9717208</v>
      </c>
      <c r="O37" s="90">
        <v>3.1676694699999999</v>
      </c>
      <c r="P37" s="90">
        <v>6.9927797800000002</v>
      </c>
      <c r="Q37" s="27">
        <v>4.0841021491455214</v>
      </c>
      <c r="R37" s="3">
        <v>0.29883674262040399</v>
      </c>
      <c r="S37" s="3">
        <v>3.984489901605387E-2</v>
      </c>
      <c r="T37" s="3">
        <v>5.9767348524080798E-2</v>
      </c>
      <c r="U37" s="3">
        <v>1.8328653547384779</v>
      </c>
      <c r="V37" s="3">
        <v>1.8328653547384779</v>
      </c>
      <c r="W37" s="3">
        <v>0.64747960901087531</v>
      </c>
      <c r="X37">
        <v>0.115</v>
      </c>
      <c r="Y37">
        <v>8.4559999999999995</v>
      </c>
      <c r="Z37">
        <v>310</v>
      </c>
    </row>
    <row r="38" spans="1:26" ht="16">
      <c r="A38" s="82" t="s">
        <v>761</v>
      </c>
      <c r="B38" s="82" t="s">
        <v>241</v>
      </c>
      <c r="C38" s="88" t="s">
        <v>836</v>
      </c>
      <c r="D38" s="93" t="s">
        <v>854</v>
      </c>
      <c r="E38" s="90">
        <v>11.717998</v>
      </c>
      <c r="F38" s="90">
        <v>1.77179351</v>
      </c>
      <c r="G38" s="90">
        <v>228.17881600000001</v>
      </c>
      <c r="H38" s="90">
        <v>1.4417900000000001E-3</v>
      </c>
      <c r="I38" s="90">
        <v>1.006701E-2</v>
      </c>
      <c r="J38" s="90">
        <v>0.1208041</v>
      </c>
      <c r="K38" s="90">
        <v>0.20134017000000001</v>
      </c>
      <c r="L38" s="90">
        <v>0.71475761000000004</v>
      </c>
      <c r="M38" s="86">
        <v>3.18</v>
      </c>
      <c r="N38" s="90">
        <v>52.167238400000002</v>
      </c>
      <c r="O38" s="90">
        <v>55.579954299999997</v>
      </c>
      <c r="P38" s="90">
        <v>8.6878284000000008</v>
      </c>
      <c r="Q38" s="27">
        <v>4.6308239422363195</v>
      </c>
      <c r="R38" s="3">
        <v>0.3624123085228424</v>
      </c>
      <c r="S38" s="3">
        <v>8.0536068560631641E-2</v>
      </c>
      <c r="T38" s="3">
        <v>1.1375719684189218</v>
      </c>
      <c r="U38" s="3">
        <v>0.81542769417639527</v>
      </c>
      <c r="V38" s="3">
        <v>0.81542769417639527</v>
      </c>
      <c r="W38" s="3">
        <v>0.59395350563465832</v>
      </c>
      <c r="X38">
        <v>0.15</v>
      </c>
      <c r="Y38">
        <v>8.43</v>
      </c>
      <c r="Z38">
        <v>314</v>
      </c>
    </row>
    <row r="39" spans="1:26" ht="16">
      <c r="A39" s="82" t="s">
        <v>762</v>
      </c>
      <c r="B39" s="82" t="s">
        <v>838</v>
      </c>
      <c r="C39" s="88" t="s">
        <v>836</v>
      </c>
      <c r="D39" s="94" t="s">
        <v>854</v>
      </c>
      <c r="E39" s="90">
        <v>12.4195308</v>
      </c>
      <c r="F39" s="90">
        <v>1.40220509</v>
      </c>
      <c r="G39" s="90">
        <v>232.565731</v>
      </c>
      <c r="H39" s="90">
        <v>1.0260119999999999E-2</v>
      </c>
      <c r="I39" s="90">
        <v>5.8032300000000004E-3</v>
      </c>
      <c r="J39" s="90">
        <v>0.10015751000000001</v>
      </c>
      <c r="K39" s="90">
        <v>0.20031500999999999</v>
      </c>
      <c r="L39" s="90">
        <v>0.10015751000000001</v>
      </c>
      <c r="M39" s="92">
        <v>0.2</v>
      </c>
      <c r="N39" s="90">
        <v>32.751504699999998</v>
      </c>
      <c r="O39" s="90">
        <v>1.90299263</v>
      </c>
      <c r="P39" s="90">
        <v>3.50551273</v>
      </c>
      <c r="Q39" s="27">
        <v>4.3067727882037534</v>
      </c>
      <c r="R39" s="3">
        <v>0.50078753351206429</v>
      </c>
      <c r="S39" s="3">
        <v>0</v>
      </c>
      <c r="T39" s="3">
        <v>0</v>
      </c>
      <c r="U39" s="3">
        <v>0.90141756032171583</v>
      </c>
      <c r="V39" s="3">
        <v>0.90141756032171583</v>
      </c>
      <c r="W39" s="3">
        <v>0.5007875335120644</v>
      </c>
      <c r="X39" s="101">
        <v>0.22</v>
      </c>
      <c r="Y39">
        <v>8.4559999999999995</v>
      </c>
      <c r="Z39">
        <v>310</v>
      </c>
    </row>
    <row r="40" spans="1:26" ht="16">
      <c r="A40" s="82" t="s">
        <v>763</v>
      </c>
      <c r="B40" s="82" t="s">
        <v>245</v>
      </c>
      <c r="C40" s="88" t="s">
        <v>836</v>
      </c>
      <c r="D40" s="95" t="s">
        <v>854</v>
      </c>
      <c r="E40" s="90">
        <v>10.056968400000001</v>
      </c>
      <c r="F40" s="90">
        <v>1.5810955200000001</v>
      </c>
      <c r="G40" s="90">
        <v>215.93962200000001</v>
      </c>
      <c r="H40" s="90">
        <v>1.4417900000000001E-3</v>
      </c>
      <c r="I40" s="90">
        <v>1.4877499999999999E-3</v>
      </c>
      <c r="J40" s="90">
        <v>0.14009706999999999</v>
      </c>
      <c r="K40" s="90">
        <v>0.11007627</v>
      </c>
      <c r="L40" s="90">
        <v>0.42029122000000002</v>
      </c>
      <c r="M40" s="86">
        <v>0.99</v>
      </c>
      <c r="N40" s="90">
        <v>105.523116</v>
      </c>
      <c r="O40" s="90">
        <v>71.799749199999994</v>
      </c>
      <c r="P40" s="90">
        <v>6.7246594399999999</v>
      </c>
      <c r="Q40" s="27">
        <v>4.5731686974082804</v>
      </c>
      <c r="R40" s="3">
        <v>0.61042295523392798</v>
      </c>
      <c r="S40" s="3">
        <v>7.0048535846516324E-2</v>
      </c>
      <c r="T40" s="3">
        <v>8.0055469538875795E-2</v>
      </c>
      <c r="U40" s="3">
        <v>1.8312688657017839</v>
      </c>
      <c r="V40" s="3">
        <v>1.8312688657017839</v>
      </c>
      <c r="W40" s="3">
        <v>0.60041602154156848</v>
      </c>
      <c r="X40">
        <v>0.15</v>
      </c>
      <c r="Y40">
        <v>8.2439999999999998</v>
      </c>
      <c r="Z40">
        <v>304</v>
      </c>
    </row>
    <row r="41" spans="1:26" ht="16">
      <c r="A41" s="82" t="s">
        <v>764</v>
      </c>
      <c r="B41" s="82" t="s">
        <v>839</v>
      </c>
      <c r="C41" s="88" t="s">
        <v>836</v>
      </c>
      <c r="D41" s="93" t="s">
        <v>854</v>
      </c>
      <c r="E41" s="90">
        <v>13.4163578</v>
      </c>
      <c r="F41" s="90">
        <v>1.2014648800000001</v>
      </c>
      <c r="G41" s="90">
        <v>220.669049</v>
      </c>
      <c r="H41" s="90">
        <v>1.0260119999999999E-2</v>
      </c>
      <c r="I41" s="90">
        <v>5.8032300000000004E-3</v>
      </c>
      <c r="J41" s="90">
        <v>0.20024415000000001</v>
      </c>
      <c r="K41" s="90">
        <v>2.1025635399999998</v>
      </c>
      <c r="L41" s="90">
        <v>0.40048829000000002</v>
      </c>
      <c r="M41" s="86">
        <v>5.1100000000000003</v>
      </c>
      <c r="N41" s="90">
        <v>423.316126</v>
      </c>
      <c r="O41" s="90">
        <v>18.422461500000001</v>
      </c>
      <c r="P41" s="90">
        <v>26.532349400000001</v>
      </c>
      <c r="Q41" s="27">
        <v>3.2039063438062829</v>
      </c>
      <c r="R41" s="3">
        <v>0.50061036621973165</v>
      </c>
      <c r="S41" s="3">
        <v>0</v>
      </c>
      <c r="T41" s="3">
        <v>0</v>
      </c>
      <c r="U41" s="3">
        <v>2.7032959775865515</v>
      </c>
      <c r="V41" s="3">
        <v>2.7032959775865515</v>
      </c>
      <c r="W41" s="3">
        <v>0.50061036621973176</v>
      </c>
      <c r="X41" s="101">
        <v>0.95</v>
      </c>
      <c r="Y41">
        <v>8.173</v>
      </c>
      <c r="Z41">
        <v>43</v>
      </c>
    </row>
    <row r="42" spans="1:26" ht="16">
      <c r="A42" s="82" t="s">
        <v>765</v>
      </c>
      <c r="B42" s="82" t="s">
        <v>840</v>
      </c>
      <c r="C42" s="88" t="s">
        <v>836</v>
      </c>
      <c r="D42" s="93" t="s">
        <v>854</v>
      </c>
      <c r="E42" s="90">
        <v>19.263829099999999</v>
      </c>
      <c r="F42" s="90">
        <v>1.3043217600000001</v>
      </c>
      <c r="G42" s="90">
        <v>126.519211</v>
      </c>
      <c r="H42" s="90">
        <v>1.0260119999999999E-2</v>
      </c>
      <c r="I42" s="90">
        <v>5.8032300000000004E-3</v>
      </c>
      <c r="J42" s="90">
        <v>0.30099733000000001</v>
      </c>
      <c r="K42" s="90">
        <v>0.30099733000000001</v>
      </c>
      <c r="L42" s="90">
        <v>0.50166222000000005</v>
      </c>
      <c r="M42" s="86">
        <v>0.2</v>
      </c>
      <c r="N42" s="90">
        <v>17.959507299999999</v>
      </c>
      <c r="O42" s="90">
        <v>6.52160881</v>
      </c>
      <c r="P42" s="90">
        <v>13.8458772</v>
      </c>
      <c r="Q42" s="27">
        <v>4.7156248331108133</v>
      </c>
      <c r="R42" s="3">
        <v>0.50166221628838437</v>
      </c>
      <c r="S42" s="3">
        <v>0</v>
      </c>
      <c r="T42" s="3">
        <v>0</v>
      </c>
      <c r="U42" s="3">
        <v>1.003324432576769</v>
      </c>
      <c r="V42" s="3">
        <v>1.003324432576769</v>
      </c>
      <c r="W42" s="3">
        <v>0.50166221628838448</v>
      </c>
      <c r="X42" s="101">
        <v>0.08</v>
      </c>
      <c r="Y42">
        <v>8.0429999999999993</v>
      </c>
      <c r="Z42">
        <v>291</v>
      </c>
    </row>
    <row r="43" spans="1:26" ht="16">
      <c r="A43" s="82" t="s">
        <v>766</v>
      </c>
      <c r="B43" s="82" t="s">
        <v>841</v>
      </c>
      <c r="C43" s="88" t="s">
        <v>836</v>
      </c>
      <c r="D43" s="93" t="s">
        <v>854</v>
      </c>
      <c r="E43" s="90">
        <v>15.036502199999999</v>
      </c>
      <c r="F43" s="90">
        <v>1.40340687</v>
      </c>
      <c r="G43" s="90">
        <v>231.46189100000001</v>
      </c>
      <c r="H43" s="90">
        <v>1.0260119999999999E-2</v>
      </c>
      <c r="I43" s="90">
        <v>5.8032300000000004E-3</v>
      </c>
      <c r="J43" s="90">
        <v>0.10024334999999999</v>
      </c>
      <c r="K43" s="90">
        <v>0.20048669999999999</v>
      </c>
      <c r="L43" s="90">
        <v>0.20048669999999999</v>
      </c>
      <c r="M43" s="86">
        <v>0.3</v>
      </c>
      <c r="N43" s="90">
        <v>23.156213399999999</v>
      </c>
      <c r="O43" s="90">
        <v>17.041369199999998</v>
      </c>
      <c r="P43" s="90">
        <v>3.4082738300000002</v>
      </c>
      <c r="Q43" s="27">
        <v>4.3104639657708228</v>
      </c>
      <c r="R43" s="3">
        <v>0.80194678432945543</v>
      </c>
      <c r="S43" s="3">
        <v>0</v>
      </c>
      <c r="T43" s="3">
        <v>0</v>
      </c>
      <c r="U43" s="3">
        <v>1.202920176494183</v>
      </c>
      <c r="V43" s="3">
        <v>1.202920176494183</v>
      </c>
      <c r="W43" s="3">
        <v>0.40097339216472777</v>
      </c>
      <c r="X43" s="101">
        <v>0.56000000000000005</v>
      </c>
      <c r="Y43">
        <v>8.1980000000000004</v>
      </c>
      <c r="Z43">
        <v>41.7</v>
      </c>
    </row>
    <row r="44" spans="1:26" ht="16">
      <c r="A44" s="82" t="s">
        <v>767</v>
      </c>
      <c r="B44" s="82" t="s">
        <v>249</v>
      </c>
      <c r="C44" s="88" t="s">
        <v>836</v>
      </c>
      <c r="D44" s="93" t="s">
        <v>854</v>
      </c>
      <c r="E44" s="90">
        <v>13.566658500000001</v>
      </c>
      <c r="F44" s="90">
        <v>1.3336035399999999</v>
      </c>
      <c r="G44" s="90">
        <v>145.86413999999999</v>
      </c>
      <c r="H44" s="90">
        <v>1.4417900000000001E-3</v>
      </c>
      <c r="I44" s="90">
        <v>1.0027090000000001E-2</v>
      </c>
      <c r="J44" s="90">
        <v>0.20054189</v>
      </c>
      <c r="K44" s="90">
        <v>0.27073153999999999</v>
      </c>
      <c r="L44" s="90">
        <v>8.0216750000000003E-2</v>
      </c>
      <c r="M44" s="86">
        <v>0.16</v>
      </c>
      <c r="N44" s="90">
        <v>23.363129600000001</v>
      </c>
      <c r="O44" s="90">
        <v>1.99539176</v>
      </c>
      <c r="P44" s="90">
        <v>3.1785888799999999</v>
      </c>
      <c r="Q44" s="27">
        <v>4.8430865268253322</v>
      </c>
      <c r="R44" s="3">
        <v>0.46124633588812691</v>
      </c>
      <c r="S44" s="3">
        <v>5.0135471292187705E-2</v>
      </c>
      <c r="T44" s="3">
        <v>4.010837703375017E-2</v>
      </c>
      <c r="U44" s="3">
        <v>0.83224882345031603</v>
      </c>
      <c r="V44" s="3">
        <v>0.83224882345031603</v>
      </c>
      <c r="W44" s="3">
        <v>0.65176112679844023</v>
      </c>
      <c r="X44">
        <v>0.1</v>
      </c>
      <c r="Y44">
        <v>8.1679999999999993</v>
      </c>
      <c r="Z44">
        <v>285</v>
      </c>
    </row>
    <row r="45" spans="1:26" ht="16">
      <c r="A45" s="82" t="s">
        <v>768</v>
      </c>
      <c r="B45" s="82" t="s">
        <v>253</v>
      </c>
      <c r="C45" s="88" t="s">
        <v>836</v>
      </c>
      <c r="D45" s="93" t="s">
        <v>854</v>
      </c>
      <c r="E45" s="90">
        <v>29.677512700000001</v>
      </c>
      <c r="F45" s="90">
        <v>1.53452499</v>
      </c>
      <c r="G45" s="90">
        <v>166.852012</v>
      </c>
      <c r="H45" s="90">
        <v>1.4417900000000001E-3</v>
      </c>
      <c r="I45" s="90">
        <v>1.4877499999999999E-3</v>
      </c>
      <c r="J45" s="90">
        <v>0.17050277999999999</v>
      </c>
      <c r="K45" s="90">
        <v>0.18053235000000001</v>
      </c>
      <c r="L45" s="90">
        <v>0.14041405000000001</v>
      </c>
      <c r="M45" s="86">
        <v>0.6</v>
      </c>
      <c r="N45" s="90">
        <v>51.943169500000003</v>
      </c>
      <c r="O45" s="90">
        <v>52.6251806</v>
      </c>
      <c r="P45" s="90">
        <v>2.8985472099999998</v>
      </c>
      <c r="Q45" s="27">
        <v>4.743989026430242</v>
      </c>
      <c r="R45" s="3">
        <v>0.21062107728337229</v>
      </c>
      <c r="S45" s="3">
        <v>5.014787554366007E-2</v>
      </c>
      <c r="T45" s="3">
        <v>5.014787554366007E-2</v>
      </c>
      <c r="U45" s="3">
        <v>1.2837856139176977</v>
      </c>
      <c r="V45" s="3">
        <v>1.2837856139176977</v>
      </c>
      <c r="W45" s="3">
        <v>0.65192238206758091</v>
      </c>
      <c r="X45">
        <v>0.27</v>
      </c>
      <c r="Y45">
        <v>8.2750000000000004</v>
      </c>
      <c r="Z45">
        <v>263</v>
      </c>
    </row>
    <row r="46" spans="1:26" ht="16">
      <c r="A46" s="82" t="s">
        <v>769</v>
      </c>
      <c r="B46" s="82" t="s">
        <v>842</v>
      </c>
      <c r="C46" s="88" t="s">
        <v>836</v>
      </c>
      <c r="D46" s="93" t="s">
        <v>854</v>
      </c>
      <c r="E46" s="90">
        <v>14.612781999999999</v>
      </c>
      <c r="F46" s="90">
        <v>1.5013132199999999</v>
      </c>
      <c r="G46" s="90">
        <v>219.091643</v>
      </c>
      <c r="H46" s="90">
        <v>1.0260119999999999E-2</v>
      </c>
      <c r="I46" s="90">
        <v>5.8032300000000004E-3</v>
      </c>
      <c r="J46" s="90">
        <v>0.10008755</v>
      </c>
      <c r="K46" s="90">
        <v>0.20017509999999999</v>
      </c>
      <c r="L46" s="90">
        <v>0.30026264000000003</v>
      </c>
      <c r="M46" s="86">
        <v>0.2</v>
      </c>
      <c r="N46" s="90">
        <v>10.7093676</v>
      </c>
      <c r="O46" s="90">
        <v>8.0070038399999994</v>
      </c>
      <c r="P46" s="90">
        <v>5.4047275900000002</v>
      </c>
      <c r="Q46" s="27">
        <v>4.5039396592363161</v>
      </c>
      <c r="R46" s="3">
        <v>0.30026264394908769</v>
      </c>
      <c r="S46" s="3">
        <v>0</v>
      </c>
      <c r="T46" s="3">
        <v>0</v>
      </c>
      <c r="U46" s="3">
        <v>1.0008754798302923</v>
      </c>
      <c r="V46" s="3">
        <v>1.0008754798302923</v>
      </c>
      <c r="W46" s="3">
        <v>0.6005252878981755</v>
      </c>
      <c r="X46" s="101">
        <v>0.12</v>
      </c>
      <c r="Y46">
        <v>8.1039999999999992</v>
      </c>
      <c r="Z46">
        <v>39.9</v>
      </c>
    </row>
    <row r="47" spans="1:26" ht="16">
      <c r="A47" s="82" t="s">
        <v>770</v>
      </c>
      <c r="B47" s="82" t="s">
        <v>257</v>
      </c>
      <c r="C47" s="88" t="s">
        <v>836</v>
      </c>
      <c r="D47" s="93" t="s">
        <v>854</v>
      </c>
      <c r="E47" s="90">
        <v>12.4467415</v>
      </c>
      <c r="F47" s="90">
        <v>1.36057498</v>
      </c>
      <c r="G47" s="90">
        <v>135.32177999999999</v>
      </c>
      <c r="H47" s="90">
        <v>1.007833E-2</v>
      </c>
      <c r="I47" s="90">
        <v>1.4877499999999999E-3</v>
      </c>
      <c r="J47" s="90">
        <v>0.24188000000000001</v>
      </c>
      <c r="K47" s="90">
        <v>8.0626669999999998E-2</v>
      </c>
      <c r="L47" s="90">
        <v>5.039167E-2</v>
      </c>
      <c r="M47" s="86">
        <v>0.08</v>
      </c>
      <c r="N47" s="90">
        <v>22.797189700000001</v>
      </c>
      <c r="O47" s="90">
        <v>5.3818299400000003</v>
      </c>
      <c r="P47" s="90">
        <v>1.6730033099999999</v>
      </c>
      <c r="Q47" s="27">
        <v>4.9484616113102895</v>
      </c>
      <c r="R47" s="3">
        <v>0.362819995941284</v>
      </c>
      <c r="S47" s="3">
        <v>4.0313332882364883E-2</v>
      </c>
      <c r="T47" s="3">
        <v>0.54422999391192595</v>
      </c>
      <c r="U47" s="3">
        <v>1.2194783196915377</v>
      </c>
      <c r="V47" s="3">
        <v>1.2194783196915377</v>
      </c>
      <c r="W47" s="3">
        <v>0.65509165933842939</v>
      </c>
      <c r="X47">
        <v>0.09</v>
      </c>
      <c r="Y47">
        <v>8.4770000000000003</v>
      </c>
      <c r="Z47">
        <v>293</v>
      </c>
    </row>
    <row r="48" spans="1:26" ht="16">
      <c r="A48" s="82" t="s">
        <v>771</v>
      </c>
      <c r="B48" s="82" t="s">
        <v>843</v>
      </c>
      <c r="C48" s="88" t="s">
        <v>836</v>
      </c>
      <c r="D48" s="93" t="s">
        <v>854</v>
      </c>
      <c r="E48" s="90">
        <v>14.1114072</v>
      </c>
      <c r="F48" s="90">
        <v>1.20097082</v>
      </c>
      <c r="G48" s="90">
        <v>127.002664</v>
      </c>
      <c r="H48" s="90">
        <v>1.0260119999999999E-2</v>
      </c>
      <c r="I48" s="90">
        <v>5.8032300000000004E-3</v>
      </c>
      <c r="J48" s="90">
        <v>0.30024271000000002</v>
      </c>
      <c r="K48" s="90">
        <v>0.2001618</v>
      </c>
      <c r="L48" s="90">
        <v>0.60048541</v>
      </c>
      <c r="M48" s="86">
        <v>1.9</v>
      </c>
      <c r="N48" s="90">
        <v>27.422167099999999</v>
      </c>
      <c r="O48" s="90">
        <v>19.515775900000001</v>
      </c>
      <c r="P48" s="90">
        <v>6.0048541100000001</v>
      </c>
      <c r="Q48" s="27">
        <v>4.8038832891246654</v>
      </c>
      <c r="R48" s="3">
        <v>1.1008899204244027</v>
      </c>
      <c r="S48" s="3">
        <v>0</v>
      </c>
      <c r="T48" s="3">
        <v>0</v>
      </c>
      <c r="U48" s="3">
        <v>0.70056631299734717</v>
      </c>
      <c r="V48" s="3">
        <v>0.70056631299734717</v>
      </c>
      <c r="W48" s="3">
        <v>0.60048541114058329</v>
      </c>
      <c r="X48" s="101">
        <v>0.24</v>
      </c>
      <c r="Y48">
        <v>8.0190000000000001</v>
      </c>
      <c r="Z48">
        <v>41.5</v>
      </c>
    </row>
    <row r="49" spans="1:26" ht="16">
      <c r="A49" s="82" t="s">
        <v>772</v>
      </c>
      <c r="B49" s="82" t="s">
        <v>261</v>
      </c>
      <c r="C49" s="88" t="s">
        <v>836</v>
      </c>
      <c r="D49" s="93" t="s">
        <v>854</v>
      </c>
      <c r="E49" s="90">
        <v>11.923185999999999</v>
      </c>
      <c r="F49" s="90">
        <v>1.4315831999999999</v>
      </c>
      <c r="G49" s="90">
        <v>134.919209</v>
      </c>
      <c r="H49" s="90">
        <v>1.001107E-2</v>
      </c>
      <c r="I49" s="90">
        <v>1.001107E-2</v>
      </c>
      <c r="J49" s="90">
        <v>0.24026570999999999</v>
      </c>
      <c r="K49" s="90">
        <v>0.15016607000000001</v>
      </c>
      <c r="L49" s="90">
        <v>0.25027677999999998</v>
      </c>
      <c r="M49" s="86">
        <v>0.51</v>
      </c>
      <c r="N49" s="90">
        <v>46.631570400000001</v>
      </c>
      <c r="O49" s="90">
        <v>64.441266299999995</v>
      </c>
      <c r="P49" s="90">
        <v>3.8742846100000001</v>
      </c>
      <c r="Q49" s="27">
        <v>4.8954138932019173</v>
      </c>
      <c r="R49" s="3">
        <v>0.65071963815567402</v>
      </c>
      <c r="S49" s="3">
        <v>4.0044285424964556E-2</v>
      </c>
      <c r="T49" s="3">
        <v>8.0088570849929111E-2</v>
      </c>
      <c r="U49" s="3">
        <v>1.4816385607236886</v>
      </c>
      <c r="V49" s="3">
        <v>1.4816385607236886</v>
      </c>
      <c r="W49" s="3">
        <v>0.65071963815567402</v>
      </c>
      <c r="X49" s="101">
        <v>0.13</v>
      </c>
      <c r="Y49">
        <v>8.3770000000000007</v>
      </c>
      <c r="Z49">
        <v>288</v>
      </c>
    </row>
    <row r="50" spans="1:26" ht="16">
      <c r="A50" s="82" t="s">
        <v>773</v>
      </c>
      <c r="B50" s="82" t="s">
        <v>844</v>
      </c>
      <c r="C50" s="88" t="s">
        <v>836</v>
      </c>
      <c r="D50" s="93" t="s">
        <v>854</v>
      </c>
      <c r="E50" s="90">
        <v>15.4280571</v>
      </c>
      <c r="F50" s="90">
        <v>1.4117176499999999</v>
      </c>
      <c r="G50" s="90">
        <v>227.286541</v>
      </c>
      <c r="H50" s="90">
        <v>1.0260119999999999E-2</v>
      </c>
      <c r="I50" s="90">
        <v>5.8032300000000004E-3</v>
      </c>
      <c r="J50" s="90">
        <v>0.10083697</v>
      </c>
      <c r="K50" s="90">
        <v>0.20167394999999999</v>
      </c>
      <c r="L50" s="90">
        <v>0.10083697</v>
      </c>
      <c r="M50" s="86">
        <v>0.3</v>
      </c>
      <c r="N50" s="90">
        <v>12.705458800000001</v>
      </c>
      <c r="O50" s="90">
        <v>15.327220199999999</v>
      </c>
      <c r="P50" s="90">
        <v>6.3527294100000002</v>
      </c>
      <c r="Q50" s="27">
        <v>4.3359899159663877</v>
      </c>
      <c r="R50" s="3">
        <v>0.80669579831932792</v>
      </c>
      <c r="S50" s="3">
        <v>0</v>
      </c>
      <c r="T50" s="3">
        <v>0</v>
      </c>
      <c r="U50" s="3">
        <v>1.00836974789916</v>
      </c>
      <c r="V50" s="3">
        <v>1.00836974789916</v>
      </c>
      <c r="W50" s="3">
        <v>0.40334789915966407</v>
      </c>
      <c r="X50">
        <v>1.44</v>
      </c>
    </row>
    <row r="51" spans="1:26" ht="16">
      <c r="A51" s="82" t="s">
        <v>774</v>
      </c>
      <c r="B51" s="82" t="s">
        <v>845</v>
      </c>
      <c r="C51" s="88" t="s">
        <v>836</v>
      </c>
      <c r="D51" s="93" t="s">
        <v>854</v>
      </c>
      <c r="E51" s="90">
        <v>12.933493</v>
      </c>
      <c r="F51" s="90">
        <v>1.6041541699999999</v>
      </c>
      <c r="G51" s="90">
        <v>102.26482799999999</v>
      </c>
      <c r="H51" s="90">
        <v>1.0260099999999999E-3</v>
      </c>
      <c r="I51" s="90">
        <v>5.8031999999999995E-4</v>
      </c>
      <c r="J51" s="90">
        <v>0.30077891000000001</v>
      </c>
      <c r="K51" s="90">
        <v>0.20051927</v>
      </c>
      <c r="L51" s="90">
        <v>0.40103854</v>
      </c>
      <c r="M51" s="86">
        <v>0.70199999999999996</v>
      </c>
      <c r="N51" s="90">
        <v>20.7537445</v>
      </c>
      <c r="O51" s="90">
        <v>11.4295984</v>
      </c>
      <c r="P51" s="90">
        <v>6.3163570299999998</v>
      </c>
      <c r="Q51" s="27">
        <v>4.5116835945382396</v>
      </c>
      <c r="R51" s="3">
        <v>0.90233671890764788</v>
      </c>
      <c r="S51" s="3">
        <v>0.10025963543418305</v>
      </c>
      <c r="T51" s="3">
        <v>0.10025963543418305</v>
      </c>
      <c r="U51" s="3">
        <v>0.90233671890764799</v>
      </c>
      <c r="V51" s="3">
        <v>0.90233671890764799</v>
      </c>
      <c r="W51" s="3">
        <v>0.60155781260509855</v>
      </c>
      <c r="X51">
        <v>0.65</v>
      </c>
      <c r="Y51">
        <v>7.82</v>
      </c>
      <c r="Z51">
        <v>334</v>
      </c>
    </row>
    <row r="52" spans="1:26" ht="16">
      <c r="A52" s="82" t="s">
        <v>775</v>
      </c>
      <c r="B52" s="82" t="s">
        <v>846</v>
      </c>
      <c r="C52" s="88" t="s">
        <v>836</v>
      </c>
      <c r="D52" s="93" t="s">
        <v>854</v>
      </c>
      <c r="E52" s="90">
        <v>17.514647799999999</v>
      </c>
      <c r="F52" s="90">
        <v>1.2010044200000001</v>
      </c>
      <c r="G52" s="90">
        <v>153.62848199999999</v>
      </c>
      <c r="H52" s="90">
        <v>1.0260099999999999E-3</v>
      </c>
      <c r="I52" s="90">
        <v>5.8031999999999995E-4</v>
      </c>
      <c r="J52" s="90">
        <v>0.50041851000000004</v>
      </c>
      <c r="K52" s="90">
        <v>0.70058591000000003</v>
      </c>
      <c r="L52" s="90">
        <v>0.50041851000000004</v>
      </c>
      <c r="M52" s="86">
        <v>1.0009999999999999</v>
      </c>
      <c r="N52" s="90">
        <v>80.667463499999997</v>
      </c>
      <c r="O52" s="90">
        <v>7.0058591100000003</v>
      </c>
      <c r="P52" s="90">
        <v>16.113475999999999</v>
      </c>
      <c r="Q52" s="27">
        <v>4.9041013794027037</v>
      </c>
      <c r="R52" s="3">
        <v>1.4011718226864871</v>
      </c>
      <c r="S52" s="3">
        <v>0.20016740324092674</v>
      </c>
      <c r="T52" s="3">
        <v>0.1000837016204633</v>
      </c>
      <c r="U52" s="3">
        <v>0.20016740324092669</v>
      </c>
      <c r="V52" s="3">
        <v>0.20016740324092669</v>
      </c>
      <c r="W52" s="3">
        <v>0.80066961296370676</v>
      </c>
      <c r="X52">
        <v>0.22</v>
      </c>
      <c r="Y52">
        <v>8.1929999999999996</v>
      </c>
      <c r="Z52">
        <v>332</v>
      </c>
    </row>
    <row r="53" spans="1:26" ht="16">
      <c r="A53" s="82" t="s">
        <v>776</v>
      </c>
      <c r="B53" s="82" t="s">
        <v>847</v>
      </c>
      <c r="C53" s="88" t="s">
        <v>836</v>
      </c>
      <c r="D53" s="93" t="s">
        <v>854</v>
      </c>
      <c r="E53" s="90">
        <v>24.473622200000001</v>
      </c>
      <c r="F53" s="90">
        <v>1.5982773699999999</v>
      </c>
      <c r="G53" s="90">
        <v>257.22276399999998</v>
      </c>
      <c r="H53" s="90">
        <v>1.0260099999999999E-3</v>
      </c>
      <c r="I53" s="90">
        <v>5.8031999999999995E-4</v>
      </c>
      <c r="J53" s="90">
        <v>0.29967701000000002</v>
      </c>
      <c r="K53" s="90">
        <v>0.59935400999999999</v>
      </c>
      <c r="L53" s="90">
        <v>9.9892339999999996E-2</v>
      </c>
      <c r="M53" s="86">
        <v>0.4</v>
      </c>
      <c r="N53" s="90">
        <v>35.461779200000002</v>
      </c>
      <c r="O53" s="90">
        <v>3.5961240800000001</v>
      </c>
      <c r="P53" s="90">
        <v>36.260917800000001</v>
      </c>
      <c r="Q53" s="27">
        <v>4.2953704326761333</v>
      </c>
      <c r="R53" s="3">
        <v>0.59935401386178599</v>
      </c>
      <c r="S53" s="3">
        <v>9.9892335643630953E-2</v>
      </c>
      <c r="T53" s="3">
        <v>0.299677006930893</v>
      </c>
      <c r="U53" s="3">
        <v>1.098815692079941</v>
      </c>
      <c r="V53" s="3">
        <v>1.098815692079941</v>
      </c>
      <c r="W53" s="3">
        <v>0.59935401386178599</v>
      </c>
      <c r="X53">
        <v>0.21</v>
      </c>
      <c r="Y53">
        <v>8.3260000000000005</v>
      </c>
      <c r="Z53">
        <v>422</v>
      </c>
    </row>
    <row r="54" spans="1:26" ht="16">
      <c r="A54" s="82" t="s">
        <v>777</v>
      </c>
      <c r="B54" s="82" t="s">
        <v>848</v>
      </c>
      <c r="C54" s="88" t="s">
        <v>836</v>
      </c>
      <c r="D54" s="93" t="s">
        <v>854</v>
      </c>
      <c r="E54" s="90">
        <v>9.62098853</v>
      </c>
      <c r="F54" s="90">
        <v>0.10021863</v>
      </c>
      <c r="G54" s="90">
        <v>1.2026235700000001</v>
      </c>
      <c r="H54" s="90">
        <v>1.0260099999999999E-3</v>
      </c>
      <c r="I54" s="90">
        <v>5.8031999999999995E-4</v>
      </c>
      <c r="J54" s="90">
        <v>0.20043726000000001</v>
      </c>
      <c r="K54" s="90">
        <v>0.10021863</v>
      </c>
      <c r="L54" s="90">
        <v>0.10021863</v>
      </c>
      <c r="M54" s="86">
        <v>0.1</v>
      </c>
      <c r="N54" s="90">
        <v>17.2376045</v>
      </c>
      <c r="O54" s="90">
        <v>2.2048098700000001</v>
      </c>
      <c r="P54" s="90">
        <v>3.5076520699999998</v>
      </c>
      <c r="Q54" s="27">
        <v>0.50109315270605581</v>
      </c>
      <c r="R54" s="3">
        <v>0.8017490443296893</v>
      </c>
      <c r="S54" s="3">
        <v>0.10021863054121111</v>
      </c>
      <c r="T54" s="3">
        <v>0</v>
      </c>
      <c r="U54" s="3">
        <v>0.70153041378847825</v>
      </c>
      <c r="V54" s="3">
        <v>0.70153041378847825</v>
      </c>
      <c r="W54" s="3">
        <v>0.30065589162363349</v>
      </c>
      <c r="X54">
        <v>0.33</v>
      </c>
      <c r="Y54">
        <v>7.0419999999999998</v>
      </c>
      <c r="Z54">
        <v>79</v>
      </c>
    </row>
    <row r="55" spans="1:26" ht="16">
      <c r="A55" s="82" t="s">
        <v>778</v>
      </c>
      <c r="B55" s="82" t="s">
        <v>849</v>
      </c>
      <c r="C55" s="88" t="s">
        <v>836</v>
      </c>
      <c r="D55" s="93" t="s">
        <v>854</v>
      </c>
      <c r="E55" s="90">
        <v>10.589208899999999</v>
      </c>
      <c r="F55" s="90">
        <v>1.590283E-2</v>
      </c>
      <c r="G55" s="90">
        <v>9.9898200000000006E-2</v>
      </c>
      <c r="H55" s="90">
        <v>1.0260099999999999E-3</v>
      </c>
      <c r="I55" s="90">
        <v>5.8031999999999995E-4</v>
      </c>
      <c r="J55" s="90">
        <v>9.9898200000000006E-2</v>
      </c>
      <c r="K55" s="90">
        <v>9.9898200000000006E-2</v>
      </c>
      <c r="L55" s="90">
        <v>2.5781100000000002E-3</v>
      </c>
      <c r="M55" s="86">
        <v>0.2</v>
      </c>
      <c r="N55" s="90">
        <v>19.580046599999999</v>
      </c>
      <c r="O55" s="90">
        <v>2.3975567199999999</v>
      </c>
      <c r="P55" s="90">
        <v>3.0968441000000002</v>
      </c>
      <c r="Q55" s="27">
        <v>9.9898196819482254E-2</v>
      </c>
      <c r="R55" s="3">
        <v>0.69928737773637584</v>
      </c>
      <c r="S55" s="3">
        <v>0.19979639363896454</v>
      </c>
      <c r="T55" s="3">
        <v>0</v>
      </c>
      <c r="U55" s="3">
        <v>0.79918557455585804</v>
      </c>
      <c r="V55" s="3">
        <v>0.79918557455585804</v>
      </c>
      <c r="W55" s="3">
        <v>9.9898196819482199E-2</v>
      </c>
      <c r="X55">
        <v>0.57999999999999996</v>
      </c>
      <c r="Y55">
        <v>6.6040000000000001</v>
      </c>
      <c r="Z55">
        <v>18.77</v>
      </c>
    </row>
    <row r="56" spans="1:26" ht="16">
      <c r="A56" s="82" t="s">
        <v>779</v>
      </c>
      <c r="B56" s="82" t="s">
        <v>850</v>
      </c>
      <c r="C56" s="88" t="s">
        <v>836</v>
      </c>
      <c r="D56" s="93" t="s">
        <v>854</v>
      </c>
      <c r="E56" s="90">
        <v>16.755189600000001</v>
      </c>
      <c r="F56" s="90">
        <v>1.3962657999999999</v>
      </c>
      <c r="G56" s="90">
        <v>184.00788600000001</v>
      </c>
      <c r="H56" s="90">
        <v>1.0260099999999999E-3</v>
      </c>
      <c r="I56" s="90">
        <v>5.8031999999999995E-4</v>
      </c>
      <c r="J56" s="90">
        <v>0.39893308999999999</v>
      </c>
      <c r="K56" s="90">
        <v>0.69813289999999995</v>
      </c>
      <c r="L56" s="90">
        <v>0.19946654</v>
      </c>
      <c r="M56" s="86">
        <v>0.1</v>
      </c>
      <c r="N56" s="90">
        <v>25.033051199999999</v>
      </c>
      <c r="O56" s="90">
        <v>2.9919981500000001</v>
      </c>
      <c r="P56" s="90">
        <v>3.8895975900000002</v>
      </c>
      <c r="Q56" s="27">
        <v>4.886930306439873</v>
      </c>
      <c r="R56" s="3">
        <v>0.49866635779998703</v>
      </c>
      <c r="S56" s="3">
        <v>0.19946654311999484</v>
      </c>
      <c r="T56" s="3">
        <v>9.9733271559997352E-2</v>
      </c>
      <c r="U56" s="3">
        <v>1.2965325302799664</v>
      </c>
      <c r="V56" s="3">
        <v>1.2965325302799664</v>
      </c>
      <c r="W56" s="3">
        <v>0.79786617247997926</v>
      </c>
      <c r="X56">
        <v>0.21</v>
      </c>
      <c r="Y56">
        <v>8.6430000000000007</v>
      </c>
      <c r="Z56">
        <v>503</v>
      </c>
    </row>
    <row r="57" spans="1:26" ht="16">
      <c r="A57" s="82" t="s">
        <v>780</v>
      </c>
      <c r="B57" s="82" t="s">
        <v>851</v>
      </c>
      <c r="C57" s="88" t="s">
        <v>836</v>
      </c>
      <c r="D57" s="93" t="s">
        <v>854</v>
      </c>
      <c r="E57" s="90">
        <v>7.9935496800000001</v>
      </c>
      <c r="F57" s="90">
        <v>1.49879056</v>
      </c>
      <c r="G57" s="90">
        <v>168.36413999999999</v>
      </c>
      <c r="H57" s="90">
        <v>1.0260099999999999E-3</v>
      </c>
      <c r="I57" s="90">
        <v>5.8031999999999995E-4</v>
      </c>
      <c r="J57" s="90">
        <v>7.7937109299999996</v>
      </c>
      <c r="K57" s="90">
        <v>1.09911308</v>
      </c>
      <c r="L57" s="90">
        <v>0.59951622999999998</v>
      </c>
      <c r="M57" s="86">
        <v>0.6</v>
      </c>
      <c r="N57" s="90">
        <v>25.6792783</v>
      </c>
      <c r="O57" s="90">
        <v>15.9870994</v>
      </c>
      <c r="P57" s="90">
        <v>131.29405299999999</v>
      </c>
      <c r="Q57" s="27">
        <v>4.696210435130272</v>
      </c>
      <c r="R57" s="3">
        <v>0.89927433864196693</v>
      </c>
      <c r="S57" s="3">
        <v>9.9919370960218509E-2</v>
      </c>
      <c r="T57" s="3">
        <v>9.9919370960218509E-2</v>
      </c>
      <c r="U57" s="3">
        <v>0.59951622576131125</v>
      </c>
      <c r="V57" s="3">
        <v>0.59951622576131125</v>
      </c>
      <c r="W57" s="3">
        <v>0.69943559672153</v>
      </c>
      <c r="X57">
        <v>0.66</v>
      </c>
      <c r="Y57">
        <v>7.9690000000000003</v>
      </c>
      <c r="Z57">
        <v>372</v>
      </c>
    </row>
    <row r="58" spans="1:26" ht="16">
      <c r="A58" s="82" t="s">
        <v>781</v>
      </c>
      <c r="B58" s="82" t="s">
        <v>852</v>
      </c>
      <c r="C58" s="88" t="s">
        <v>836</v>
      </c>
      <c r="D58" s="95" t="s">
        <v>855</v>
      </c>
      <c r="E58" s="90">
        <v>21.555970899999998</v>
      </c>
      <c r="F58" s="90">
        <v>1.2087460299999999</v>
      </c>
      <c r="G58" s="90">
        <v>134.47299599999999</v>
      </c>
      <c r="H58" s="90">
        <v>8.6266999999999995E-4</v>
      </c>
      <c r="I58" s="90">
        <v>2.30729E-3</v>
      </c>
      <c r="J58" s="90">
        <v>0.30218651000000002</v>
      </c>
      <c r="K58" s="90">
        <v>0.30218651000000002</v>
      </c>
      <c r="L58" s="90">
        <v>0.10072884</v>
      </c>
      <c r="M58" s="86">
        <v>1.1080000000000001</v>
      </c>
      <c r="N58" s="90">
        <v>11.3823585</v>
      </c>
      <c r="O58" s="90">
        <v>1.1080171999999999</v>
      </c>
      <c r="P58" s="90">
        <v>5.2378994800000003</v>
      </c>
      <c r="Q58" s="27">
        <v>4.4320687890265091</v>
      </c>
      <c r="R58" s="3">
        <v>0.90655952502814974</v>
      </c>
      <c r="S58" s="3">
        <v>0</v>
      </c>
      <c r="T58" s="3">
        <v>0</v>
      </c>
      <c r="U58" s="3">
        <v>2.5182209028559712</v>
      </c>
      <c r="V58" s="3">
        <v>2.5182209028559712</v>
      </c>
      <c r="W58" s="3">
        <v>0.60437301668543308</v>
      </c>
      <c r="X58" s="27">
        <v>0.11</v>
      </c>
      <c r="Y58">
        <v>20.132100000000001</v>
      </c>
      <c r="Z58">
        <v>0.22140000000000001</v>
      </c>
    </row>
    <row r="59" spans="1:26" ht="16">
      <c r="A59" s="82" t="s">
        <v>782</v>
      </c>
      <c r="B59" s="82" t="s">
        <v>853</v>
      </c>
      <c r="C59" s="88" t="s">
        <v>836</v>
      </c>
      <c r="D59" s="93" t="s">
        <v>855</v>
      </c>
      <c r="E59" s="90">
        <v>17.688170899999999</v>
      </c>
      <c r="F59" s="90">
        <v>1.2060116599999999</v>
      </c>
      <c r="G59" s="90">
        <v>134.972804</v>
      </c>
      <c r="H59" s="90">
        <v>8.6266999999999995E-4</v>
      </c>
      <c r="I59" s="90">
        <v>2.30729E-3</v>
      </c>
      <c r="J59" s="90">
        <v>0.30150291000000001</v>
      </c>
      <c r="K59" s="90">
        <v>0.30150291000000001</v>
      </c>
      <c r="L59" s="90">
        <v>0.30150291000000001</v>
      </c>
      <c r="M59" s="86">
        <f t="shared" ref="M59" si="1">0.01205/SQRT(2)</f>
        <v>8.5206367132978963E-3</v>
      </c>
      <c r="N59" s="90">
        <v>14.773642799999999</v>
      </c>
      <c r="O59" s="90">
        <v>8.9445864400000001</v>
      </c>
      <c r="P59" s="90">
        <v>14.773642799999999</v>
      </c>
      <c r="Q59" s="27">
        <v>4.5225437071874071</v>
      </c>
      <c r="R59" s="3">
        <v>1.3065126265208067</v>
      </c>
      <c r="S59" s="3">
        <v>0</v>
      </c>
      <c r="T59" s="3">
        <v>0</v>
      </c>
      <c r="U59" s="3">
        <v>6.4320621613332012</v>
      </c>
      <c r="V59" s="3">
        <v>6.4320621613332012</v>
      </c>
      <c r="W59" s="3">
        <v>0.60300582762498756</v>
      </c>
      <c r="X59" s="27">
        <v>0.20666666666666669</v>
      </c>
      <c r="Y59">
        <v>20.120100000000001</v>
      </c>
      <c r="Z59">
        <v>0.20760000000000001</v>
      </c>
    </row>
    <row r="60" spans="1:26" ht="16">
      <c r="A60" s="82" t="s">
        <v>783</v>
      </c>
      <c r="B60" s="82" t="s">
        <v>130</v>
      </c>
      <c r="C60" s="88" t="s">
        <v>836</v>
      </c>
      <c r="D60" s="95" t="s">
        <v>854</v>
      </c>
      <c r="E60" s="90">
        <v>13.9849633</v>
      </c>
      <c r="F60" s="90">
        <v>2.0977445000000001</v>
      </c>
      <c r="G60" s="90">
        <v>309.76693699999998</v>
      </c>
      <c r="H60" s="90">
        <v>1.0260119999999999E-2</v>
      </c>
      <c r="I60" s="90">
        <v>5.8032300000000004E-3</v>
      </c>
      <c r="J60" s="90">
        <v>9.9892599999999998E-2</v>
      </c>
      <c r="K60" s="90">
        <v>0.29967779</v>
      </c>
      <c r="L60" s="90">
        <v>0.19978519</v>
      </c>
      <c r="M60" s="86">
        <v>0.69899999999999995</v>
      </c>
      <c r="N60" s="90">
        <v>20.477982000000001</v>
      </c>
      <c r="O60" s="90">
        <v>24.573578399999999</v>
      </c>
      <c r="P60" s="90">
        <v>7.0923742499999998</v>
      </c>
      <c r="Q60" s="27">
        <v>3.9957038025350244</v>
      </c>
      <c r="R60" s="3">
        <v>0.59935557038025367</v>
      </c>
      <c r="S60" s="3">
        <v>0</v>
      </c>
      <c r="T60" s="3">
        <v>0</v>
      </c>
      <c r="U60" s="3">
        <v>0.89903335557038044</v>
      </c>
      <c r="V60" s="3">
        <v>0.89903335557038044</v>
      </c>
      <c r="W60" s="3">
        <v>0.59935557038025367</v>
      </c>
      <c r="X60" s="101">
        <v>0.09</v>
      </c>
      <c r="Y60">
        <v>20.024899999999999</v>
      </c>
      <c r="Z60">
        <v>0.22689999999999999</v>
      </c>
    </row>
    <row r="61" spans="1:26" ht="16">
      <c r="A61" s="82" t="s">
        <v>784</v>
      </c>
      <c r="B61" s="82" t="s">
        <v>132</v>
      </c>
      <c r="C61" s="88" t="s">
        <v>836</v>
      </c>
      <c r="D61" s="93" t="s">
        <v>854</v>
      </c>
      <c r="E61" s="90">
        <v>21.662531099999999</v>
      </c>
      <c r="F61" s="90">
        <v>2.0963739800000001</v>
      </c>
      <c r="G61" s="90">
        <v>312.35972299999997</v>
      </c>
      <c r="H61" s="90">
        <v>1.0260119999999999E-2</v>
      </c>
      <c r="I61" s="90">
        <v>5.8032300000000004E-3</v>
      </c>
      <c r="J61" s="90">
        <v>9.9827330000000006E-2</v>
      </c>
      <c r="K61" s="90">
        <v>0.19965466000000001</v>
      </c>
      <c r="L61" s="90">
        <v>0.59896399</v>
      </c>
      <c r="M61" s="86">
        <v>0.499</v>
      </c>
      <c r="N61" s="90">
        <v>22.361322399999999</v>
      </c>
      <c r="O61" s="90">
        <v>27.951653100000001</v>
      </c>
      <c r="P61" s="90">
        <v>9.1841145799999993</v>
      </c>
      <c r="Q61" s="27">
        <v>3.9930932940704085</v>
      </c>
      <c r="R61" s="3">
        <v>0.99827332351760212</v>
      </c>
      <c r="S61" s="3">
        <v>0</v>
      </c>
      <c r="T61" s="3">
        <v>0</v>
      </c>
      <c r="U61" s="3">
        <v>0.89844599116584178</v>
      </c>
      <c r="V61" s="3">
        <v>0.89844599116584178</v>
      </c>
      <c r="W61" s="3">
        <v>0.69879132646232145</v>
      </c>
      <c r="X61" s="101">
        <v>0.09</v>
      </c>
      <c r="Y61">
        <v>20.211099999999998</v>
      </c>
      <c r="Z61">
        <v>0.20910000000000001</v>
      </c>
    </row>
  </sheetData>
  <conditionalFormatting sqref="R36:T50 R60:T61">
    <cfRule type="cellIs" dxfId="39" priority="4" operator="lessThan">
      <formula>#REF!</formula>
    </cfRule>
  </conditionalFormatting>
  <conditionalFormatting sqref="T2:T11">
    <cfRule type="cellIs" dxfId="38" priority="6" operator="lessThan">
      <formula>#REF!</formula>
    </cfRule>
  </conditionalFormatting>
  <conditionalFormatting sqref="U36:W50 U60:W61">
    <cfRule type="cellIs" dxfId="37" priority="1" operator="lessThan">
      <formula>#REF!</formula>
    </cfRule>
  </conditionalFormatting>
  <conditionalFormatting sqref="V2:V11">
    <cfRule type="cellIs" dxfId="36" priority="5" operator="lessThan">
      <formula>#REF!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7EC96-099E-2645-9533-4A7272903513}">
  <dimension ref="A1:AV35"/>
  <sheetViews>
    <sheetView workbookViewId="0">
      <selection activeCell="V13" sqref="V13"/>
    </sheetView>
  </sheetViews>
  <sheetFormatPr baseColWidth="10" defaultRowHeight="15"/>
  <cols>
    <col min="23" max="23" width="17.1640625" customWidth="1"/>
    <col min="26" max="26" width="36" customWidth="1"/>
    <col min="48" max="48" width="12.6640625" bestFit="1" customWidth="1"/>
  </cols>
  <sheetData>
    <row r="1" spans="1:48" ht="16">
      <c r="A1" s="74" t="s">
        <v>1</v>
      </c>
      <c r="B1" s="74" t="s">
        <v>478</v>
      </c>
      <c r="C1" s="74" t="s">
        <v>479</v>
      </c>
      <c r="D1" s="74" t="s">
        <v>480</v>
      </c>
      <c r="E1" s="74" t="s">
        <v>481</v>
      </c>
      <c r="F1" s="74" t="s">
        <v>482</v>
      </c>
      <c r="G1" s="74" t="s">
        <v>483</v>
      </c>
      <c r="H1" s="74" t="s">
        <v>484</v>
      </c>
      <c r="I1" s="74" t="s">
        <v>485</v>
      </c>
      <c r="J1" s="74" t="s">
        <v>486</v>
      </c>
      <c r="K1" s="74" t="s">
        <v>487</v>
      </c>
      <c r="L1" s="74" t="s">
        <v>488</v>
      </c>
      <c r="M1" s="74" t="s">
        <v>489</v>
      </c>
      <c r="N1" s="74" t="s">
        <v>490</v>
      </c>
      <c r="O1" s="74" t="s">
        <v>491</v>
      </c>
      <c r="P1" s="74" t="s">
        <v>492</v>
      </c>
      <c r="Q1" s="74" t="s">
        <v>493</v>
      </c>
      <c r="R1" s="74" t="s">
        <v>494</v>
      </c>
      <c r="S1" s="74" t="s">
        <v>495</v>
      </c>
      <c r="T1" s="74" t="s">
        <v>496</v>
      </c>
      <c r="U1" s="74" t="s">
        <v>497</v>
      </c>
      <c r="V1" s="74" t="s">
        <v>498</v>
      </c>
      <c r="W1" s="74" t="s">
        <v>499</v>
      </c>
      <c r="X1" s="74" t="s">
        <v>500</v>
      </c>
      <c r="Y1" s="74" t="s">
        <v>501</v>
      </c>
      <c r="Z1" s="74" t="s">
        <v>502</v>
      </c>
      <c r="AA1" s="74" t="s">
        <v>503</v>
      </c>
      <c r="AB1" s="74" t="s">
        <v>504</v>
      </c>
      <c r="AC1" s="74" t="s">
        <v>505</v>
      </c>
      <c r="AD1" s="74" t="s">
        <v>506</v>
      </c>
      <c r="AE1" s="74" t="s">
        <v>507</v>
      </c>
      <c r="AF1" s="74" t="s">
        <v>508</v>
      </c>
      <c r="AG1" s="74" t="s">
        <v>509</v>
      </c>
      <c r="AH1" s="74" t="s">
        <v>510</v>
      </c>
      <c r="AI1" s="74" t="s">
        <v>511</v>
      </c>
      <c r="AJ1" s="74" t="s">
        <v>512</v>
      </c>
      <c r="AK1" s="74" t="s">
        <v>513</v>
      </c>
      <c r="AL1" s="74" t="s">
        <v>514</v>
      </c>
      <c r="AM1" s="74" t="s">
        <v>515</v>
      </c>
      <c r="AN1" s="74" t="s">
        <v>516</v>
      </c>
      <c r="AO1" s="74" t="s">
        <v>517</v>
      </c>
      <c r="AP1" s="74" t="s">
        <v>518</v>
      </c>
      <c r="AQ1" s="74" t="s">
        <v>519</v>
      </c>
      <c r="AR1" s="74" t="s">
        <v>520</v>
      </c>
    </row>
    <row r="2" spans="1:48" ht="16">
      <c r="A2" s="74" t="s">
        <v>85</v>
      </c>
      <c r="B2" s="74" t="s">
        <v>521</v>
      </c>
      <c r="C2" s="74" t="s">
        <v>522</v>
      </c>
      <c r="D2" s="74" t="s">
        <v>523</v>
      </c>
      <c r="E2" s="75">
        <v>1.7</v>
      </c>
      <c r="F2" s="74">
        <v>78</v>
      </c>
      <c r="G2" s="74">
        <f>F2/E2^2</f>
        <v>26.989619377162633</v>
      </c>
      <c r="H2" s="74">
        <v>0</v>
      </c>
      <c r="I2" s="74"/>
      <c r="J2" s="74" t="s">
        <v>523</v>
      </c>
      <c r="K2" s="74"/>
      <c r="L2" s="74" t="s">
        <v>524</v>
      </c>
      <c r="M2" s="74" t="s">
        <v>523</v>
      </c>
      <c r="N2" s="74" t="s">
        <v>523</v>
      </c>
      <c r="O2" s="74" t="s">
        <v>523</v>
      </c>
      <c r="P2" s="74"/>
      <c r="Q2" s="74" t="s">
        <v>525</v>
      </c>
      <c r="R2" s="74" t="s">
        <v>523</v>
      </c>
      <c r="S2" s="74" t="s">
        <v>526</v>
      </c>
      <c r="T2" s="74" t="s">
        <v>523</v>
      </c>
      <c r="U2" s="74"/>
      <c r="V2" s="74" t="s">
        <v>527</v>
      </c>
      <c r="W2" s="74" t="s">
        <v>528</v>
      </c>
      <c r="X2" s="74" t="s">
        <v>523</v>
      </c>
      <c r="Y2" s="74" t="s">
        <v>523</v>
      </c>
      <c r="Z2" s="74" t="s">
        <v>529</v>
      </c>
      <c r="AA2" s="74">
        <v>2</v>
      </c>
      <c r="AB2" s="74">
        <v>2</v>
      </c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T2" s="65"/>
    </row>
    <row r="3" spans="1:48" ht="16">
      <c r="A3" s="74" t="s">
        <v>83</v>
      </c>
      <c r="B3" s="74" t="s">
        <v>521</v>
      </c>
      <c r="C3" s="74" t="s">
        <v>522</v>
      </c>
      <c r="D3" s="74" t="s">
        <v>523</v>
      </c>
      <c r="E3" s="75">
        <v>1.76</v>
      </c>
      <c r="F3" s="74">
        <v>67</v>
      </c>
      <c r="G3" s="74">
        <f t="shared" ref="G3:G32" si="0">F3/E3^2</f>
        <v>21.629648760330578</v>
      </c>
      <c r="H3" s="74">
        <v>0</v>
      </c>
      <c r="I3" s="74"/>
      <c r="J3" s="74" t="s">
        <v>523</v>
      </c>
      <c r="K3" s="74"/>
      <c r="L3" s="74" t="s">
        <v>524</v>
      </c>
      <c r="M3" s="74" t="s">
        <v>523</v>
      </c>
      <c r="N3" s="74" t="s">
        <v>523</v>
      </c>
      <c r="O3" s="74" t="s">
        <v>530</v>
      </c>
      <c r="P3" s="74" t="s">
        <v>531</v>
      </c>
      <c r="Q3" s="74"/>
      <c r="R3" s="74" t="s">
        <v>523</v>
      </c>
      <c r="S3" s="74" t="s">
        <v>526</v>
      </c>
      <c r="T3" s="74" t="s">
        <v>530</v>
      </c>
      <c r="U3" s="74" t="s">
        <v>528</v>
      </c>
      <c r="V3" s="74"/>
      <c r="W3" s="74" t="s">
        <v>528</v>
      </c>
      <c r="X3" s="74" t="s">
        <v>523</v>
      </c>
      <c r="Y3" s="74" t="s">
        <v>523</v>
      </c>
      <c r="Z3" s="74" t="s">
        <v>529</v>
      </c>
      <c r="AA3" s="74">
        <v>4</v>
      </c>
      <c r="AB3" s="74">
        <v>4</v>
      </c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>
        <f>AD4+AE4+AF4+AG4+AH4+AI4+AJ4+AK4+AL4+AM4+AN4+AO4+AP4+AQ4</f>
        <v>1800</v>
      </c>
      <c r="AT3" s="27"/>
      <c r="AV3" s="27"/>
    </row>
    <row r="4" spans="1:48" ht="16">
      <c r="A4" s="74" t="s">
        <v>87</v>
      </c>
      <c r="B4" s="74" t="s">
        <v>521</v>
      </c>
      <c r="C4" s="74" t="s">
        <v>522</v>
      </c>
      <c r="D4" s="74" t="s">
        <v>523</v>
      </c>
      <c r="E4" s="75">
        <v>1.67</v>
      </c>
      <c r="F4" s="74">
        <v>70</v>
      </c>
      <c r="G4" s="74">
        <f t="shared" si="0"/>
        <v>25.099501595611173</v>
      </c>
      <c r="H4" s="74">
        <v>0</v>
      </c>
      <c r="I4" s="74"/>
      <c r="J4" s="74" t="s">
        <v>523</v>
      </c>
      <c r="K4" s="74"/>
      <c r="L4" s="74" t="s">
        <v>524</v>
      </c>
      <c r="M4" s="74" t="s">
        <v>523</v>
      </c>
      <c r="N4" s="74" t="s">
        <v>523</v>
      </c>
      <c r="O4" s="74" t="s">
        <v>530</v>
      </c>
      <c r="P4" s="74" t="s">
        <v>531</v>
      </c>
      <c r="Q4" s="74"/>
      <c r="R4" s="74" t="s">
        <v>523</v>
      </c>
      <c r="S4" s="74" t="s">
        <v>526</v>
      </c>
      <c r="T4" s="74" t="s">
        <v>530</v>
      </c>
      <c r="U4" s="74" t="s">
        <v>528</v>
      </c>
      <c r="V4" s="74"/>
      <c r="W4" s="74" t="s">
        <v>528</v>
      </c>
      <c r="X4" s="74" t="s">
        <v>523</v>
      </c>
      <c r="Y4" s="74" t="s">
        <v>523</v>
      </c>
      <c r="Z4" s="74" t="s">
        <v>532</v>
      </c>
      <c r="AA4" s="74">
        <v>2</v>
      </c>
      <c r="AB4" s="74">
        <v>1</v>
      </c>
      <c r="AC4" s="74"/>
      <c r="AD4" s="74">
        <v>1800</v>
      </c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>
        <f t="shared" ref="AR4:AR35" si="1">AD5+AE5+AF5+AG5+AH5+AI5+AJ5+AK5+AL5+AM5+AN5+AO5+AP5+AQ5</f>
        <v>0</v>
      </c>
      <c r="AT4" s="27"/>
      <c r="AV4" s="27"/>
    </row>
    <row r="5" spans="1:48" ht="16">
      <c r="A5" s="74" t="s">
        <v>91</v>
      </c>
      <c r="B5" s="74" t="s">
        <v>521</v>
      </c>
      <c r="C5" s="74" t="s">
        <v>522</v>
      </c>
      <c r="D5" s="74" t="s">
        <v>523</v>
      </c>
      <c r="E5" s="75">
        <v>1.55</v>
      </c>
      <c r="F5" s="74">
        <v>62</v>
      </c>
      <c r="G5" s="74">
        <f t="shared" si="0"/>
        <v>25.806451612903224</v>
      </c>
      <c r="H5" s="74">
        <v>0</v>
      </c>
      <c r="I5" s="74"/>
      <c r="J5" s="74" t="s">
        <v>523</v>
      </c>
      <c r="K5" s="74"/>
      <c r="L5" s="74" t="s">
        <v>533</v>
      </c>
      <c r="M5" s="74" t="s">
        <v>523</v>
      </c>
      <c r="N5" s="74" t="s">
        <v>523</v>
      </c>
      <c r="O5" s="74" t="s">
        <v>530</v>
      </c>
      <c r="P5" s="74" t="s">
        <v>526</v>
      </c>
      <c r="Q5" s="74"/>
      <c r="R5" s="74" t="s">
        <v>530</v>
      </c>
      <c r="S5" s="74"/>
      <c r="T5" s="74" t="s">
        <v>530</v>
      </c>
      <c r="U5" s="74" t="s">
        <v>528</v>
      </c>
      <c r="V5" s="74"/>
      <c r="W5" s="74" t="s">
        <v>528</v>
      </c>
      <c r="X5" s="74" t="s">
        <v>523</v>
      </c>
      <c r="Y5" s="74" t="s">
        <v>523</v>
      </c>
      <c r="Z5" s="74" t="s">
        <v>529</v>
      </c>
      <c r="AA5" s="74">
        <v>3</v>
      </c>
      <c r="AB5" s="74">
        <v>3</v>
      </c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>
        <f t="shared" si="1"/>
        <v>2000</v>
      </c>
      <c r="AT5" s="27"/>
      <c r="AV5" s="27"/>
    </row>
    <row r="6" spans="1:48" ht="16">
      <c r="A6" s="74" t="s">
        <v>89</v>
      </c>
      <c r="B6" s="74" t="s">
        <v>521</v>
      </c>
      <c r="C6" s="74" t="s">
        <v>534</v>
      </c>
      <c r="D6" s="74" t="s">
        <v>523</v>
      </c>
      <c r="E6" s="75">
        <v>1.56</v>
      </c>
      <c r="F6" s="74">
        <v>62</v>
      </c>
      <c r="G6" s="74">
        <f t="shared" si="0"/>
        <v>25.476660092044707</v>
      </c>
      <c r="H6" s="74">
        <v>0</v>
      </c>
      <c r="I6" s="74"/>
      <c r="J6" s="74" t="s">
        <v>523</v>
      </c>
      <c r="K6" s="74"/>
      <c r="L6" s="74" t="s">
        <v>524</v>
      </c>
      <c r="M6" s="74" t="s">
        <v>523</v>
      </c>
      <c r="N6" s="74" t="s">
        <v>523</v>
      </c>
      <c r="O6" s="74" t="s">
        <v>530</v>
      </c>
      <c r="P6" s="74" t="s">
        <v>531</v>
      </c>
      <c r="Q6" s="74"/>
      <c r="R6" s="74" t="s">
        <v>523</v>
      </c>
      <c r="S6" s="74" t="s">
        <v>526</v>
      </c>
      <c r="T6" s="74" t="s">
        <v>530</v>
      </c>
      <c r="U6" s="74" t="s">
        <v>528</v>
      </c>
      <c r="V6" s="74"/>
      <c r="W6" s="74" t="s">
        <v>528</v>
      </c>
      <c r="X6" s="74" t="s">
        <v>523</v>
      </c>
      <c r="Y6" s="74" t="s">
        <v>523</v>
      </c>
      <c r="Z6" s="74" t="s">
        <v>529</v>
      </c>
      <c r="AA6" s="74">
        <v>3</v>
      </c>
      <c r="AB6" s="74">
        <v>1</v>
      </c>
      <c r="AC6" s="74"/>
      <c r="AD6" s="74">
        <v>2000</v>
      </c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>
        <f t="shared" si="1"/>
        <v>4000</v>
      </c>
      <c r="AT6" s="27"/>
      <c r="AV6" s="27"/>
    </row>
    <row r="7" spans="1:48" ht="16">
      <c r="A7" s="74" t="s">
        <v>93</v>
      </c>
      <c r="B7" s="74" t="s">
        <v>521</v>
      </c>
      <c r="C7" s="74" t="s">
        <v>535</v>
      </c>
      <c r="D7" s="74" t="s">
        <v>523</v>
      </c>
      <c r="E7" s="75">
        <v>1.7</v>
      </c>
      <c r="F7" s="74">
        <v>78</v>
      </c>
      <c r="G7" s="74">
        <f t="shared" si="0"/>
        <v>26.989619377162633</v>
      </c>
      <c r="H7" s="74">
        <v>0</v>
      </c>
      <c r="I7" s="74"/>
      <c r="J7" s="74" t="s">
        <v>523</v>
      </c>
      <c r="K7" s="74"/>
      <c r="L7" s="74" t="s">
        <v>524</v>
      </c>
      <c r="M7" s="74" t="s">
        <v>523</v>
      </c>
      <c r="N7" s="74" t="s">
        <v>523</v>
      </c>
      <c r="O7" s="74" t="s">
        <v>523</v>
      </c>
      <c r="P7" s="74"/>
      <c r="Q7" s="74" t="s">
        <v>536</v>
      </c>
      <c r="R7" s="74" t="s">
        <v>523</v>
      </c>
      <c r="S7" s="74" t="s">
        <v>537</v>
      </c>
      <c r="T7" s="74" t="s">
        <v>523</v>
      </c>
      <c r="U7" s="74"/>
      <c r="V7" s="74" t="s">
        <v>527</v>
      </c>
      <c r="W7" s="74" t="s">
        <v>528</v>
      </c>
      <c r="X7" s="74" t="s">
        <v>523</v>
      </c>
      <c r="Y7" s="74" t="s">
        <v>530</v>
      </c>
      <c r="Z7" s="74" t="s">
        <v>532</v>
      </c>
      <c r="AA7" s="74">
        <v>4</v>
      </c>
      <c r="AB7" s="74">
        <v>2</v>
      </c>
      <c r="AC7" s="74"/>
      <c r="AD7" s="74">
        <v>2500</v>
      </c>
      <c r="AE7" s="74"/>
      <c r="AF7" s="74"/>
      <c r="AG7" s="74">
        <v>1500</v>
      </c>
      <c r="AH7" s="74"/>
      <c r="AI7" s="74"/>
      <c r="AJ7" s="74"/>
      <c r="AK7" s="74"/>
      <c r="AL7" s="74"/>
      <c r="AM7" s="74"/>
      <c r="AN7" s="74"/>
      <c r="AO7" s="74"/>
      <c r="AP7" s="74"/>
      <c r="AQ7" s="74"/>
      <c r="AR7">
        <f t="shared" si="1"/>
        <v>0</v>
      </c>
    </row>
    <row r="8" spans="1:48" ht="16">
      <c r="A8" s="74" t="s">
        <v>97</v>
      </c>
      <c r="B8" s="74" t="s">
        <v>521</v>
      </c>
      <c r="C8" s="74" t="s">
        <v>535</v>
      </c>
      <c r="D8" s="74" t="s">
        <v>523</v>
      </c>
      <c r="E8" s="75">
        <v>1.69</v>
      </c>
      <c r="F8" s="74">
        <v>70</v>
      </c>
      <c r="G8" s="74">
        <f t="shared" si="0"/>
        <v>24.508945765204302</v>
      </c>
      <c r="H8" s="74">
        <v>0</v>
      </c>
      <c r="I8" s="74"/>
      <c r="J8" s="74" t="s">
        <v>523</v>
      </c>
      <c r="K8" s="74"/>
      <c r="L8" s="74" t="s">
        <v>524</v>
      </c>
      <c r="M8" s="74" t="s">
        <v>523</v>
      </c>
      <c r="N8" s="74" t="s">
        <v>523</v>
      </c>
      <c r="O8" s="74" t="s">
        <v>523</v>
      </c>
      <c r="P8" s="74"/>
      <c r="Q8" s="74" t="s">
        <v>536</v>
      </c>
      <c r="R8" s="74" t="s">
        <v>523</v>
      </c>
      <c r="S8" s="74" t="s">
        <v>537</v>
      </c>
      <c r="T8" s="74" t="s">
        <v>530</v>
      </c>
      <c r="U8" s="74" t="s">
        <v>528</v>
      </c>
      <c r="V8" s="74"/>
      <c r="W8" s="74" t="s">
        <v>528</v>
      </c>
      <c r="X8" s="74" t="s">
        <v>523</v>
      </c>
      <c r="Y8" s="74" t="s">
        <v>523</v>
      </c>
      <c r="Z8" s="74" t="s">
        <v>538</v>
      </c>
      <c r="AA8" s="74">
        <v>3</v>
      </c>
      <c r="AB8" s="74">
        <v>3</v>
      </c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>
        <f t="shared" si="1"/>
        <v>0</v>
      </c>
    </row>
    <row r="9" spans="1:48" ht="16">
      <c r="A9" s="74" t="s">
        <v>95</v>
      </c>
      <c r="B9" s="74" t="s">
        <v>521</v>
      </c>
      <c r="C9" s="74" t="s">
        <v>534</v>
      </c>
      <c r="D9" s="74" t="s">
        <v>523</v>
      </c>
      <c r="E9" s="75">
        <v>1.65</v>
      </c>
      <c r="F9" s="74">
        <v>75</v>
      </c>
      <c r="G9" s="74">
        <f t="shared" si="0"/>
        <v>27.548209366391188</v>
      </c>
      <c r="H9" s="74">
        <v>0</v>
      </c>
      <c r="I9" s="74"/>
      <c r="J9" s="74" t="s">
        <v>523</v>
      </c>
      <c r="K9" s="74"/>
      <c r="L9" s="74" t="s">
        <v>539</v>
      </c>
      <c r="M9" s="74" t="s">
        <v>523</v>
      </c>
      <c r="N9" s="74" t="s">
        <v>523</v>
      </c>
      <c r="O9" s="74" t="s">
        <v>523</v>
      </c>
      <c r="P9" s="74"/>
      <c r="Q9" s="74" t="s">
        <v>540</v>
      </c>
      <c r="R9" s="74" t="s">
        <v>523</v>
      </c>
      <c r="S9" s="74" t="s">
        <v>537</v>
      </c>
      <c r="T9" s="74" t="s">
        <v>530</v>
      </c>
      <c r="U9" s="74" t="s">
        <v>528</v>
      </c>
      <c r="V9" s="74"/>
      <c r="W9" s="74" t="s">
        <v>528</v>
      </c>
      <c r="X9" s="74" t="s">
        <v>523</v>
      </c>
      <c r="Y9" s="74" t="s">
        <v>530</v>
      </c>
      <c r="Z9" s="74" t="s">
        <v>541</v>
      </c>
      <c r="AA9" s="74">
        <v>4</v>
      </c>
      <c r="AB9" s="74">
        <v>2</v>
      </c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>
        <f t="shared" si="1"/>
        <v>1800</v>
      </c>
    </row>
    <row r="10" spans="1:48" ht="16">
      <c r="A10" s="74" t="s">
        <v>99</v>
      </c>
      <c r="B10" s="74" t="s">
        <v>521</v>
      </c>
      <c r="C10" s="74" t="s">
        <v>542</v>
      </c>
      <c r="D10" s="74" t="s">
        <v>523</v>
      </c>
      <c r="E10" s="75">
        <v>1.62</v>
      </c>
      <c r="F10" s="74">
        <v>60</v>
      </c>
      <c r="G10" s="74">
        <f t="shared" si="0"/>
        <v>22.862368541380881</v>
      </c>
      <c r="H10" s="74">
        <v>0</v>
      </c>
      <c r="I10" s="74"/>
      <c r="J10" s="74" t="s">
        <v>523</v>
      </c>
      <c r="K10" s="74"/>
      <c r="L10" s="74" t="s">
        <v>524</v>
      </c>
      <c r="M10" s="74" t="s">
        <v>523</v>
      </c>
      <c r="N10" s="74" t="s">
        <v>523</v>
      </c>
      <c r="O10" s="74" t="s">
        <v>523</v>
      </c>
      <c r="P10" s="74"/>
      <c r="Q10" s="74" t="s">
        <v>536</v>
      </c>
      <c r="R10" s="74" t="s">
        <v>523</v>
      </c>
      <c r="S10" s="74" t="s">
        <v>537</v>
      </c>
      <c r="T10" s="74" t="s">
        <v>530</v>
      </c>
      <c r="U10" s="74" t="s">
        <v>528</v>
      </c>
      <c r="V10" s="74"/>
      <c r="W10" s="74" t="s">
        <v>528</v>
      </c>
      <c r="X10" s="74" t="s">
        <v>523</v>
      </c>
      <c r="Y10" s="74" t="s">
        <v>523</v>
      </c>
      <c r="Z10" s="74" t="s">
        <v>543</v>
      </c>
      <c r="AA10" s="74">
        <v>3</v>
      </c>
      <c r="AB10" s="74">
        <v>2</v>
      </c>
      <c r="AC10" s="74"/>
      <c r="AD10" s="74"/>
      <c r="AE10" s="74"/>
      <c r="AF10" s="74"/>
      <c r="AG10" s="74">
        <v>1800</v>
      </c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>
        <f t="shared" si="1"/>
        <v>2000</v>
      </c>
    </row>
    <row r="11" spans="1:48" ht="16">
      <c r="A11" s="74" t="s">
        <v>101</v>
      </c>
      <c r="B11" s="74" t="s">
        <v>521</v>
      </c>
      <c r="C11" s="74" t="s">
        <v>522</v>
      </c>
      <c r="D11" s="74" t="s">
        <v>523</v>
      </c>
      <c r="E11" s="75">
        <v>1.74</v>
      </c>
      <c r="F11" s="74">
        <v>82</v>
      </c>
      <c r="G11" s="74">
        <f t="shared" si="0"/>
        <v>27.08415906989034</v>
      </c>
      <c r="H11" s="74">
        <v>0</v>
      </c>
      <c r="I11" s="74"/>
      <c r="J11" s="74" t="s">
        <v>523</v>
      </c>
      <c r="K11" s="74"/>
      <c r="L11" s="74" t="s">
        <v>524</v>
      </c>
      <c r="M11" s="74" t="s">
        <v>523</v>
      </c>
      <c r="N11" s="74" t="s">
        <v>523</v>
      </c>
      <c r="O11" s="74" t="s">
        <v>530</v>
      </c>
      <c r="P11" s="74" t="s">
        <v>531</v>
      </c>
      <c r="Q11" s="74"/>
      <c r="R11" s="74" t="s">
        <v>523</v>
      </c>
      <c r="S11" s="74" t="s">
        <v>526</v>
      </c>
      <c r="T11" s="74" t="s">
        <v>530</v>
      </c>
      <c r="U11" s="74" t="s">
        <v>528</v>
      </c>
      <c r="V11" s="74"/>
      <c r="W11" s="74" t="s">
        <v>528</v>
      </c>
      <c r="X11" s="74" t="s">
        <v>523</v>
      </c>
      <c r="Y11" s="74" t="s">
        <v>530</v>
      </c>
      <c r="Z11" s="74" t="s">
        <v>529</v>
      </c>
      <c r="AA11" s="74">
        <v>4</v>
      </c>
      <c r="AB11" s="74">
        <v>2</v>
      </c>
      <c r="AC11" s="74"/>
      <c r="AD11" s="74"/>
      <c r="AE11" s="74"/>
      <c r="AF11" s="74"/>
      <c r="AG11" s="74">
        <v>2000</v>
      </c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>
        <f t="shared" si="1"/>
        <v>3000</v>
      </c>
    </row>
    <row r="12" spans="1:48" ht="16">
      <c r="A12" s="74" t="s">
        <v>201</v>
      </c>
      <c r="B12" s="74" t="s">
        <v>521</v>
      </c>
      <c r="C12" s="74" t="s">
        <v>522</v>
      </c>
      <c r="D12" s="74" t="s">
        <v>523</v>
      </c>
      <c r="E12" s="75">
        <v>1.52</v>
      </c>
      <c r="F12" s="74">
        <v>42</v>
      </c>
      <c r="G12" s="74">
        <f t="shared" si="0"/>
        <v>18.178670360110804</v>
      </c>
      <c r="H12" s="74">
        <v>0</v>
      </c>
      <c r="I12" s="74"/>
      <c r="J12" s="74" t="s">
        <v>523</v>
      </c>
      <c r="K12" s="74"/>
      <c r="L12" s="74" t="s">
        <v>524</v>
      </c>
      <c r="M12" s="74" t="s">
        <v>523</v>
      </c>
      <c r="N12" s="74" t="s">
        <v>523</v>
      </c>
      <c r="O12" s="74" t="s">
        <v>523</v>
      </c>
      <c r="P12" s="74"/>
      <c r="Q12" s="74" t="s">
        <v>540</v>
      </c>
      <c r="R12" s="74" t="s">
        <v>530</v>
      </c>
      <c r="S12" s="74"/>
      <c r="T12" s="74" t="s">
        <v>530</v>
      </c>
      <c r="U12" s="74" t="s">
        <v>528</v>
      </c>
      <c r="V12" s="74"/>
      <c r="W12" s="74" t="s">
        <v>528</v>
      </c>
      <c r="X12" s="74" t="s">
        <v>523</v>
      </c>
      <c r="Y12" s="74" t="s">
        <v>523</v>
      </c>
      <c r="Z12" s="74" t="s">
        <v>543</v>
      </c>
      <c r="AA12" s="74">
        <v>6</v>
      </c>
      <c r="AB12" s="74">
        <v>2</v>
      </c>
      <c r="AC12" s="74"/>
      <c r="AD12" s="74">
        <v>1600</v>
      </c>
      <c r="AE12" s="74"/>
      <c r="AF12" s="74"/>
      <c r="AG12" s="74">
        <v>1400</v>
      </c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>
        <f t="shared" si="1"/>
        <v>3600</v>
      </c>
    </row>
    <row r="13" spans="1:48" ht="16">
      <c r="A13" s="74" t="s">
        <v>205</v>
      </c>
      <c r="B13" s="74" t="s">
        <v>521</v>
      </c>
      <c r="C13" s="74" t="s">
        <v>522</v>
      </c>
      <c r="D13" s="74" t="s">
        <v>523</v>
      </c>
      <c r="E13" s="76">
        <v>1.5699999999999998</v>
      </c>
      <c r="F13" s="74">
        <v>84</v>
      </c>
      <c r="G13" s="74">
        <f t="shared" si="0"/>
        <v>34.078461600876309</v>
      </c>
      <c r="H13" s="74">
        <v>0</v>
      </c>
      <c r="I13" s="74"/>
      <c r="J13" s="74" t="s">
        <v>523</v>
      </c>
      <c r="K13" s="74"/>
      <c r="L13" s="74" t="s">
        <v>524</v>
      </c>
      <c r="M13" s="74" t="s">
        <v>523</v>
      </c>
      <c r="N13" s="74" t="s">
        <v>523</v>
      </c>
      <c r="O13" s="74" t="s">
        <v>523</v>
      </c>
      <c r="P13" s="74"/>
      <c r="Q13" s="74" t="s">
        <v>540</v>
      </c>
      <c r="R13" s="74" t="s">
        <v>523</v>
      </c>
      <c r="S13" s="74" t="s">
        <v>544</v>
      </c>
      <c r="T13" s="74" t="s">
        <v>523</v>
      </c>
      <c r="U13" s="74"/>
      <c r="V13" s="74" t="s">
        <v>527</v>
      </c>
      <c r="W13" s="74" t="s">
        <v>528</v>
      </c>
      <c r="X13" s="74" t="s">
        <v>523</v>
      </c>
      <c r="Y13" s="74" t="s">
        <v>523</v>
      </c>
      <c r="Z13" s="74" t="s">
        <v>543</v>
      </c>
      <c r="AA13" s="74">
        <v>5</v>
      </c>
      <c r="AB13" s="74">
        <v>2</v>
      </c>
      <c r="AC13" s="74"/>
      <c r="AD13" s="74">
        <v>1800</v>
      </c>
      <c r="AE13" s="74"/>
      <c r="AF13" s="74"/>
      <c r="AG13" s="74">
        <v>1800</v>
      </c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>
        <f t="shared" si="1"/>
        <v>0</v>
      </c>
    </row>
    <row r="14" spans="1:48" ht="16">
      <c r="A14" s="74" t="s">
        <v>213</v>
      </c>
      <c r="B14" s="74" t="s">
        <v>521</v>
      </c>
      <c r="C14" s="74" t="s">
        <v>522</v>
      </c>
      <c r="D14" s="74" t="s">
        <v>523</v>
      </c>
      <c r="E14" s="75">
        <v>1.63</v>
      </c>
      <c r="F14" s="74">
        <v>72</v>
      </c>
      <c r="G14" s="74">
        <f t="shared" si="0"/>
        <v>27.099251006812452</v>
      </c>
      <c r="H14" s="74">
        <v>0</v>
      </c>
      <c r="I14" s="74"/>
      <c r="J14" s="74" t="s">
        <v>523</v>
      </c>
      <c r="K14" s="74"/>
      <c r="L14" s="74" t="s">
        <v>539</v>
      </c>
      <c r="M14" s="74" t="s">
        <v>545</v>
      </c>
      <c r="N14" s="74" t="s">
        <v>523</v>
      </c>
      <c r="O14" s="74" t="s">
        <v>523</v>
      </c>
      <c r="P14" s="74"/>
      <c r="Q14" s="74" t="s">
        <v>525</v>
      </c>
      <c r="R14" s="74" t="s">
        <v>530</v>
      </c>
      <c r="S14" s="74"/>
      <c r="T14" s="74" t="s">
        <v>530</v>
      </c>
      <c r="U14" s="74" t="s">
        <v>528</v>
      </c>
      <c r="V14" s="74"/>
      <c r="W14" s="74" t="s">
        <v>528</v>
      </c>
      <c r="X14" s="74" t="s">
        <v>523</v>
      </c>
      <c r="Y14" s="74" t="s">
        <v>523</v>
      </c>
      <c r="Z14" s="74" t="s">
        <v>529</v>
      </c>
      <c r="AA14" s="74">
        <v>4</v>
      </c>
      <c r="AB14" s="74">
        <v>1</v>
      </c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>
        <f t="shared" si="1"/>
        <v>3800</v>
      </c>
    </row>
    <row r="15" spans="1:48" ht="16">
      <c r="A15" s="74" t="s">
        <v>209</v>
      </c>
      <c r="B15" s="74" t="s">
        <v>521</v>
      </c>
      <c r="C15" s="74" t="s">
        <v>535</v>
      </c>
      <c r="D15" s="74" t="s">
        <v>523</v>
      </c>
      <c r="E15" s="77">
        <v>9.7916666666666693E-2</v>
      </c>
      <c r="F15" s="78">
        <v>100</v>
      </c>
      <c r="G15" s="78">
        <f t="shared" si="0"/>
        <v>10430.058850158437</v>
      </c>
      <c r="H15" s="74">
        <v>0</v>
      </c>
      <c r="I15" s="74"/>
      <c r="J15" s="74" t="s">
        <v>523</v>
      </c>
      <c r="K15" s="74"/>
      <c r="L15" s="74" t="s">
        <v>546</v>
      </c>
      <c r="M15" s="74" t="s">
        <v>523</v>
      </c>
      <c r="N15" s="74" t="s">
        <v>523</v>
      </c>
      <c r="O15" s="74" t="s">
        <v>530</v>
      </c>
      <c r="P15" s="74" t="s">
        <v>526</v>
      </c>
      <c r="Q15" s="74"/>
      <c r="R15" s="74" t="s">
        <v>523</v>
      </c>
      <c r="S15" s="74" t="s">
        <v>547</v>
      </c>
      <c r="T15" s="74" t="s">
        <v>530</v>
      </c>
      <c r="U15" s="74" t="s">
        <v>528</v>
      </c>
      <c r="V15" s="74"/>
      <c r="W15" s="74" t="s">
        <v>528</v>
      </c>
      <c r="X15" s="74" t="s">
        <v>523</v>
      </c>
      <c r="Y15" s="74" t="s">
        <v>523</v>
      </c>
      <c r="Z15" s="74" t="s">
        <v>541</v>
      </c>
      <c r="AA15" s="74">
        <v>5</v>
      </c>
      <c r="AB15" s="74">
        <v>2</v>
      </c>
      <c r="AC15" s="74"/>
      <c r="AD15" s="74">
        <v>2100</v>
      </c>
      <c r="AE15" s="74"/>
      <c r="AF15" s="74"/>
      <c r="AG15" s="74">
        <v>1700</v>
      </c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>
        <f t="shared" si="1"/>
        <v>0</v>
      </c>
    </row>
    <row r="16" spans="1:48" ht="16">
      <c r="A16" s="74" t="s">
        <v>197</v>
      </c>
      <c r="B16" s="74" t="s">
        <v>521</v>
      </c>
      <c r="C16" s="74" t="s">
        <v>535</v>
      </c>
      <c r="D16" s="74" t="s">
        <v>523</v>
      </c>
      <c r="E16" s="76">
        <v>1.53</v>
      </c>
      <c r="F16" s="74">
        <v>90</v>
      </c>
      <c r="G16" s="74">
        <f t="shared" si="0"/>
        <v>38.446751249519416</v>
      </c>
      <c r="H16" s="74">
        <v>0</v>
      </c>
      <c r="I16" s="74"/>
      <c r="J16" s="74" t="s">
        <v>523</v>
      </c>
      <c r="K16" s="74"/>
      <c r="L16" s="74" t="s">
        <v>524</v>
      </c>
      <c r="M16" s="74" t="s">
        <v>523</v>
      </c>
      <c r="N16" s="74" t="s">
        <v>523</v>
      </c>
      <c r="O16" s="74" t="s">
        <v>523</v>
      </c>
      <c r="P16" s="74"/>
      <c r="Q16" s="74" t="s">
        <v>540</v>
      </c>
      <c r="R16" s="74" t="s">
        <v>523</v>
      </c>
      <c r="S16" s="74" t="s">
        <v>537</v>
      </c>
      <c r="T16" s="74" t="s">
        <v>530</v>
      </c>
      <c r="U16" s="74" t="s">
        <v>528</v>
      </c>
      <c r="V16" s="74"/>
      <c r="W16" s="74" t="s">
        <v>528</v>
      </c>
      <c r="X16" s="74" t="s">
        <v>523</v>
      </c>
      <c r="Y16" s="74" t="s">
        <v>523</v>
      </c>
      <c r="Z16" s="74" t="s">
        <v>543</v>
      </c>
      <c r="AA16" s="74">
        <v>5</v>
      </c>
      <c r="AB16" s="74">
        <v>2</v>
      </c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>
        <f t="shared" si="1"/>
        <v>0</v>
      </c>
    </row>
    <row r="17" spans="1:44" ht="16">
      <c r="A17" s="74" t="s">
        <v>193</v>
      </c>
      <c r="B17" s="74" t="s">
        <v>521</v>
      </c>
      <c r="C17" s="74" t="s">
        <v>535</v>
      </c>
      <c r="D17" s="74" t="s">
        <v>523</v>
      </c>
      <c r="E17" s="76">
        <v>1.58</v>
      </c>
      <c r="F17" s="74">
        <v>71</v>
      </c>
      <c r="G17" s="74">
        <f t="shared" si="0"/>
        <v>28.440954975164232</v>
      </c>
      <c r="H17" s="74">
        <v>0</v>
      </c>
      <c r="I17" s="74"/>
      <c r="J17" s="74" t="s">
        <v>523</v>
      </c>
      <c r="K17" s="74"/>
      <c r="L17" s="74" t="s">
        <v>546</v>
      </c>
      <c r="M17" s="74" t="s">
        <v>523</v>
      </c>
      <c r="N17" s="74" t="s">
        <v>523</v>
      </c>
      <c r="O17" s="74" t="s">
        <v>530</v>
      </c>
      <c r="P17" s="74" t="s">
        <v>548</v>
      </c>
      <c r="Q17" s="74"/>
      <c r="R17" s="74" t="s">
        <v>523</v>
      </c>
      <c r="S17" s="74" t="s">
        <v>537</v>
      </c>
      <c r="T17" s="74" t="s">
        <v>530</v>
      </c>
      <c r="U17" s="74" t="s">
        <v>528</v>
      </c>
      <c r="V17" s="74"/>
      <c r="W17" s="74" t="s">
        <v>528</v>
      </c>
      <c r="X17" s="74" t="s">
        <v>523</v>
      </c>
      <c r="Y17" s="74" t="s">
        <v>523</v>
      </c>
      <c r="Z17" s="74" t="s">
        <v>529</v>
      </c>
      <c r="AA17" s="74">
        <v>4</v>
      </c>
      <c r="AB17" s="74">
        <v>1</v>
      </c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>
        <f t="shared" si="1"/>
        <v>3800</v>
      </c>
    </row>
    <row r="18" spans="1:44" ht="16">
      <c r="A18" s="74" t="s">
        <v>177</v>
      </c>
      <c r="B18" s="74" t="s">
        <v>521</v>
      </c>
      <c r="C18" s="74" t="s">
        <v>535</v>
      </c>
      <c r="D18" s="74" t="s">
        <v>523</v>
      </c>
      <c r="E18" s="75">
        <v>1.57</v>
      </c>
      <c r="F18" s="74">
        <v>87</v>
      </c>
      <c r="G18" s="74">
        <f t="shared" si="0"/>
        <v>35.295549515193315</v>
      </c>
      <c r="H18" s="74">
        <v>0</v>
      </c>
      <c r="I18" s="74"/>
      <c r="J18" s="74" t="s">
        <v>523</v>
      </c>
      <c r="K18" s="74"/>
      <c r="L18" s="74" t="s">
        <v>524</v>
      </c>
      <c r="M18" s="74" t="s">
        <v>523</v>
      </c>
      <c r="N18" s="74" t="s">
        <v>523</v>
      </c>
      <c r="O18" s="74" t="s">
        <v>530</v>
      </c>
      <c r="P18" s="74" t="s">
        <v>526</v>
      </c>
      <c r="Q18" s="74"/>
      <c r="R18" s="74" t="s">
        <v>530</v>
      </c>
      <c r="S18" s="74"/>
      <c r="T18" s="74" t="s">
        <v>530</v>
      </c>
      <c r="U18" s="74" t="s">
        <v>528</v>
      </c>
      <c r="V18" s="74"/>
      <c r="W18" s="74" t="s">
        <v>528</v>
      </c>
      <c r="X18" s="74" t="s">
        <v>523</v>
      </c>
      <c r="Y18" s="74" t="s">
        <v>523</v>
      </c>
      <c r="Z18" s="74" t="s">
        <v>543</v>
      </c>
      <c r="AA18" s="74">
        <v>5</v>
      </c>
      <c r="AB18" s="74">
        <v>2</v>
      </c>
      <c r="AC18" s="74"/>
      <c r="AD18" s="74">
        <v>2000</v>
      </c>
      <c r="AE18" s="74"/>
      <c r="AF18" s="74"/>
      <c r="AG18" s="74">
        <v>1800</v>
      </c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>
        <f t="shared" si="1"/>
        <v>3500</v>
      </c>
    </row>
    <row r="19" spans="1:44" ht="16">
      <c r="A19" s="74" t="s">
        <v>181</v>
      </c>
      <c r="B19" s="74" t="s">
        <v>521</v>
      </c>
      <c r="C19" s="74" t="s">
        <v>549</v>
      </c>
      <c r="D19" s="74" t="s">
        <v>523</v>
      </c>
      <c r="E19" s="75">
        <v>1.52</v>
      </c>
      <c r="F19" s="74">
        <v>79</v>
      </c>
      <c r="G19" s="74">
        <f t="shared" si="0"/>
        <v>34.193213296398895</v>
      </c>
      <c r="H19" s="74">
        <v>0</v>
      </c>
      <c r="I19" s="74"/>
      <c r="J19" s="74" t="s">
        <v>523</v>
      </c>
      <c r="K19" s="74"/>
      <c r="L19" s="74" t="s">
        <v>533</v>
      </c>
      <c r="M19" s="74" t="s">
        <v>523</v>
      </c>
      <c r="N19" s="74" t="s">
        <v>523</v>
      </c>
      <c r="O19" s="74" t="s">
        <v>530</v>
      </c>
      <c r="P19" s="74" t="s">
        <v>548</v>
      </c>
      <c r="Q19" s="74"/>
      <c r="R19" s="74" t="s">
        <v>530</v>
      </c>
      <c r="S19" s="74"/>
      <c r="T19" s="74" t="s">
        <v>530</v>
      </c>
      <c r="U19" s="74" t="s">
        <v>550</v>
      </c>
      <c r="V19" s="74"/>
      <c r="W19" s="74" t="s">
        <v>550</v>
      </c>
      <c r="X19" s="74" t="s">
        <v>523</v>
      </c>
      <c r="Y19" s="74" t="s">
        <v>523</v>
      </c>
      <c r="Z19" s="74" t="s">
        <v>543</v>
      </c>
      <c r="AA19" s="74">
        <v>4</v>
      </c>
      <c r="AB19" s="74">
        <v>1</v>
      </c>
      <c r="AC19" s="74"/>
      <c r="AD19" s="74">
        <v>3500</v>
      </c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>
        <f t="shared" si="1"/>
        <v>2500</v>
      </c>
    </row>
    <row r="20" spans="1:44" ht="16">
      <c r="A20" s="74" t="s">
        <v>189</v>
      </c>
      <c r="B20" s="74" t="s">
        <v>521</v>
      </c>
      <c r="C20" s="74" t="s">
        <v>522</v>
      </c>
      <c r="D20" s="74" t="s">
        <v>523</v>
      </c>
      <c r="E20" s="75">
        <v>1.59</v>
      </c>
      <c r="F20" s="74">
        <v>72</v>
      </c>
      <c r="G20" s="74">
        <f t="shared" si="0"/>
        <v>28.479886080455675</v>
      </c>
      <c r="H20" s="74">
        <v>0</v>
      </c>
      <c r="I20" s="74"/>
      <c r="J20" s="74" t="s">
        <v>523</v>
      </c>
      <c r="K20" s="74"/>
      <c r="L20" s="74" t="s">
        <v>524</v>
      </c>
      <c r="M20" s="74" t="s">
        <v>523</v>
      </c>
      <c r="N20" s="74" t="s">
        <v>523</v>
      </c>
      <c r="O20" s="74" t="s">
        <v>530</v>
      </c>
      <c r="P20" s="74" t="s">
        <v>526</v>
      </c>
      <c r="Q20" s="74"/>
      <c r="R20" s="74" t="s">
        <v>523</v>
      </c>
      <c r="S20" s="74" t="s">
        <v>526</v>
      </c>
      <c r="T20" s="74" t="s">
        <v>530</v>
      </c>
      <c r="U20" s="74" t="s">
        <v>528</v>
      </c>
      <c r="V20" s="74"/>
      <c r="W20" s="74" t="s">
        <v>528</v>
      </c>
      <c r="X20" s="74" t="s">
        <v>523</v>
      </c>
      <c r="Y20" s="74" t="s">
        <v>523</v>
      </c>
      <c r="Z20" s="74" t="s">
        <v>551</v>
      </c>
      <c r="AA20" s="74">
        <v>5</v>
      </c>
      <c r="AB20" s="74">
        <v>1</v>
      </c>
      <c r="AC20" s="74"/>
      <c r="AD20" s="74">
        <v>2500</v>
      </c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>
        <f t="shared" si="1"/>
        <v>0</v>
      </c>
    </row>
    <row r="21" spans="1:44" ht="16">
      <c r="A21" s="74" t="s">
        <v>552</v>
      </c>
      <c r="B21" s="74" t="s">
        <v>521</v>
      </c>
      <c r="C21" s="74" t="s">
        <v>542</v>
      </c>
      <c r="D21" s="74" t="s">
        <v>530</v>
      </c>
      <c r="E21" s="75">
        <v>1.52</v>
      </c>
      <c r="F21" s="74">
        <v>70</v>
      </c>
      <c r="G21" s="74">
        <f t="shared" si="0"/>
        <v>30.297783933518005</v>
      </c>
      <c r="H21" s="74">
        <v>0</v>
      </c>
      <c r="I21" s="74"/>
      <c r="J21" s="74" t="s">
        <v>523</v>
      </c>
      <c r="K21" s="74"/>
      <c r="L21" s="74" t="s">
        <v>546</v>
      </c>
      <c r="M21" s="74" t="s">
        <v>530</v>
      </c>
      <c r="N21" s="74" t="s">
        <v>530</v>
      </c>
      <c r="O21" s="74" t="s">
        <v>530</v>
      </c>
      <c r="P21" s="74" t="s">
        <v>531</v>
      </c>
      <c r="Q21" s="74"/>
      <c r="R21" s="74" t="s">
        <v>530</v>
      </c>
      <c r="S21" s="74"/>
      <c r="T21" s="74" t="s">
        <v>530</v>
      </c>
      <c r="U21" s="74" t="s">
        <v>528</v>
      </c>
      <c r="V21" s="74"/>
      <c r="W21" s="74" t="s">
        <v>528</v>
      </c>
      <c r="X21" s="74" t="s">
        <v>523</v>
      </c>
      <c r="Y21" s="74" t="s">
        <v>530</v>
      </c>
      <c r="Z21" s="74" t="s">
        <v>553</v>
      </c>
      <c r="AA21" s="74">
        <v>2</v>
      </c>
      <c r="AB21" s="74">
        <v>1</v>
      </c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>
        <f t="shared" si="1"/>
        <v>6500</v>
      </c>
    </row>
    <row r="22" spans="1:44" ht="16">
      <c r="A22" s="74" t="s">
        <v>554</v>
      </c>
      <c r="B22" s="74" t="s">
        <v>521</v>
      </c>
      <c r="C22" s="74" t="s">
        <v>542</v>
      </c>
      <c r="D22" s="74" t="s">
        <v>523</v>
      </c>
      <c r="E22" s="75">
        <v>1.75</v>
      </c>
      <c r="F22" s="74">
        <v>76</v>
      </c>
      <c r="G22" s="74">
        <f t="shared" si="0"/>
        <v>24.816326530612244</v>
      </c>
      <c r="H22" s="74">
        <v>0</v>
      </c>
      <c r="I22" s="74"/>
      <c r="J22" s="74" t="s">
        <v>523</v>
      </c>
      <c r="K22" s="74"/>
      <c r="L22" s="74" t="s">
        <v>524</v>
      </c>
      <c r="M22" s="74" t="s">
        <v>523</v>
      </c>
      <c r="N22" s="74" t="s">
        <v>523</v>
      </c>
      <c r="O22" s="74" t="s">
        <v>530</v>
      </c>
      <c r="P22" s="74" t="s">
        <v>531</v>
      </c>
      <c r="Q22" s="74"/>
      <c r="R22" s="74" t="s">
        <v>523</v>
      </c>
      <c r="S22" s="74" t="s">
        <v>526</v>
      </c>
      <c r="T22" s="74" t="s">
        <v>530</v>
      </c>
      <c r="U22" s="74" t="s">
        <v>528</v>
      </c>
      <c r="V22" s="74"/>
      <c r="W22" s="74" t="s">
        <v>528</v>
      </c>
      <c r="X22" s="74" t="s">
        <v>523</v>
      </c>
      <c r="Y22" s="74" t="s">
        <v>523</v>
      </c>
      <c r="Z22" s="74" t="s">
        <v>529</v>
      </c>
      <c r="AA22" s="74">
        <v>4</v>
      </c>
      <c r="AB22" s="74">
        <v>3</v>
      </c>
      <c r="AC22" s="74"/>
      <c r="AD22" s="74">
        <v>2500</v>
      </c>
      <c r="AE22" s="74"/>
      <c r="AF22" s="74"/>
      <c r="AG22" s="74">
        <v>2000</v>
      </c>
      <c r="AH22" s="74"/>
      <c r="AI22" s="74"/>
      <c r="AJ22" s="74">
        <v>2000</v>
      </c>
      <c r="AK22" s="74"/>
      <c r="AL22" s="74"/>
      <c r="AM22" s="74"/>
      <c r="AN22" s="74"/>
      <c r="AO22" s="74"/>
      <c r="AP22" s="74"/>
      <c r="AQ22" s="74"/>
      <c r="AR22">
        <f t="shared" si="1"/>
        <v>9700</v>
      </c>
    </row>
    <row r="23" spans="1:44" ht="16">
      <c r="A23" s="74" t="s">
        <v>555</v>
      </c>
      <c r="B23" s="74" t="s">
        <v>521</v>
      </c>
      <c r="C23" s="74" t="s">
        <v>522</v>
      </c>
      <c r="D23" s="74" t="s">
        <v>523</v>
      </c>
      <c r="E23" s="75">
        <v>1.58</v>
      </c>
      <c r="F23" s="74">
        <v>80</v>
      </c>
      <c r="G23" s="74">
        <f t="shared" si="0"/>
        <v>32.046146450889275</v>
      </c>
      <c r="H23" s="74">
        <v>0</v>
      </c>
      <c r="I23" s="74"/>
      <c r="J23" s="74" t="s">
        <v>523</v>
      </c>
      <c r="K23" s="74"/>
      <c r="L23" s="74" t="s">
        <v>524</v>
      </c>
      <c r="M23" s="74" t="s">
        <v>523</v>
      </c>
      <c r="N23" s="74" t="s">
        <v>523</v>
      </c>
      <c r="O23" s="74" t="s">
        <v>530</v>
      </c>
      <c r="P23" s="74" t="s">
        <v>531</v>
      </c>
      <c r="Q23" s="74"/>
      <c r="R23" s="74" t="s">
        <v>523</v>
      </c>
      <c r="S23" s="74" t="s">
        <v>526</v>
      </c>
      <c r="T23" s="74" t="s">
        <v>530</v>
      </c>
      <c r="U23" s="74" t="s">
        <v>528</v>
      </c>
      <c r="V23" s="74"/>
      <c r="W23" s="74" t="s">
        <v>528</v>
      </c>
      <c r="X23" s="74" t="s">
        <v>523</v>
      </c>
      <c r="Y23" s="74" t="s">
        <v>523</v>
      </c>
      <c r="Z23" s="74" t="s">
        <v>529</v>
      </c>
      <c r="AA23" s="74">
        <v>4</v>
      </c>
      <c r="AB23" s="74">
        <v>3</v>
      </c>
      <c r="AC23" s="74"/>
      <c r="AD23" s="74">
        <v>4500</v>
      </c>
      <c r="AE23" s="74"/>
      <c r="AF23" s="74"/>
      <c r="AG23" s="74">
        <v>2400</v>
      </c>
      <c r="AH23" s="74"/>
      <c r="AI23" s="74"/>
      <c r="AJ23" s="74">
        <v>2800</v>
      </c>
      <c r="AK23" s="74"/>
      <c r="AL23" s="74"/>
      <c r="AM23" s="74"/>
      <c r="AN23" s="74"/>
      <c r="AO23" s="74"/>
      <c r="AP23" s="74"/>
      <c r="AQ23" s="74"/>
      <c r="AR23">
        <f t="shared" si="1"/>
        <v>17800</v>
      </c>
    </row>
    <row r="24" spans="1:44" ht="16">
      <c r="A24" s="74" t="s">
        <v>556</v>
      </c>
      <c r="B24" s="74" t="s">
        <v>521</v>
      </c>
      <c r="C24" s="74" t="s">
        <v>522</v>
      </c>
      <c r="D24" s="74" t="s">
        <v>523</v>
      </c>
      <c r="E24" s="75">
        <v>1.65</v>
      </c>
      <c r="F24" s="74">
        <v>82</v>
      </c>
      <c r="G24" s="74">
        <f t="shared" si="0"/>
        <v>30.119375573921033</v>
      </c>
      <c r="H24" s="74">
        <v>0</v>
      </c>
      <c r="I24" s="74"/>
      <c r="J24" s="74" t="s">
        <v>523</v>
      </c>
      <c r="K24" s="74"/>
      <c r="L24" s="74" t="s">
        <v>539</v>
      </c>
      <c r="M24" s="74" t="s">
        <v>523</v>
      </c>
      <c r="N24" s="74" t="s">
        <v>523</v>
      </c>
      <c r="O24" s="74" t="s">
        <v>530</v>
      </c>
      <c r="P24" s="74" t="s">
        <v>526</v>
      </c>
      <c r="Q24" s="74"/>
      <c r="R24" s="74" t="s">
        <v>523</v>
      </c>
      <c r="S24" s="74" t="s">
        <v>526</v>
      </c>
      <c r="T24" s="74" t="s">
        <v>530</v>
      </c>
      <c r="U24" s="74" t="s">
        <v>528</v>
      </c>
      <c r="V24" s="74"/>
      <c r="W24" s="74" t="s">
        <v>528</v>
      </c>
      <c r="X24" s="74" t="s">
        <v>523</v>
      </c>
      <c r="Y24" s="74" t="s">
        <v>523</v>
      </c>
      <c r="Z24" s="74" t="s">
        <v>543</v>
      </c>
      <c r="AA24" s="74">
        <v>5</v>
      </c>
      <c r="AB24" s="74">
        <v>5</v>
      </c>
      <c r="AC24" s="74"/>
      <c r="AD24" s="74">
        <v>3000</v>
      </c>
      <c r="AE24" s="74"/>
      <c r="AF24" s="74"/>
      <c r="AG24" s="74">
        <v>2500</v>
      </c>
      <c r="AH24" s="74"/>
      <c r="AI24" s="74"/>
      <c r="AJ24" s="74">
        <v>5000</v>
      </c>
      <c r="AK24" s="74"/>
      <c r="AL24" s="74"/>
      <c r="AM24" s="74">
        <v>2800</v>
      </c>
      <c r="AN24" s="74"/>
      <c r="AO24" s="74"/>
      <c r="AP24" s="74">
        <v>4500</v>
      </c>
      <c r="AQ24" s="74"/>
      <c r="AR24">
        <f t="shared" si="1"/>
        <v>1800</v>
      </c>
    </row>
    <row r="25" spans="1:44" ht="16">
      <c r="A25" s="74" t="s">
        <v>557</v>
      </c>
      <c r="B25" s="74" t="s">
        <v>521</v>
      </c>
      <c r="C25" s="74" t="s">
        <v>549</v>
      </c>
      <c r="D25" s="74" t="s">
        <v>523</v>
      </c>
      <c r="E25" s="75">
        <v>1.5</v>
      </c>
      <c r="F25" s="74">
        <v>65</v>
      </c>
      <c r="G25" s="74">
        <f t="shared" si="0"/>
        <v>28.888888888888889</v>
      </c>
      <c r="H25" s="74">
        <v>0</v>
      </c>
      <c r="I25" s="74"/>
      <c r="J25" s="74" t="s">
        <v>523</v>
      </c>
      <c r="K25" s="74"/>
      <c r="L25" s="74" t="s">
        <v>524</v>
      </c>
      <c r="M25" s="74" t="s">
        <v>523</v>
      </c>
      <c r="N25" s="74" t="s">
        <v>523</v>
      </c>
      <c r="O25" s="74" t="s">
        <v>530</v>
      </c>
      <c r="P25" s="74" t="s">
        <v>531</v>
      </c>
      <c r="Q25" s="74"/>
      <c r="R25" s="74" t="s">
        <v>523</v>
      </c>
      <c r="S25" s="74" t="s">
        <v>526</v>
      </c>
      <c r="T25" s="74" t="s">
        <v>530</v>
      </c>
      <c r="U25" s="74" t="s">
        <v>550</v>
      </c>
      <c r="V25" s="74"/>
      <c r="W25" s="74" t="s">
        <v>528</v>
      </c>
      <c r="X25" s="74" t="s">
        <v>523</v>
      </c>
      <c r="Y25" s="74" t="s">
        <v>523</v>
      </c>
      <c r="Z25" s="74" t="s">
        <v>553</v>
      </c>
      <c r="AA25" s="74">
        <v>1</v>
      </c>
      <c r="AB25" s="74">
        <v>1</v>
      </c>
      <c r="AC25" s="74"/>
      <c r="AD25" s="74">
        <v>1800</v>
      </c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>
        <f t="shared" si="1"/>
        <v>0</v>
      </c>
    </row>
    <row r="26" spans="1:44" ht="16">
      <c r="A26" s="74" t="s">
        <v>558</v>
      </c>
      <c r="B26" s="74" t="s">
        <v>521</v>
      </c>
      <c r="C26" s="74" t="s">
        <v>522</v>
      </c>
      <c r="D26" s="74" t="s">
        <v>523</v>
      </c>
      <c r="E26" s="75">
        <v>1.68</v>
      </c>
      <c r="F26" s="74">
        <v>71</v>
      </c>
      <c r="G26" s="74">
        <f t="shared" si="0"/>
        <v>25.155895691609981</v>
      </c>
      <c r="H26" s="74">
        <v>0</v>
      </c>
      <c r="I26" s="74"/>
      <c r="J26" s="74" t="s">
        <v>523</v>
      </c>
      <c r="K26" s="74"/>
      <c r="L26" s="74" t="s">
        <v>524</v>
      </c>
      <c r="M26" s="74" t="s">
        <v>523</v>
      </c>
      <c r="N26" s="74" t="s">
        <v>523</v>
      </c>
      <c r="O26" s="74" t="s">
        <v>530</v>
      </c>
      <c r="P26" s="74" t="s">
        <v>531</v>
      </c>
      <c r="Q26" s="74"/>
      <c r="R26" s="74" t="s">
        <v>523</v>
      </c>
      <c r="S26" s="74" t="s">
        <v>526</v>
      </c>
      <c r="T26" s="74" t="s">
        <v>530</v>
      </c>
      <c r="U26" s="74" t="s">
        <v>528</v>
      </c>
      <c r="V26" s="74"/>
      <c r="W26" s="74" t="s">
        <v>528</v>
      </c>
      <c r="X26" s="74" t="s">
        <v>523</v>
      </c>
      <c r="Y26" s="74" t="s">
        <v>523</v>
      </c>
      <c r="Z26" s="74" t="s">
        <v>559</v>
      </c>
      <c r="AA26" s="74">
        <v>2</v>
      </c>
      <c r="AB26" s="74">
        <v>0</v>
      </c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>
        <f t="shared" si="1"/>
        <v>0</v>
      </c>
    </row>
    <row r="27" spans="1:44" ht="16">
      <c r="A27" s="74" t="s">
        <v>560</v>
      </c>
      <c r="B27" s="74" t="s">
        <v>521</v>
      </c>
      <c r="C27" s="74" t="s">
        <v>542</v>
      </c>
      <c r="D27" s="74" t="s">
        <v>523</v>
      </c>
      <c r="E27" s="75">
        <v>1.6</v>
      </c>
      <c r="F27" s="74">
        <v>79</v>
      </c>
      <c r="G27" s="74">
        <f t="shared" si="0"/>
        <v>30.859374999999993</v>
      </c>
      <c r="H27" s="74">
        <v>0</v>
      </c>
      <c r="I27" s="74"/>
      <c r="J27" s="74" t="s">
        <v>523</v>
      </c>
      <c r="K27" s="74"/>
      <c r="L27" s="74" t="s">
        <v>524</v>
      </c>
      <c r="M27" s="74" t="s">
        <v>523</v>
      </c>
      <c r="N27" s="74" t="s">
        <v>523</v>
      </c>
      <c r="O27" s="74" t="s">
        <v>530</v>
      </c>
      <c r="P27" s="74" t="s">
        <v>531</v>
      </c>
      <c r="Q27" s="74"/>
      <c r="R27" s="74" t="s">
        <v>523</v>
      </c>
      <c r="S27" s="74" t="s">
        <v>526</v>
      </c>
      <c r="T27" s="74" t="s">
        <v>530</v>
      </c>
      <c r="U27" s="74" t="s">
        <v>528</v>
      </c>
      <c r="V27" s="74"/>
      <c r="W27" s="74" t="s">
        <v>528</v>
      </c>
      <c r="X27" s="74" t="s">
        <v>530</v>
      </c>
      <c r="Y27" s="74" t="s">
        <v>530</v>
      </c>
      <c r="Z27" s="74" t="s">
        <v>541</v>
      </c>
      <c r="AA27" s="74">
        <v>4</v>
      </c>
      <c r="AB27" s="74">
        <v>1</v>
      </c>
      <c r="AC27" s="74"/>
      <c r="AD27" s="74">
        <v>0</v>
      </c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>
        <f t="shared" si="1"/>
        <v>0</v>
      </c>
    </row>
    <row r="28" spans="1:44" ht="16">
      <c r="A28" s="74" t="s">
        <v>561</v>
      </c>
      <c r="B28" s="74" t="s">
        <v>521</v>
      </c>
      <c r="C28" s="74" t="s">
        <v>562</v>
      </c>
      <c r="D28" s="74" t="s">
        <v>523</v>
      </c>
      <c r="E28" s="75">
        <v>1.68</v>
      </c>
      <c r="F28" s="74">
        <v>95</v>
      </c>
      <c r="G28" s="74">
        <f t="shared" si="0"/>
        <v>33.659297052154201</v>
      </c>
      <c r="H28" s="74">
        <v>0</v>
      </c>
      <c r="I28" s="74"/>
      <c r="J28" s="74" t="s">
        <v>523</v>
      </c>
      <c r="K28" s="74"/>
      <c r="L28" s="74" t="s">
        <v>524</v>
      </c>
      <c r="M28" s="74" t="s">
        <v>523</v>
      </c>
      <c r="N28" s="74" t="s">
        <v>523</v>
      </c>
      <c r="O28" s="74" t="s">
        <v>530</v>
      </c>
      <c r="P28" s="74" t="s">
        <v>531</v>
      </c>
      <c r="Q28" s="74"/>
      <c r="R28" s="74" t="s">
        <v>523</v>
      </c>
      <c r="S28" s="74" t="s">
        <v>526</v>
      </c>
      <c r="T28" s="74" t="s">
        <v>530</v>
      </c>
      <c r="U28" s="74" t="s">
        <v>563</v>
      </c>
      <c r="V28" s="74"/>
      <c r="W28" s="74" t="s">
        <v>528</v>
      </c>
      <c r="X28" s="74" t="s">
        <v>523</v>
      </c>
      <c r="Y28" s="74" t="s">
        <v>523</v>
      </c>
      <c r="Z28" s="74" t="s">
        <v>529</v>
      </c>
      <c r="AA28" s="74">
        <v>2</v>
      </c>
      <c r="AB28" s="74">
        <v>1</v>
      </c>
      <c r="AC28" s="74"/>
      <c r="AD28" s="74">
        <v>0</v>
      </c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>
        <f t="shared" si="1"/>
        <v>3800</v>
      </c>
    </row>
    <row r="29" spans="1:44" ht="16">
      <c r="A29" s="74" t="s">
        <v>564</v>
      </c>
      <c r="B29" s="74" t="s">
        <v>521</v>
      </c>
      <c r="C29" s="74" t="s">
        <v>542</v>
      </c>
      <c r="D29" s="74" t="s">
        <v>523</v>
      </c>
      <c r="E29" s="75">
        <v>1.61</v>
      </c>
      <c r="F29" s="74">
        <v>58</v>
      </c>
      <c r="G29" s="74">
        <f t="shared" si="0"/>
        <v>22.375679950619187</v>
      </c>
      <c r="H29" s="74">
        <v>0</v>
      </c>
      <c r="I29" s="74"/>
      <c r="J29" s="74" t="s">
        <v>523</v>
      </c>
      <c r="K29" s="74"/>
      <c r="L29" s="74" t="s">
        <v>524</v>
      </c>
      <c r="M29" s="74" t="s">
        <v>523</v>
      </c>
      <c r="N29" s="74" t="s">
        <v>523</v>
      </c>
      <c r="O29" s="74" t="s">
        <v>530</v>
      </c>
      <c r="P29" s="74" t="s">
        <v>531</v>
      </c>
      <c r="Q29" s="74"/>
      <c r="R29" s="74" t="s">
        <v>523</v>
      </c>
      <c r="S29" s="74" t="s">
        <v>526</v>
      </c>
      <c r="T29" s="74" t="s">
        <v>530</v>
      </c>
      <c r="U29" s="74" t="s">
        <v>528</v>
      </c>
      <c r="V29" s="74"/>
      <c r="W29" s="74" t="s">
        <v>528</v>
      </c>
      <c r="X29" s="74" t="s">
        <v>523</v>
      </c>
      <c r="Y29" s="74" t="s">
        <v>523</v>
      </c>
      <c r="Z29" s="74" t="s">
        <v>543</v>
      </c>
      <c r="AA29" s="74">
        <v>4</v>
      </c>
      <c r="AB29" s="74">
        <v>2</v>
      </c>
      <c r="AC29" s="74"/>
      <c r="AD29" s="74">
        <v>2100</v>
      </c>
      <c r="AE29" s="74"/>
      <c r="AF29" s="74"/>
      <c r="AG29" s="74">
        <v>1700</v>
      </c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>
        <f t="shared" si="1"/>
        <v>2000</v>
      </c>
    </row>
    <row r="30" spans="1:44" ht="16">
      <c r="A30" s="74" t="s">
        <v>565</v>
      </c>
      <c r="B30" s="74" t="s">
        <v>521</v>
      </c>
      <c r="C30" s="74" t="s">
        <v>522</v>
      </c>
      <c r="D30" s="74" t="s">
        <v>523</v>
      </c>
      <c r="E30" s="75">
        <v>1.65</v>
      </c>
      <c r="F30" s="74">
        <v>68</v>
      </c>
      <c r="G30" s="74">
        <f t="shared" si="0"/>
        <v>24.977043158861342</v>
      </c>
      <c r="H30" s="74">
        <v>0</v>
      </c>
      <c r="I30" s="74"/>
      <c r="J30" s="74" t="s">
        <v>523</v>
      </c>
      <c r="K30" s="74"/>
      <c r="L30" s="74" t="s">
        <v>524</v>
      </c>
      <c r="M30" s="74" t="s">
        <v>523</v>
      </c>
      <c r="N30" s="74" t="s">
        <v>523</v>
      </c>
      <c r="O30" s="74" t="s">
        <v>530</v>
      </c>
      <c r="P30" s="74" t="s">
        <v>531</v>
      </c>
      <c r="Q30" s="74"/>
      <c r="R30" s="74" t="s">
        <v>523</v>
      </c>
      <c r="S30" s="74" t="s">
        <v>526</v>
      </c>
      <c r="T30" s="74" t="s">
        <v>530</v>
      </c>
      <c r="U30" s="74" t="s">
        <v>550</v>
      </c>
      <c r="V30" s="74"/>
      <c r="W30" s="74" t="s">
        <v>550</v>
      </c>
      <c r="X30" s="74" t="s">
        <v>523</v>
      </c>
      <c r="Y30" s="74" t="s">
        <v>523</v>
      </c>
      <c r="Z30" s="74" t="s">
        <v>543</v>
      </c>
      <c r="AA30" s="74">
        <v>0</v>
      </c>
      <c r="AB30" s="74">
        <v>1</v>
      </c>
      <c r="AC30" s="74"/>
      <c r="AD30" s="74">
        <v>2000</v>
      </c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>
        <f t="shared" si="1"/>
        <v>0</v>
      </c>
    </row>
    <row r="31" spans="1:44" ht="16">
      <c r="A31" s="74" t="s">
        <v>566</v>
      </c>
      <c r="B31" s="74" t="s">
        <v>521</v>
      </c>
      <c r="C31" s="74" t="s">
        <v>522</v>
      </c>
      <c r="D31" s="74" t="s">
        <v>523</v>
      </c>
      <c r="E31" s="75">
        <v>1.62</v>
      </c>
      <c r="F31" s="74">
        <v>69</v>
      </c>
      <c r="G31" s="74">
        <f t="shared" si="0"/>
        <v>26.291723822588015</v>
      </c>
      <c r="H31" s="74">
        <v>0</v>
      </c>
      <c r="I31" s="74"/>
      <c r="J31" s="74" t="s">
        <v>523</v>
      </c>
      <c r="K31" s="74"/>
      <c r="L31" s="74" t="s">
        <v>524</v>
      </c>
      <c r="M31" s="74" t="s">
        <v>523</v>
      </c>
      <c r="N31" s="74" t="s">
        <v>523</v>
      </c>
      <c r="O31" s="74" t="s">
        <v>530</v>
      </c>
      <c r="P31" s="74" t="s">
        <v>526</v>
      </c>
      <c r="Q31" s="74"/>
      <c r="R31" s="74" t="s">
        <v>523</v>
      </c>
      <c r="S31" s="74" t="s">
        <v>526</v>
      </c>
      <c r="T31" s="74" t="s">
        <v>530</v>
      </c>
      <c r="U31" s="74" t="s">
        <v>528</v>
      </c>
      <c r="V31" s="74"/>
      <c r="W31" s="74" t="s">
        <v>528</v>
      </c>
      <c r="X31" s="74" t="s">
        <v>523</v>
      </c>
      <c r="Y31" s="74" t="s">
        <v>523</v>
      </c>
      <c r="Z31" s="74" t="s">
        <v>529</v>
      </c>
      <c r="AA31" s="74">
        <v>10</v>
      </c>
      <c r="AB31" s="74">
        <v>4</v>
      </c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>
        <f t="shared" si="1"/>
        <v>4900</v>
      </c>
    </row>
    <row r="32" spans="1:44" ht="16">
      <c r="A32" s="74" t="s">
        <v>567</v>
      </c>
      <c r="B32" s="74" t="s">
        <v>521</v>
      </c>
      <c r="C32" s="74" t="s">
        <v>522</v>
      </c>
      <c r="D32" s="74" t="s">
        <v>523</v>
      </c>
      <c r="E32" s="75">
        <v>1.6</v>
      </c>
      <c r="F32" s="74">
        <v>57</v>
      </c>
      <c r="G32" s="74">
        <f t="shared" si="0"/>
        <v>22.265624999999996</v>
      </c>
      <c r="H32" s="74">
        <v>0</v>
      </c>
      <c r="I32" s="74"/>
      <c r="J32" s="74" t="s">
        <v>523</v>
      </c>
      <c r="K32" s="74"/>
      <c r="L32" s="74" t="s">
        <v>524</v>
      </c>
      <c r="M32" s="74" t="s">
        <v>523</v>
      </c>
      <c r="N32" s="74" t="s">
        <v>523</v>
      </c>
      <c r="O32" s="74" t="s">
        <v>530</v>
      </c>
      <c r="P32" s="74" t="s">
        <v>531</v>
      </c>
      <c r="Q32" s="74"/>
      <c r="R32" s="74" t="s">
        <v>523</v>
      </c>
      <c r="S32" s="74" t="s">
        <v>526</v>
      </c>
      <c r="T32" s="74" t="s">
        <v>530</v>
      </c>
      <c r="U32" s="74" t="s">
        <v>550</v>
      </c>
      <c r="V32" s="74"/>
      <c r="W32" s="74" t="s">
        <v>528</v>
      </c>
      <c r="X32" s="74" t="s">
        <v>523</v>
      </c>
      <c r="Y32" s="74" t="s">
        <v>523</v>
      </c>
      <c r="Z32" s="74" t="s">
        <v>543</v>
      </c>
      <c r="AA32" s="74">
        <v>8</v>
      </c>
      <c r="AB32" s="74">
        <v>3</v>
      </c>
      <c r="AC32" s="74"/>
      <c r="AD32" s="74">
        <v>1600</v>
      </c>
      <c r="AE32" s="74"/>
      <c r="AF32" s="74"/>
      <c r="AG32" s="74">
        <v>1800</v>
      </c>
      <c r="AH32" s="74"/>
      <c r="AI32" s="74"/>
      <c r="AJ32" s="74">
        <v>1500</v>
      </c>
      <c r="AK32" s="74"/>
      <c r="AL32" s="74"/>
      <c r="AM32" s="74"/>
      <c r="AN32" s="74"/>
      <c r="AO32" s="74"/>
      <c r="AP32" s="74"/>
      <c r="AQ32" s="74"/>
      <c r="AR32">
        <f t="shared" si="1"/>
        <v>0</v>
      </c>
    </row>
    <row r="33" spans="44:44">
      <c r="AR33">
        <f t="shared" si="1"/>
        <v>0</v>
      </c>
    </row>
    <row r="34" spans="44:44">
      <c r="AR34">
        <f t="shared" si="1"/>
        <v>0</v>
      </c>
    </row>
    <row r="35" spans="44:44">
      <c r="AR35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C05F6-590D-004B-ADB9-0F525DCCD713}">
  <dimension ref="A1:AG65"/>
  <sheetViews>
    <sheetView workbookViewId="0">
      <selection activeCell="A18" sqref="A18"/>
    </sheetView>
  </sheetViews>
  <sheetFormatPr baseColWidth="10" defaultRowHeight="15"/>
  <cols>
    <col min="2" max="5" width="36.33203125" customWidth="1"/>
    <col min="6" max="15" width="10.83203125" customWidth="1"/>
  </cols>
  <sheetData>
    <row r="1" spans="1:33">
      <c r="A1" s="16" t="s">
        <v>0</v>
      </c>
      <c r="B1" s="16" t="s">
        <v>1</v>
      </c>
      <c r="C1" s="16" t="s">
        <v>672</v>
      </c>
      <c r="D1" s="16" t="s">
        <v>337</v>
      </c>
      <c r="E1" s="16" t="s">
        <v>338</v>
      </c>
      <c r="F1" s="30" t="s">
        <v>699</v>
      </c>
      <c r="G1" s="30" t="s">
        <v>674</v>
      </c>
      <c r="H1" s="31" t="s">
        <v>700</v>
      </c>
      <c r="I1" s="31" t="s">
        <v>701</v>
      </c>
      <c r="J1" s="30" t="s">
        <v>702</v>
      </c>
      <c r="K1" s="30" t="s">
        <v>678</v>
      </c>
      <c r="L1" s="31" t="s">
        <v>703</v>
      </c>
      <c r="M1" s="30" t="s">
        <v>704</v>
      </c>
      <c r="N1" s="30" t="s">
        <v>681</v>
      </c>
      <c r="O1" s="30" t="s">
        <v>682</v>
      </c>
      <c r="P1" s="30" t="s">
        <v>705</v>
      </c>
      <c r="Q1" s="31" t="s">
        <v>706</v>
      </c>
      <c r="R1" s="30" t="s">
        <v>707</v>
      </c>
      <c r="S1" s="30" t="s">
        <v>686</v>
      </c>
      <c r="T1" s="30" t="s">
        <v>708</v>
      </c>
      <c r="U1" s="30" t="s">
        <v>688</v>
      </c>
      <c r="V1" s="30" t="s">
        <v>689</v>
      </c>
      <c r="W1" s="30" t="s">
        <v>690</v>
      </c>
      <c r="X1" s="30" t="s">
        <v>709</v>
      </c>
      <c r="Y1" s="38"/>
      <c r="Z1" s="26"/>
      <c r="AA1" s="26"/>
      <c r="AB1" s="26"/>
      <c r="AC1" s="26"/>
      <c r="AD1" s="26"/>
      <c r="AE1" s="26"/>
      <c r="AF1" s="26"/>
      <c r="AG1" s="26"/>
    </row>
    <row r="2" spans="1:33">
      <c r="A2" t="s">
        <v>228</v>
      </c>
      <c r="B2" t="s">
        <v>229</v>
      </c>
      <c r="D2">
        <v>8.4190000000000005</v>
      </c>
      <c r="E2">
        <v>316</v>
      </c>
      <c r="F2" s="3">
        <f ca="1">#REF!*$F2</f>
        <v>0</v>
      </c>
      <c r="G2" s="3">
        <f ca="1">#REF!*$F2</f>
        <v>12.383549160046886</v>
      </c>
      <c r="H2" s="3">
        <f ca="1">#REF!*$F2</f>
        <v>3.8635870556062004</v>
      </c>
      <c r="I2" s="3">
        <f ca="1">#REF!*$F2</f>
        <v>9.0317619481703387E-2</v>
      </c>
      <c r="J2" s="3">
        <f ca="1">#REF!*$F2</f>
        <v>0.10035291053522599</v>
      </c>
      <c r="K2" s="3">
        <f ca="1">#REF!*$F2</f>
        <v>4.24492811564006</v>
      </c>
      <c r="L2" s="3">
        <f ca="1">#REF!*$F2</f>
        <v>6.0211746321135594E-2</v>
      </c>
      <c r="M2" s="3">
        <f ca="1">#REF!*$F2</f>
        <v>0.35123518687329097</v>
      </c>
      <c r="N2" s="3">
        <f ca="1">#REF!*$F2</f>
        <v>17.280771194165915</v>
      </c>
      <c r="O2" s="3">
        <f ca="1">#REF!*$F2</f>
        <v>63.362827711941691</v>
      </c>
      <c r="P2" s="3">
        <f ca="1">#REF!*$F2</f>
        <v>1.6357524417241835</v>
      </c>
      <c r="Q2" s="3">
        <f ca="1">#REF!*$F2</f>
        <v>0.98345852324521477</v>
      </c>
      <c r="R2" s="3">
        <f ca="1">#REF!*$F2</f>
        <v>0.60211746321135595</v>
      </c>
      <c r="S2" s="3">
        <f ca="1">#REF!*$F2</f>
        <v>4.0141164214090398E-2</v>
      </c>
      <c r="T2" s="3">
        <f ca="1">#REF!*$F2</f>
        <v>1.00352910535226E-2</v>
      </c>
      <c r="U2" s="3">
        <f ca="1">#REF!*$F2</f>
        <v>7.0247037374658192E-2</v>
      </c>
      <c r="V2" s="3">
        <f ca="1">#REF!*$F2</f>
        <v>1.4952583669748671</v>
      </c>
      <c r="W2" s="3">
        <f ca="1">#REF!*$F2</f>
        <v>253.50148730303437</v>
      </c>
      <c r="X2" s="3">
        <f ca="1">A2*$F2</f>
        <v>2.1475522854538363</v>
      </c>
    </row>
    <row r="3" spans="1:33">
      <c r="A3" t="s">
        <v>232</v>
      </c>
      <c r="B3" t="s">
        <v>233</v>
      </c>
      <c r="D3">
        <v>8.2409999999999997</v>
      </c>
      <c r="E3">
        <v>287</v>
      </c>
      <c r="F3" s="3">
        <f ca="1">#REF!*$F3</f>
        <v>1.0010513336361868E-2</v>
      </c>
      <c r="G3" s="3">
        <f ca="1">#REF!*$F3</f>
        <v>15.736526964760857</v>
      </c>
      <c r="H3" s="3">
        <f ca="1">#REF!*$F3</f>
        <v>5.0452987215263816</v>
      </c>
      <c r="I3" s="3">
        <f ca="1">#REF!*$F3</f>
        <v>0.23024180673632294</v>
      </c>
      <c r="J3" s="3">
        <f ca="1">#REF!*$F3</f>
        <v>7.0073593354533073E-2</v>
      </c>
      <c r="K3" s="3">
        <f ca="1">#REF!*$F3</f>
        <v>2.122228827308716</v>
      </c>
      <c r="L3" s="3">
        <f ca="1">#REF!*$F3</f>
        <v>5.0052566681809338E-2</v>
      </c>
      <c r="M3" s="3">
        <f ca="1">#REF!*$F3</f>
        <v>0.13013667337270429</v>
      </c>
      <c r="N3" s="3">
        <f ca="1">#REF!*$F3</f>
        <v>3.7139004477902531</v>
      </c>
      <c r="O3" s="3">
        <f ca="1">#REF!*$F3</f>
        <v>14.044750210915701</v>
      </c>
      <c r="P3" s="3">
        <f ca="1">#REF!*$F3</f>
        <v>1.4715454604451945</v>
      </c>
      <c r="Q3" s="3">
        <f ca="1">#REF!*$F3</f>
        <v>0.48050464014536964</v>
      </c>
      <c r="R3" s="3">
        <f ca="1">#REF!*$F3</f>
        <v>0.73076747355441629</v>
      </c>
      <c r="S3" s="3">
        <f ca="1">#REF!*$F3</f>
        <v>4.004205334544747E-2</v>
      </c>
      <c r="T3" s="3">
        <f ca="1">#REF!*$F3</f>
        <v>1.0010513336361868E-2</v>
      </c>
      <c r="U3" s="3">
        <f ca="1">#REF!*$F3</f>
        <v>2.5927229541177237</v>
      </c>
      <c r="V3" s="3">
        <f ca="1">#REF!*$F3</f>
        <v>1.8619554805633074</v>
      </c>
      <c r="W3" s="3">
        <f ca="1">#REF!*$F3</f>
        <v>137.21410630151212</v>
      </c>
      <c r="X3" s="3">
        <f ca="1">A3*$F3</f>
        <v>8.0084106690894941E-2</v>
      </c>
    </row>
    <row r="4" spans="1:33">
      <c r="A4" t="s">
        <v>57</v>
      </c>
      <c r="B4" t="s">
        <v>109</v>
      </c>
      <c r="D4">
        <v>8.173</v>
      </c>
      <c r="E4">
        <v>43</v>
      </c>
      <c r="F4" s="3">
        <v>0</v>
      </c>
      <c r="G4" s="3">
        <v>14.305996618194115</v>
      </c>
      <c r="H4" s="3">
        <v>4.3018031788975311</v>
      </c>
      <c r="I4" s="3">
        <v>0.10004193439296584</v>
      </c>
      <c r="J4" s="3">
        <v>0.40016773757186336</v>
      </c>
      <c r="K4" s="3">
        <v>17.607380453161987</v>
      </c>
      <c r="L4" s="3">
        <v>0</v>
      </c>
      <c r="M4" s="3">
        <v>0.30012580317889753</v>
      </c>
      <c r="N4" s="3">
        <v>8.2034386202231993</v>
      </c>
      <c r="O4" s="3">
        <v>37.115557659790333</v>
      </c>
      <c r="P4" s="3">
        <v>1.5006290158944875</v>
      </c>
      <c r="Q4" s="3">
        <v>0.50020967196482913</v>
      </c>
      <c r="R4" s="3">
        <v>0.50020967196482924</v>
      </c>
      <c r="S4" s="3">
        <v>0</v>
      </c>
      <c r="T4" s="3">
        <v>0</v>
      </c>
      <c r="U4" s="3">
        <v>0</v>
      </c>
      <c r="V4" s="3">
        <v>1.0004193439296585</v>
      </c>
      <c r="W4" s="3">
        <v>230.59665877578627</v>
      </c>
      <c r="X4" s="3">
        <v>0.50020967196482924</v>
      </c>
    </row>
    <row r="5" spans="1:33">
      <c r="A5" t="s">
        <v>236</v>
      </c>
      <c r="B5" t="s">
        <v>237</v>
      </c>
      <c r="D5">
        <v>8.4559999999999995</v>
      </c>
      <c r="E5">
        <v>310</v>
      </c>
      <c r="F5" s="3">
        <f ca="1">#REF!*$F5</f>
        <v>0</v>
      </c>
      <c r="G5" s="3">
        <f ca="1">#REF!*$F5</f>
        <v>13.417769743656139</v>
      </c>
      <c r="H5" s="3">
        <f ca="1">#REF!*$F5</f>
        <v>4.0841021491455214</v>
      </c>
      <c r="I5" s="3">
        <f ca="1">#REF!*$F5</f>
        <v>0.10957347229414813</v>
      </c>
      <c r="J5" s="3">
        <f ca="1">#REF!*$F5</f>
        <v>0.10957347229414813</v>
      </c>
      <c r="K5" s="3">
        <f ca="1">#REF!*$F5</f>
        <v>6.9927797773174527</v>
      </c>
      <c r="L5" s="3">
        <f ca="1">#REF!*$F5</f>
        <v>4.980612377006733E-2</v>
      </c>
      <c r="M5" s="3">
        <f ca="1">#REF!*$F5</f>
        <v>0.20918571983428277</v>
      </c>
      <c r="N5" s="3">
        <f ca="1">#REF!*$F5</f>
        <v>3.1676694717762826</v>
      </c>
      <c r="O5" s="3">
        <f ca="1">#REF!*$F5</f>
        <v>14.97172080528224</v>
      </c>
      <c r="P5" s="3">
        <f ca="1">#REF!*$F5</f>
        <v>1.6635245339202489</v>
      </c>
      <c r="Q5" s="3">
        <f ca="1">#REF!*$F5</f>
        <v>0.29883674262040399</v>
      </c>
      <c r="R5" s="3">
        <f ca="1">#REF!*$F5</f>
        <v>0.64747960901087531</v>
      </c>
      <c r="S5" s="3">
        <f ca="1">#REF!*$F5</f>
        <v>3.984489901605387E-2</v>
      </c>
      <c r="T5" s="3">
        <f ca="1">#REF!*$F5</f>
        <v>0</v>
      </c>
      <c r="U5" s="3">
        <f ca="1">#REF!*$F5</f>
        <v>5.9767348524080798E-2</v>
      </c>
      <c r="V5" s="3">
        <f ca="1">#REF!*$F5</f>
        <v>1.8328653547384779</v>
      </c>
      <c r="W5" s="3">
        <f ca="1">#REF!*$F5</f>
        <v>258.68304563697575</v>
      </c>
      <c r="X5" s="3">
        <f ca="1">A5*$F5</f>
        <v>2.9883674262040399E-2</v>
      </c>
    </row>
    <row r="6" spans="1:33">
      <c r="A6" t="s">
        <v>240</v>
      </c>
      <c r="B6" t="s">
        <v>241</v>
      </c>
      <c r="D6">
        <v>8.43</v>
      </c>
      <c r="E6">
        <v>314</v>
      </c>
      <c r="F6" s="3">
        <f ca="1">#REF!*$F6</f>
        <v>0</v>
      </c>
      <c r="G6" s="3">
        <f ca="1">#REF!*$F6</f>
        <v>11.717997975571905</v>
      </c>
      <c r="H6" s="3">
        <f ca="1">#REF!*$F6</f>
        <v>4.6308239422363195</v>
      </c>
      <c r="I6" s="3">
        <f ca="1">#REF!*$F6</f>
        <v>0.12080410284094745</v>
      </c>
      <c r="J6" s="3">
        <f ca="1">#REF!*$F6</f>
        <v>0.20134017140157909</v>
      </c>
      <c r="K6" s="3">
        <f ca="1">#REF!*$F6</f>
        <v>8.6878283959781371</v>
      </c>
      <c r="L6" s="3">
        <f ca="1">#REF!*$F6</f>
        <v>5.0335042850394772E-2</v>
      </c>
      <c r="M6" s="3">
        <f ca="1">#REF!*$F6</f>
        <v>0.71475760847560565</v>
      </c>
      <c r="N6" s="3">
        <f ca="1">#REF!*$F6</f>
        <v>55.579954315405907</v>
      </c>
      <c r="O6" s="3">
        <f ca="1">#REF!*$F6</f>
        <v>52.167238410149139</v>
      </c>
      <c r="P6" s="3">
        <f ca="1">#REF!*$F6</f>
        <v>1.771793508333896</v>
      </c>
      <c r="Q6" s="3">
        <f ca="1">#REF!*$F6</f>
        <v>0.3624123085228424</v>
      </c>
      <c r="R6" s="3">
        <f ca="1">#REF!*$F6</f>
        <v>0.59395350563465832</v>
      </c>
      <c r="S6" s="3">
        <f ca="1">#REF!*$F6</f>
        <v>8.0536068560631641E-2</v>
      </c>
      <c r="T6" s="3">
        <f ca="1">#REF!*$F6</f>
        <v>1.0067008570078955E-2</v>
      </c>
      <c r="U6" s="3">
        <f ca="1">#REF!*$F6</f>
        <v>1.1375719684189218</v>
      </c>
      <c r="V6" s="3">
        <f ca="1">#REF!*$F6</f>
        <v>0.81542769417639527</v>
      </c>
      <c r="W6" s="3">
        <f ca="1">#REF!*$F6</f>
        <v>228.17881624940958</v>
      </c>
      <c r="X6" s="3">
        <f ca="1">A6*$F6</f>
        <v>3.1811747081449497</v>
      </c>
    </row>
    <row r="7" spans="1:33">
      <c r="A7" t="s">
        <v>59</v>
      </c>
      <c r="B7" t="s">
        <v>111</v>
      </c>
      <c r="D7">
        <v>8.4559999999999995</v>
      </c>
      <c r="E7">
        <v>310</v>
      </c>
      <c r="F7" s="3">
        <v>0</v>
      </c>
      <c r="G7" s="3">
        <v>12.419530831099197</v>
      </c>
      <c r="H7" s="3">
        <v>4.3067727882037534</v>
      </c>
      <c r="I7" s="3">
        <v>0.10015750670241287</v>
      </c>
      <c r="J7" s="3">
        <v>0.20031501340482574</v>
      </c>
      <c r="K7" s="3">
        <v>3.505512734584451</v>
      </c>
      <c r="L7" s="3">
        <v>0</v>
      </c>
      <c r="M7" s="3">
        <v>0.10015750670241287</v>
      </c>
      <c r="N7" s="3">
        <v>1.9029926273458446</v>
      </c>
      <c r="O7" s="3">
        <v>32.751504691689007</v>
      </c>
      <c r="P7" s="3">
        <v>1.40220509383378</v>
      </c>
      <c r="Q7" s="3">
        <v>0.50078753351206429</v>
      </c>
      <c r="R7" s="3">
        <v>0.5007875335120644</v>
      </c>
      <c r="S7" s="3">
        <v>0</v>
      </c>
      <c r="T7" s="3">
        <v>0</v>
      </c>
      <c r="U7" s="3">
        <v>0</v>
      </c>
      <c r="V7" s="3">
        <v>0.90141756032171583</v>
      </c>
      <c r="W7" s="3">
        <v>232.56573056300269</v>
      </c>
      <c r="X7" s="3">
        <v>0.20031501340482574</v>
      </c>
    </row>
    <row r="8" spans="1:33">
      <c r="A8" t="s">
        <v>244</v>
      </c>
      <c r="B8" t="s">
        <v>245</v>
      </c>
      <c r="D8">
        <v>8.2439999999999998</v>
      </c>
      <c r="E8">
        <v>304</v>
      </c>
      <c r="F8" s="3">
        <f ca="1">#REF!*$F8</f>
        <v>0</v>
      </c>
      <c r="G8" s="3">
        <f ca="1">#REF!*$F8</f>
        <v>10.056968360821271</v>
      </c>
      <c r="H8" s="3">
        <f ca="1">#REF!*$F8</f>
        <v>4.5731686974082804</v>
      </c>
      <c r="I8" s="3">
        <f ca="1">#REF!*$F8</f>
        <v>0.14009707169303265</v>
      </c>
      <c r="J8" s="3">
        <f ca="1">#REF!*$F8</f>
        <v>0.11007627061595422</v>
      </c>
      <c r="K8" s="3">
        <f ca="1">#REF!*$F8</f>
        <v>6.7246594412655663</v>
      </c>
      <c r="L8" s="3">
        <f ca="1">#REF!*$F8</f>
        <v>5.0034668461797376E-2</v>
      </c>
      <c r="M8" s="3">
        <f ca="1">#REF!*$F8</f>
        <v>0.42029121507909795</v>
      </c>
      <c r="N8" s="3">
        <f ca="1">#REF!*$F8</f>
        <v>71.799749242679226</v>
      </c>
      <c r="O8" s="3">
        <f ca="1">#REF!*$F8</f>
        <v>105.52311578593066</v>
      </c>
      <c r="P8" s="3">
        <f ca="1">#REF!*$F8</f>
        <v>1.581095523392797</v>
      </c>
      <c r="Q8" s="3">
        <f ca="1">#REF!*$F8</f>
        <v>0.61042295523392798</v>
      </c>
      <c r="R8" s="3">
        <f ca="1">#REF!*$F8</f>
        <v>0.60041602154156848</v>
      </c>
      <c r="S8" s="3">
        <f ca="1">#REF!*$F8</f>
        <v>7.0048535846516324E-2</v>
      </c>
      <c r="T8" s="3">
        <f ca="1">#REF!*$F8</f>
        <v>0</v>
      </c>
      <c r="U8" s="3">
        <f ca="1">#REF!*$F8</f>
        <v>8.0055469538875795E-2</v>
      </c>
      <c r="V8" s="3">
        <f ca="1">#REF!*$F8</f>
        <v>1.8312688657017839</v>
      </c>
      <c r="W8" s="3">
        <f ca="1">#REF!*$F8</f>
        <v>215.9396221474251</v>
      </c>
      <c r="X8" s="3">
        <f ca="1">A8*$F8</f>
        <v>0.99068643554358804</v>
      </c>
    </row>
    <row r="9" spans="1:33">
      <c r="A9" t="s">
        <v>61</v>
      </c>
      <c r="B9" t="s">
        <v>113</v>
      </c>
      <c r="D9">
        <v>8.173</v>
      </c>
      <c r="E9">
        <v>43</v>
      </c>
      <c r="F9" s="3">
        <v>0</v>
      </c>
      <c r="G9" s="3">
        <v>13.41635781468881</v>
      </c>
      <c r="H9" s="3">
        <v>3.2039063438062829</v>
      </c>
      <c r="I9" s="3">
        <v>0.20024414648789268</v>
      </c>
      <c r="J9" s="3">
        <v>2.1025635381228733</v>
      </c>
      <c r="K9" s="3">
        <v>26.532349409645779</v>
      </c>
      <c r="L9" s="3">
        <v>0</v>
      </c>
      <c r="M9" s="3">
        <v>0.40048829297578536</v>
      </c>
      <c r="N9" s="3">
        <v>18.422461476886127</v>
      </c>
      <c r="O9" s="3">
        <v>423.31612567540515</v>
      </c>
      <c r="P9" s="3">
        <v>1.2014648789273561</v>
      </c>
      <c r="Q9" s="3">
        <v>0.50061036621973165</v>
      </c>
      <c r="R9" s="3">
        <v>0.50061036621973176</v>
      </c>
      <c r="S9" s="3">
        <v>0</v>
      </c>
      <c r="T9" s="3">
        <v>0</v>
      </c>
      <c r="U9" s="3">
        <v>0</v>
      </c>
      <c r="V9" s="3">
        <v>2.7032959775865515</v>
      </c>
      <c r="W9" s="3">
        <v>220.66904942965772</v>
      </c>
      <c r="X9" s="3">
        <v>5.1062257354412601</v>
      </c>
    </row>
    <row r="10" spans="1:33">
      <c r="A10" t="s">
        <v>69</v>
      </c>
      <c r="B10" t="s">
        <v>120</v>
      </c>
      <c r="D10">
        <v>8.0429999999999993</v>
      </c>
      <c r="E10">
        <v>291</v>
      </c>
      <c r="F10" s="3">
        <v>0</v>
      </c>
      <c r="G10" s="3">
        <v>19.26382910547396</v>
      </c>
      <c r="H10" s="3">
        <v>4.7156248331108133</v>
      </c>
      <c r="I10" s="3">
        <v>0.30099732977303062</v>
      </c>
      <c r="J10" s="3">
        <v>0.30099732977303062</v>
      </c>
      <c r="K10" s="3">
        <v>13.845877169559408</v>
      </c>
      <c r="L10" s="3">
        <v>0</v>
      </c>
      <c r="M10" s="3">
        <v>0.50166221628838448</v>
      </c>
      <c r="N10" s="3">
        <v>6.5216088117489974</v>
      </c>
      <c r="O10" s="3">
        <v>17.959507343124162</v>
      </c>
      <c r="P10" s="3">
        <v>1.3043217623497996</v>
      </c>
      <c r="Q10" s="3">
        <v>0.50166221628838437</v>
      </c>
      <c r="R10" s="3">
        <v>0.50166221628838448</v>
      </c>
      <c r="S10" s="3">
        <v>0</v>
      </c>
      <c r="T10" s="3">
        <v>0</v>
      </c>
      <c r="U10" s="3">
        <v>0</v>
      </c>
      <c r="V10" s="3">
        <v>1.003324432576769</v>
      </c>
      <c r="W10" s="3">
        <v>126.51921094793055</v>
      </c>
      <c r="X10" s="3">
        <v>0.20066488651535377</v>
      </c>
    </row>
    <row r="11" spans="1:33">
      <c r="A11" t="s">
        <v>71</v>
      </c>
      <c r="B11" t="s">
        <v>122</v>
      </c>
      <c r="D11">
        <v>8.1980000000000004</v>
      </c>
      <c r="E11">
        <v>41.7</v>
      </c>
      <c r="F11" s="3">
        <v>0</v>
      </c>
      <c r="G11" s="3">
        <v>15.036502206177289</v>
      </c>
      <c r="H11" s="3">
        <v>4.3104639657708228</v>
      </c>
      <c r="I11" s="3">
        <v>0.10024334804118193</v>
      </c>
      <c r="J11" s="3">
        <v>0.20048669608236386</v>
      </c>
      <c r="K11" s="3">
        <v>3.4082738334001856</v>
      </c>
      <c r="L11" s="3">
        <v>0</v>
      </c>
      <c r="M11" s="3">
        <v>0.20048669608236386</v>
      </c>
      <c r="N11" s="3">
        <v>17.041369167000926</v>
      </c>
      <c r="O11" s="3">
        <v>23.156213397513024</v>
      </c>
      <c r="P11" s="3">
        <v>1.4034068725765467</v>
      </c>
      <c r="Q11" s="3">
        <v>0.80194678432945543</v>
      </c>
      <c r="R11" s="3">
        <v>0.40097339216472777</v>
      </c>
      <c r="S11" s="3">
        <v>0</v>
      </c>
      <c r="T11" s="3">
        <v>0</v>
      </c>
      <c r="U11" s="3">
        <v>0</v>
      </c>
      <c r="V11" s="3">
        <v>1.202920176494183</v>
      </c>
      <c r="W11" s="3">
        <v>231.46189062708905</v>
      </c>
      <c r="X11" s="3">
        <v>0.30073004412354576</v>
      </c>
    </row>
    <row r="12" spans="1:33">
      <c r="A12" t="s">
        <v>248</v>
      </c>
      <c r="B12" t="s">
        <v>249</v>
      </c>
      <c r="D12">
        <v>8.1679999999999993</v>
      </c>
      <c r="E12">
        <v>285</v>
      </c>
      <c r="F12" s="3">
        <f ca="1">#REF!*$F12</f>
        <v>0</v>
      </c>
      <c r="G12" s="3">
        <f ca="1">#REF!*$F12</f>
        <v>13.566658531665993</v>
      </c>
      <c r="H12" s="3">
        <f ca="1">#REF!*$F12</f>
        <v>4.8430865268253322</v>
      </c>
      <c r="I12" s="3">
        <f ca="1">#REF!*$F12</f>
        <v>0.20054188516875082</v>
      </c>
      <c r="J12" s="3">
        <f ca="1">#REF!*$F12</f>
        <v>0.2707315449778136</v>
      </c>
      <c r="K12" s="3">
        <f ca="1">#REF!*$F12</f>
        <v>3.1785888799247006</v>
      </c>
      <c r="L12" s="3">
        <f ca="1">#REF!*$F12</f>
        <v>5.0135471292187705E-2</v>
      </c>
      <c r="M12" s="3">
        <f ca="1">#REF!*$F12</f>
        <v>8.021675406750034E-2</v>
      </c>
      <c r="N12" s="3">
        <f ca="1">#REF!*$F12</f>
        <v>1.9953917574290705</v>
      </c>
      <c r="O12" s="3">
        <f ca="1">#REF!*$F12</f>
        <v>23.363129622159473</v>
      </c>
      <c r="P12" s="3">
        <f ca="1">#REF!*$F12</f>
        <v>1.3336035363721932</v>
      </c>
      <c r="Q12" s="3">
        <f ca="1">#REF!*$F12</f>
        <v>0.46124633588812691</v>
      </c>
      <c r="R12" s="3">
        <f ca="1">#REF!*$F12</f>
        <v>0.65176112679844023</v>
      </c>
      <c r="S12" s="3">
        <f ca="1">#REF!*$F12</f>
        <v>5.0135471292187705E-2</v>
      </c>
      <c r="T12" s="3">
        <f ca="1">#REF!*$F12</f>
        <v>1.0027094258437542E-2</v>
      </c>
      <c r="U12" s="3">
        <f ca="1">#REF!*$F12</f>
        <v>4.010837703375017E-2</v>
      </c>
      <c r="V12" s="3">
        <f ca="1">#REF!*$F12</f>
        <v>0.83224882345031603</v>
      </c>
      <c r="W12" s="3">
        <f ca="1">#REF!*$F12</f>
        <v>145.86414017749092</v>
      </c>
      <c r="X12" s="3">
        <f ca="1">A12*$F12</f>
        <v>0.16043350813500068</v>
      </c>
    </row>
    <row r="13" spans="1:33">
      <c r="A13" t="s">
        <v>252</v>
      </c>
      <c r="B13" t="s">
        <v>253</v>
      </c>
      <c r="D13">
        <v>8.2750000000000004</v>
      </c>
      <c r="E13">
        <v>263</v>
      </c>
      <c r="F13" s="3">
        <f ca="1">#REF!*$F13</f>
        <v>0</v>
      </c>
      <c r="G13" s="3">
        <f ca="1">#REF!*$F13</f>
        <v>29.677512746738028</v>
      </c>
      <c r="H13" s="3">
        <f ca="1">#REF!*$F13</f>
        <v>4.743989026430242</v>
      </c>
      <c r="I13" s="3">
        <f ca="1">#REF!*$F13</f>
        <v>0.17050277684844423</v>
      </c>
      <c r="J13" s="3">
        <f ca="1">#REF!*$F13</f>
        <v>0.18053235195717623</v>
      </c>
      <c r="K13" s="3">
        <f ca="1">#REF!*$F13</f>
        <v>2.8985472064235522</v>
      </c>
      <c r="L13" s="3">
        <f ca="1">#REF!*$F13</f>
        <v>6.0177450652392078E-2</v>
      </c>
      <c r="M13" s="3">
        <f ca="1">#REF!*$F13</f>
        <v>0.14041405152224817</v>
      </c>
      <c r="N13" s="3">
        <f ca="1">#REF!*$F13</f>
        <v>52.625180595516873</v>
      </c>
      <c r="O13" s="3">
        <f ca="1">#REF!*$F13</f>
        <v>51.94316948812309</v>
      </c>
      <c r="P13" s="3">
        <f ca="1">#REF!*$F13</f>
        <v>1.534524991635998</v>
      </c>
      <c r="Q13" s="3">
        <f ca="1">#REF!*$F13</f>
        <v>0.21062107728337229</v>
      </c>
      <c r="R13" s="3">
        <f ca="1">#REF!*$F13</f>
        <v>0.65192238206758091</v>
      </c>
      <c r="S13" s="3">
        <f ca="1">#REF!*$F13</f>
        <v>5.014787554366007E-2</v>
      </c>
      <c r="T13" s="3">
        <f ca="1">#REF!*$F13</f>
        <v>0</v>
      </c>
      <c r="U13" s="3">
        <f ca="1">#REF!*$F13</f>
        <v>5.014787554366007E-2</v>
      </c>
      <c r="V13" s="3">
        <f ca="1">#REF!*$F13</f>
        <v>1.2837856139176977</v>
      </c>
      <c r="W13" s="3">
        <f ca="1">#REF!*$F13</f>
        <v>166.85201150886576</v>
      </c>
      <c r="X13" s="3">
        <f ca="1">A13*$F13</f>
        <v>0.60177450652392073</v>
      </c>
    </row>
    <row r="14" spans="1:33">
      <c r="A14" t="s">
        <v>73</v>
      </c>
      <c r="B14" t="s">
        <v>124</v>
      </c>
      <c r="D14">
        <v>8.1039999999999992</v>
      </c>
      <c r="E14">
        <v>39.9</v>
      </c>
      <c r="F14" s="3">
        <v>0</v>
      </c>
      <c r="G14" s="3">
        <v>14.612782005522268</v>
      </c>
      <c r="H14" s="3">
        <v>4.5039396592363161</v>
      </c>
      <c r="I14" s="3">
        <v>0.10008754798302924</v>
      </c>
      <c r="J14" s="3">
        <v>0.20017509596605848</v>
      </c>
      <c r="K14" s="3">
        <v>5.4047275910835779</v>
      </c>
      <c r="L14" s="3">
        <v>0</v>
      </c>
      <c r="M14" s="3">
        <v>0.30026264394908769</v>
      </c>
      <c r="N14" s="3">
        <v>8.0070038386423388</v>
      </c>
      <c r="O14" s="3">
        <v>10.70936763418413</v>
      </c>
      <c r="P14" s="3">
        <v>1.5013132197454386</v>
      </c>
      <c r="Q14" s="3">
        <v>0.30026264394908769</v>
      </c>
      <c r="R14" s="3">
        <v>0.6005252878981755</v>
      </c>
      <c r="S14" s="3">
        <v>0</v>
      </c>
      <c r="T14" s="3">
        <v>0</v>
      </c>
      <c r="U14" s="3">
        <v>0</v>
      </c>
      <c r="V14" s="3">
        <v>1.0008754798302923</v>
      </c>
      <c r="W14" s="3">
        <v>219.09164253485102</v>
      </c>
      <c r="X14" s="3">
        <v>0.20017509596605848</v>
      </c>
    </row>
    <row r="15" spans="1:33">
      <c r="A15" t="s">
        <v>256</v>
      </c>
      <c r="B15" t="s">
        <v>257</v>
      </c>
      <c r="D15">
        <v>8.4770000000000003</v>
      </c>
      <c r="E15">
        <v>293</v>
      </c>
      <c r="F15" s="3">
        <f ca="1">#REF!*$F15</f>
        <v>1.0078333220591221E-2</v>
      </c>
      <c r="G15" s="3">
        <f ca="1">#REF!*$F15</f>
        <v>12.446741527430158</v>
      </c>
      <c r="H15" s="3">
        <f ca="1">#REF!*$F15</f>
        <v>4.9484616113102895</v>
      </c>
      <c r="I15" s="3">
        <f ca="1">#REF!*$F15</f>
        <v>0.2418799972941893</v>
      </c>
      <c r="J15" s="3">
        <f ca="1">#REF!*$F15</f>
        <v>8.0626665764729766E-2</v>
      </c>
      <c r="K15" s="3">
        <f ca="1">#REF!*$F15</f>
        <v>1.6730033146181424</v>
      </c>
      <c r="L15" s="3">
        <f ca="1">#REF!*$F15</f>
        <v>5.0391666102956104E-2</v>
      </c>
      <c r="M15" s="3">
        <f ca="1">#REF!*$F15</f>
        <v>5.0391666102956104E-2</v>
      </c>
      <c r="N15" s="3">
        <f ca="1">#REF!*$F15</f>
        <v>5.3818299397957121</v>
      </c>
      <c r="O15" s="3">
        <f ca="1">#REF!*$F15</f>
        <v>22.797189744977342</v>
      </c>
      <c r="P15" s="3">
        <f ca="1">#REF!*$F15</f>
        <v>1.360574984779815</v>
      </c>
      <c r="Q15" s="3">
        <f ca="1">#REF!*$F15</f>
        <v>0.362819995941284</v>
      </c>
      <c r="R15" s="3">
        <f ca="1">#REF!*$F15</f>
        <v>0.65509165933842939</v>
      </c>
      <c r="S15" s="3">
        <f ca="1">#REF!*$F15</f>
        <v>4.0313332882364883E-2</v>
      </c>
      <c r="T15" s="3">
        <f ca="1">#REF!*$F15</f>
        <v>0</v>
      </c>
      <c r="U15" s="3">
        <f ca="1">#REF!*$F15</f>
        <v>0.54422999391192595</v>
      </c>
      <c r="V15" s="3">
        <f ca="1">#REF!*$F15</f>
        <v>1.2194783196915377</v>
      </c>
      <c r="W15" s="3">
        <f ca="1">#REF!*$F15</f>
        <v>135.32178015287832</v>
      </c>
      <c r="X15" s="3">
        <f ca="1">A15*$F15</f>
        <v>8.0626665764729766E-2</v>
      </c>
    </row>
    <row r="16" spans="1:33">
      <c r="A16" t="s">
        <v>75</v>
      </c>
      <c r="B16" t="s">
        <v>126</v>
      </c>
      <c r="D16">
        <v>8.0190000000000001</v>
      </c>
      <c r="E16">
        <v>41.5</v>
      </c>
      <c r="F16" s="3">
        <v>0</v>
      </c>
      <c r="G16" s="3">
        <v>14.111407161803704</v>
      </c>
      <c r="H16" s="3">
        <v>4.8038832891246654</v>
      </c>
      <c r="I16" s="3">
        <v>0.30024270557029159</v>
      </c>
      <c r="J16" s="3">
        <v>0.20016180371352776</v>
      </c>
      <c r="K16" s="3">
        <v>6.004854111405832</v>
      </c>
      <c r="L16" s="3">
        <v>0</v>
      </c>
      <c r="M16" s="3">
        <v>0.60048541114058318</v>
      </c>
      <c r="N16" s="3">
        <v>19.515775862068956</v>
      </c>
      <c r="O16" s="3">
        <v>27.422167108753303</v>
      </c>
      <c r="P16" s="3">
        <v>1.2009708222811666</v>
      </c>
      <c r="Q16" s="3">
        <v>1.1008899204244027</v>
      </c>
      <c r="R16" s="3">
        <v>0.60048541114058329</v>
      </c>
      <c r="S16" s="3">
        <v>0</v>
      </c>
      <c r="T16" s="3">
        <v>0</v>
      </c>
      <c r="U16" s="3">
        <v>0</v>
      </c>
      <c r="V16" s="3">
        <v>0.70056631299734717</v>
      </c>
      <c r="W16" s="3">
        <v>127.00266445623335</v>
      </c>
      <c r="X16" s="3">
        <v>1.9015371352785135</v>
      </c>
    </row>
    <row r="17" spans="1:24">
      <c r="A17" t="s">
        <v>260</v>
      </c>
      <c r="B17" t="s">
        <v>261</v>
      </c>
      <c r="D17">
        <v>8.3770000000000007</v>
      </c>
      <c r="E17">
        <v>288</v>
      </c>
      <c r="F17" s="3">
        <f ca="1">#REF!*$F17</f>
        <v>1.0011071356241139E-2</v>
      </c>
      <c r="G17" s="3">
        <f ca="1">#REF!*$F17</f>
        <v>11.923185985283197</v>
      </c>
      <c r="H17" s="3">
        <f ca="1">#REF!*$F17</f>
        <v>4.8954138932019173</v>
      </c>
      <c r="I17" s="3">
        <f ca="1">#REF!*$F17</f>
        <v>0.24026571254978735</v>
      </c>
      <c r="J17" s="3">
        <f ca="1">#REF!*$F17</f>
        <v>0.15016607034361709</v>
      </c>
      <c r="K17" s="3">
        <f ca="1">#REF!*$F17</f>
        <v>3.8742846148653207</v>
      </c>
      <c r="L17" s="3">
        <f ca="1">#REF!*$F17</f>
        <v>5.00553567812057E-2</v>
      </c>
      <c r="M17" s="3">
        <f ca="1">#REF!*$F17</f>
        <v>0.25027678390602848</v>
      </c>
      <c r="N17" s="3">
        <f ca="1">#REF!*$F17</f>
        <v>64.4412663201242</v>
      </c>
      <c r="O17" s="3">
        <f ca="1">#REF!*$F17</f>
        <v>46.631570377371219</v>
      </c>
      <c r="P17" s="3">
        <f ca="1">#REF!*$F17</f>
        <v>1.431583203942483</v>
      </c>
      <c r="Q17" s="3">
        <f ca="1">#REF!*$F17</f>
        <v>0.65071963815567402</v>
      </c>
      <c r="R17" s="3">
        <f ca="1">#REF!*$F17</f>
        <v>0.65071963815567402</v>
      </c>
      <c r="S17" s="3">
        <f ca="1">#REF!*$F17</f>
        <v>4.0044285424964556E-2</v>
      </c>
      <c r="T17" s="3">
        <f ca="1">#REF!*$F17</f>
        <v>1.0011071356241139E-2</v>
      </c>
      <c r="U17" s="3">
        <f ca="1">#REF!*$F17</f>
        <v>8.0088570849929111E-2</v>
      </c>
      <c r="V17" s="3">
        <f ca="1">#REF!*$F17</f>
        <v>1.4816385607236886</v>
      </c>
      <c r="W17" s="3">
        <f ca="1">#REF!*$F17</f>
        <v>134.91920866806183</v>
      </c>
      <c r="X17" s="3">
        <f ca="1">A17*$F17</f>
        <v>0.51056463916829808</v>
      </c>
    </row>
    <row r="18" spans="1:24">
      <c r="A18" t="s">
        <v>77</v>
      </c>
      <c r="B18" t="s">
        <v>128</v>
      </c>
      <c r="F18" s="3">
        <v>0</v>
      </c>
      <c r="G18" s="3">
        <v>15.428057142857147</v>
      </c>
      <c r="H18" s="3">
        <v>4.3359899159663877</v>
      </c>
      <c r="I18" s="3">
        <v>0.10083697478991599</v>
      </c>
      <c r="J18" s="3">
        <v>0.20167394957983198</v>
      </c>
      <c r="K18" s="3">
        <v>6.3527294117647077</v>
      </c>
      <c r="L18" s="3">
        <v>0</v>
      </c>
      <c r="M18" s="3">
        <v>0.10083697478991599</v>
      </c>
      <c r="N18" s="3">
        <v>15.327220168067232</v>
      </c>
      <c r="O18" s="3">
        <v>12.705458823529415</v>
      </c>
      <c r="P18" s="3">
        <v>1.4117176470588237</v>
      </c>
      <c r="Q18" s="3">
        <v>0.80669579831932792</v>
      </c>
      <c r="R18" s="3">
        <v>0.40334789915966407</v>
      </c>
      <c r="S18" s="3">
        <v>0</v>
      </c>
      <c r="T18" s="3">
        <v>0</v>
      </c>
      <c r="U18" s="3">
        <v>0</v>
      </c>
      <c r="V18" s="3">
        <v>1.00836974789916</v>
      </c>
      <c r="W18" s="3">
        <v>227.28654117647065</v>
      </c>
      <c r="X18" s="3">
        <v>0.30251092436974797</v>
      </c>
    </row>
    <row r="19" spans="1:24" ht="16">
      <c r="A19" t="s">
        <v>136</v>
      </c>
      <c r="B19" s="32" t="s">
        <v>137</v>
      </c>
      <c r="C19" s="32"/>
      <c r="D19">
        <v>7.82</v>
      </c>
      <c r="E19">
        <v>334</v>
      </c>
      <c r="F19" s="3">
        <f ca="1">#REF!*$F19</f>
        <v>0</v>
      </c>
      <c r="G19" s="3">
        <f ca="1">#REF!*$F19</f>
        <v>12.93349297100962</v>
      </c>
      <c r="H19" s="3">
        <f ca="1">#REF!*$F19</f>
        <v>4.5116835945382396</v>
      </c>
      <c r="I19" s="3">
        <f ca="1">#REF!*$F19</f>
        <v>0.30077890630254928</v>
      </c>
      <c r="J19" s="3">
        <f ca="1">#REF!*$F19</f>
        <v>0.20051927086836621</v>
      </c>
      <c r="K19" s="3">
        <f ca="1">#REF!*$F19</f>
        <v>6.3163570323535358</v>
      </c>
      <c r="L19" s="3">
        <f ca="1">#REF!*$F19</f>
        <v>0</v>
      </c>
      <c r="M19" s="3">
        <f ca="1">#REF!*$F19</f>
        <v>0.40103854173673242</v>
      </c>
      <c r="N19" s="3">
        <f ca="1">#REF!*$F19</f>
        <v>11.429598439496873</v>
      </c>
      <c r="O19" s="3">
        <f ca="1">#REF!*$F19</f>
        <v>20.753744534875906</v>
      </c>
      <c r="P19" s="3">
        <f ca="1">#REF!*$F19</f>
        <v>1.6041541669469297</v>
      </c>
      <c r="Q19" s="3">
        <f ca="1">#REF!*$F19</f>
        <v>0.90233671890764788</v>
      </c>
      <c r="R19" s="3">
        <f ca="1">#REF!*$F19</f>
        <v>0.60155781260509855</v>
      </c>
      <c r="S19" s="3">
        <f ca="1">#REF!*$F19</f>
        <v>0.10025963543418305</v>
      </c>
      <c r="T19" s="3">
        <f ca="1">#REF!*$F19</f>
        <v>0</v>
      </c>
      <c r="U19" s="3">
        <f ca="1">#REF!*$F19</f>
        <v>0.10025963543418305</v>
      </c>
      <c r="V19" s="3">
        <f ca="1">#REF!*$F19</f>
        <v>0.90233671890764799</v>
      </c>
      <c r="W19" s="3">
        <f ca="1">#REF!*$F19</f>
        <v>102.26482814286676</v>
      </c>
      <c r="X19" s="3">
        <f ca="1">#REF!*$F19</f>
        <v>0.7018174480392817</v>
      </c>
    </row>
    <row r="20" spans="1:24" ht="16">
      <c r="A20" t="s">
        <v>140</v>
      </c>
      <c r="B20" s="32" t="s">
        <v>141</v>
      </c>
      <c r="C20" s="32"/>
      <c r="D20">
        <v>8.1929999999999996</v>
      </c>
      <c r="E20">
        <v>332</v>
      </c>
      <c r="F20" s="3">
        <f ca="1">#REF!*$F20</f>
        <v>0</v>
      </c>
      <c r="G20" s="3">
        <f ca="1">#REF!*$F20</f>
        <v>17.514647783581086</v>
      </c>
      <c r="H20" s="3">
        <f ca="1">#REF!*$F20</f>
        <v>4.9041013794027037</v>
      </c>
      <c r="I20" s="3">
        <f ca="1">#REF!*$F20</f>
        <v>0.50041850810231681</v>
      </c>
      <c r="J20" s="3">
        <f ca="1">#REF!*$F20</f>
        <v>0.70058591134324333</v>
      </c>
      <c r="K20" s="3">
        <f ca="1">#REF!*$F20</f>
        <v>16.113475960894601</v>
      </c>
      <c r="L20" s="3">
        <f ca="1">#REF!*$F20</f>
        <v>0.10008370162046334</v>
      </c>
      <c r="M20" s="3">
        <f ca="1">#REF!*$F20</f>
        <v>0.50041850810231681</v>
      </c>
      <c r="N20" s="3">
        <f ca="1">#REF!*$F20</f>
        <v>7.0058591134324351</v>
      </c>
      <c r="O20" s="3">
        <f ca="1">#REF!*$F20</f>
        <v>80.667463506093469</v>
      </c>
      <c r="P20" s="3">
        <f ca="1">#REF!*$F20</f>
        <v>1.20100441944556</v>
      </c>
      <c r="Q20" s="3">
        <f ca="1">#REF!*$F20</f>
        <v>1.4011718226864871</v>
      </c>
      <c r="R20" s="3">
        <f ca="1">#REF!*$F20</f>
        <v>0.80066961296370676</v>
      </c>
      <c r="S20" s="3">
        <f ca="1">#REF!*$F20</f>
        <v>0.20016740324092674</v>
      </c>
      <c r="T20" s="3">
        <f ca="1">#REF!*$F20</f>
        <v>0</v>
      </c>
      <c r="U20" s="3">
        <f ca="1">#REF!*$F20</f>
        <v>0.1000837016204633</v>
      </c>
      <c r="V20" s="3">
        <f ca="1">#REF!*$F20</f>
        <v>0.20016740324092669</v>
      </c>
      <c r="W20" s="3">
        <f ca="1">#REF!*$F20</f>
        <v>153.62848198741125</v>
      </c>
      <c r="X20" s="3">
        <f ca="1">#REF!*$F20</f>
        <v>1.0008370162046334</v>
      </c>
    </row>
    <row r="21" spans="1:24" ht="16">
      <c r="A21" t="s">
        <v>144</v>
      </c>
      <c r="B21" s="32" t="s">
        <v>145</v>
      </c>
      <c r="C21" s="32"/>
      <c r="D21">
        <v>8.3260000000000005</v>
      </c>
      <c r="E21">
        <v>422</v>
      </c>
      <c r="F21" s="3">
        <f ca="1">#REF!*$F21</f>
        <v>0</v>
      </c>
      <c r="G21" s="3">
        <f ca="1">#REF!*$F21</f>
        <v>24.4736222326896</v>
      </c>
      <c r="H21" s="3">
        <f ca="1">#REF!*$F21</f>
        <v>4.2953704326761333</v>
      </c>
      <c r="I21" s="3">
        <f ca="1">#REF!*$F21</f>
        <v>0.299677006930893</v>
      </c>
      <c r="J21" s="3">
        <f ca="1">#REF!*$F21</f>
        <v>0.59935401386178611</v>
      </c>
      <c r="K21" s="3">
        <f ca="1">#REF!*$F21</f>
        <v>36.260917838638058</v>
      </c>
      <c r="L21" s="3">
        <f ca="1">#REF!*$F21</f>
        <v>0</v>
      </c>
      <c r="M21" s="3">
        <f ca="1">#REF!*$F21</f>
        <v>9.9892335643631008E-2</v>
      </c>
      <c r="N21" s="3">
        <f ca="1">#REF!*$F21</f>
        <v>3.5961240831707162</v>
      </c>
      <c r="O21" s="3">
        <f ca="1">#REF!*$F21</f>
        <v>35.461779153489012</v>
      </c>
      <c r="P21" s="3">
        <f ca="1">#REF!*$F21</f>
        <v>1.5982773702980961</v>
      </c>
      <c r="Q21" s="3">
        <f ca="1">#REF!*$F21</f>
        <v>0.59935401386178599</v>
      </c>
      <c r="R21" s="3">
        <f ca="1">#REF!*$F21</f>
        <v>0.59935401386178599</v>
      </c>
      <c r="S21" s="3">
        <f ca="1">#REF!*$F21</f>
        <v>9.9892335643630953E-2</v>
      </c>
      <c r="T21" s="3">
        <f ca="1">#REF!*$F21</f>
        <v>0</v>
      </c>
      <c r="U21" s="3">
        <f ca="1">#REF!*$F21</f>
        <v>0.299677006930893</v>
      </c>
      <c r="V21" s="3">
        <f ca="1">#REF!*$F21</f>
        <v>1.098815692079941</v>
      </c>
      <c r="W21" s="3">
        <f ca="1">#REF!*$F21</f>
        <v>257.22276428234983</v>
      </c>
      <c r="X21" s="3">
        <f ca="1">#REF!*$F21</f>
        <v>0.39956934257452403</v>
      </c>
    </row>
    <row r="22" spans="1:24" ht="16">
      <c r="A22" t="s">
        <v>148</v>
      </c>
      <c r="B22" s="32" t="s">
        <v>149</v>
      </c>
      <c r="C22" s="32"/>
      <c r="D22">
        <v>7.0419999999999998</v>
      </c>
      <c r="E22">
        <v>79</v>
      </c>
      <c r="F22" s="3">
        <f ca="1">#REF!*$F22</f>
        <v>0</v>
      </c>
      <c r="G22" s="3">
        <f ca="1">#REF!*$F22</f>
        <v>9.6209885319562716</v>
      </c>
      <c r="H22" s="3">
        <f ca="1">#REF!*$F22</f>
        <v>0.50109315270605581</v>
      </c>
      <c r="I22" s="3">
        <f ca="1">#REF!*$F22</f>
        <v>0.20043726108242232</v>
      </c>
      <c r="J22" s="3">
        <f ca="1">#REF!*$F22</f>
        <v>0.10021863054121116</v>
      </c>
      <c r="K22" s="3">
        <f ca="1">#REF!*$F22</f>
        <v>3.5076520689423902</v>
      </c>
      <c r="L22" s="3">
        <f ca="1">#REF!*$F22</f>
        <v>0</v>
      </c>
      <c r="M22" s="3">
        <f ca="1">#REF!*$F22</f>
        <v>0.10021863054121116</v>
      </c>
      <c r="N22" s="3">
        <f ca="1">#REF!*$F22</f>
        <v>2.2048098719066456</v>
      </c>
      <c r="O22" s="3">
        <f ca="1">#REF!*$F22</f>
        <v>17.237604453088323</v>
      </c>
      <c r="P22" s="3">
        <f ca="1">#REF!*$F22</f>
        <v>0.10021863054121116</v>
      </c>
      <c r="Q22" s="3">
        <f ca="1">#REF!*$F22</f>
        <v>0.8017490443296893</v>
      </c>
      <c r="R22" s="3">
        <f ca="1">#REF!*$F22</f>
        <v>0.30065589162363349</v>
      </c>
      <c r="S22" s="3">
        <f ca="1">#REF!*$F22</f>
        <v>0.10021863054121111</v>
      </c>
      <c r="T22" s="3">
        <f ca="1">#REF!*$F22</f>
        <v>0</v>
      </c>
      <c r="U22" s="3">
        <f ca="1">#REF!*$F22</f>
        <v>0</v>
      </c>
      <c r="V22" s="3">
        <f ca="1">#REF!*$F22</f>
        <v>0.70153041378847825</v>
      </c>
      <c r="W22" s="3">
        <f ca="1">#REF!*$F22</f>
        <v>1.2026235664945339</v>
      </c>
      <c r="X22" s="3">
        <f ca="1">#REF!*$F22</f>
        <v>0.10021863054121116</v>
      </c>
    </row>
    <row r="23" spans="1:24" ht="16">
      <c r="A23" t="s">
        <v>152</v>
      </c>
      <c r="B23" s="32" t="s">
        <v>153</v>
      </c>
      <c r="C23" s="32"/>
      <c r="D23">
        <v>6.6040000000000001</v>
      </c>
      <c r="E23">
        <v>18.77</v>
      </c>
      <c r="F23" s="3">
        <f ca="1">#REF!*$F23</f>
        <v>0</v>
      </c>
      <c r="G23" s="3">
        <f ca="1">#REF!*$F23</f>
        <v>10.589208862865119</v>
      </c>
      <c r="H23" s="3">
        <f ca="1">#REF!*$F23</f>
        <v>9.9898196819482254E-2</v>
      </c>
      <c r="I23" s="3">
        <f ca="1">#REF!*$F23</f>
        <v>9.9898196819482254E-2</v>
      </c>
      <c r="J23" s="3">
        <f ca="1">#REF!*$F23</f>
        <v>9.9898196819482254E-2</v>
      </c>
      <c r="K23" s="3">
        <f ca="1">#REF!*$F23</f>
        <v>3.0968441014039496</v>
      </c>
      <c r="L23" s="3">
        <f ca="1">#REF!*$F23</f>
        <v>0</v>
      </c>
      <c r="M23" s="3">
        <f ca="1">#REF!*$F23</f>
        <v>0</v>
      </c>
      <c r="N23" s="3">
        <f ca="1">#REF!*$F23</f>
        <v>2.3975567236675741</v>
      </c>
      <c r="O23" s="3">
        <f ca="1">#REF!*$F23</f>
        <v>19.580046576618521</v>
      </c>
      <c r="P23" s="3">
        <f ca="1">#REF!*$F23</f>
        <v>0</v>
      </c>
      <c r="Q23" s="3">
        <f ca="1">#REF!*$F23</f>
        <v>0.69928737773637584</v>
      </c>
      <c r="R23" s="3">
        <f ca="1">#REF!*$F23</f>
        <v>9.9898196819482199E-2</v>
      </c>
      <c r="S23" s="3">
        <f ca="1">#REF!*$F23</f>
        <v>0.19979639363896454</v>
      </c>
      <c r="T23" s="3">
        <f ca="1">#REF!*$F23</f>
        <v>0</v>
      </c>
      <c r="U23" s="3">
        <f ca="1">#REF!*$F23</f>
        <v>0</v>
      </c>
      <c r="V23" s="3">
        <f ca="1">#REF!*$F23</f>
        <v>0.79918557455585804</v>
      </c>
      <c r="W23" s="3">
        <f ca="1">#REF!*$F23</f>
        <v>9.9898196819482254E-2</v>
      </c>
      <c r="X23" s="3">
        <f ca="1">#REF!*$F23</f>
        <v>0.19979639363896451</v>
      </c>
    </row>
    <row r="24" spans="1:24" ht="16">
      <c r="A24" t="s">
        <v>156</v>
      </c>
      <c r="B24" s="32" t="s">
        <v>157</v>
      </c>
      <c r="C24" s="32"/>
      <c r="D24">
        <v>8.6430000000000007</v>
      </c>
      <c r="E24">
        <v>503</v>
      </c>
      <c r="F24" s="3">
        <f ca="1">#REF!*$F24</f>
        <v>0</v>
      </c>
      <c r="G24" s="3">
        <f ca="1">#REF!*$F24</f>
        <v>16.755189622079566</v>
      </c>
      <c r="H24" s="3">
        <f ca="1">#REF!*$F24</f>
        <v>4.886930306439873</v>
      </c>
      <c r="I24" s="3">
        <f ca="1">#REF!*$F24</f>
        <v>0.39893308623998963</v>
      </c>
      <c r="J24" s="3">
        <f ca="1">#REF!*$F24</f>
        <v>0.69813290091998181</v>
      </c>
      <c r="K24" s="3">
        <f ca="1">#REF!*$F24</f>
        <v>3.889597590839899</v>
      </c>
      <c r="L24" s="3">
        <f ca="1">#REF!*$F24</f>
        <v>0</v>
      </c>
      <c r="M24" s="3">
        <f ca="1">#REF!*$F24</f>
        <v>0.19946654311999482</v>
      </c>
      <c r="N24" s="3">
        <f ca="1">#REF!*$F24</f>
        <v>2.9919981467999226</v>
      </c>
      <c r="O24" s="3">
        <f ca="1">#REF!*$F24</f>
        <v>25.033051161559349</v>
      </c>
      <c r="P24" s="3">
        <f ca="1">#REF!*$F24</f>
        <v>1.3962658018399638</v>
      </c>
      <c r="Q24" s="3">
        <f ca="1">#REF!*$F24</f>
        <v>0.49866635779998703</v>
      </c>
      <c r="R24" s="3">
        <f ca="1">#REF!*$F24</f>
        <v>0.79786617247997926</v>
      </c>
      <c r="S24" s="3">
        <f ca="1">#REF!*$F24</f>
        <v>0.19946654311999484</v>
      </c>
      <c r="T24" s="3">
        <f ca="1">#REF!*$F24</f>
        <v>0</v>
      </c>
      <c r="U24" s="3">
        <f ca="1">#REF!*$F24</f>
        <v>9.9733271559997352E-2</v>
      </c>
      <c r="V24" s="3">
        <f ca="1">#REF!*$F24</f>
        <v>1.2965325302799664</v>
      </c>
      <c r="W24" s="3">
        <f ca="1">#REF!*$F24</f>
        <v>184.00788602819523</v>
      </c>
      <c r="X24" s="3">
        <f ca="1">#REF!*$F24</f>
        <v>9.9733271559997408E-2</v>
      </c>
    </row>
    <row r="25" spans="1:24" ht="16">
      <c r="A25" t="s">
        <v>160</v>
      </c>
      <c r="B25" s="32" t="s">
        <v>161</v>
      </c>
      <c r="C25" s="32"/>
      <c r="D25">
        <v>7.9690000000000003</v>
      </c>
      <c r="E25">
        <v>372</v>
      </c>
      <c r="F25" s="3">
        <f ca="1">#REF!*$F25</f>
        <v>0</v>
      </c>
      <c r="G25" s="3">
        <f ca="1">#REF!*$F25</f>
        <v>7.9935496768174836</v>
      </c>
      <c r="H25" s="3">
        <f ca="1">#REF!*$F25</f>
        <v>4.696210435130272</v>
      </c>
      <c r="I25" s="3">
        <f ca="1">#REF!*$F25</f>
        <v>7.7937109348970477</v>
      </c>
      <c r="J25" s="3">
        <f ca="1">#REF!*$F25</f>
        <v>1.0991130805624041</v>
      </c>
      <c r="K25" s="3">
        <f ca="1">#REF!*$F25</f>
        <v>131.29405344172719</v>
      </c>
      <c r="L25" s="3">
        <f ca="1">#REF!*$F25</f>
        <v>0</v>
      </c>
      <c r="M25" s="3">
        <f ca="1">#REF!*$F25</f>
        <v>0.59951622576131125</v>
      </c>
      <c r="N25" s="3">
        <f ca="1">#REF!*$F25</f>
        <v>15.987099353634967</v>
      </c>
      <c r="O25" s="3">
        <f ca="1">#REF!*$F25</f>
        <v>25.679278336776171</v>
      </c>
      <c r="P25" s="3">
        <f ca="1">#REF!*$F25</f>
        <v>1.4987905644032786</v>
      </c>
      <c r="Q25" s="3">
        <f ca="1">#REF!*$F25</f>
        <v>0.89927433864196693</v>
      </c>
      <c r="R25" s="3">
        <f ca="1">#REF!*$F25</f>
        <v>0.69943559672153</v>
      </c>
      <c r="S25" s="3">
        <f ca="1">#REF!*$F25</f>
        <v>9.9919370960218509E-2</v>
      </c>
      <c r="T25" s="3">
        <f ca="1">#REF!*$F25</f>
        <v>0</v>
      </c>
      <c r="U25" s="3">
        <f ca="1">#REF!*$F25</f>
        <v>9.9919370960218509E-2</v>
      </c>
      <c r="V25" s="3">
        <f ca="1">#REF!*$F25</f>
        <v>0.59951622576131125</v>
      </c>
      <c r="W25" s="3">
        <f ca="1">#REF!*$F25</f>
        <v>168.36414006796826</v>
      </c>
      <c r="X25" s="3">
        <f ca="1">#REF!*$F25</f>
        <v>0.59951622576131136</v>
      </c>
    </row>
    <row r="26" spans="1:24" ht="16">
      <c r="A26" t="s">
        <v>297</v>
      </c>
      <c r="B26" s="32" t="s">
        <v>333</v>
      </c>
      <c r="C26" s="32"/>
      <c r="D26">
        <v>20.132100000000001</v>
      </c>
      <c r="E26">
        <v>0.22140000000000001</v>
      </c>
      <c r="F26" s="3">
        <f ca="1">#REF!*$F26</f>
        <v>0</v>
      </c>
      <c r="G26" s="3">
        <f ca="1">#REF!*$F26</f>
        <v>21.555970928447113</v>
      </c>
      <c r="H26" s="3">
        <f ca="1">#REF!*$F26</f>
        <v>4.4320687890265091</v>
      </c>
      <c r="I26" s="3">
        <f ca="1">#REF!*$F26</f>
        <v>0.30218650834271654</v>
      </c>
      <c r="J26" s="3">
        <f ca="1">#REF!*$F26</f>
        <v>0.30218650834271654</v>
      </c>
      <c r="K26" s="3">
        <f ca="1">#REF!*$F26</f>
        <v>5.2378994779404202</v>
      </c>
      <c r="L26" s="3">
        <f ca="1">#REF!*$F26</f>
        <v>0.10072883611423886</v>
      </c>
      <c r="M26" s="3">
        <f ca="1">#REF!*$F26</f>
        <v>0.10072883611423886</v>
      </c>
      <c r="N26" s="3">
        <f ca="1">#REF!*$F26</f>
        <v>1.1080171972566273</v>
      </c>
      <c r="O26" s="3">
        <f ca="1">#REF!*$F26</f>
        <v>11.382358480908991</v>
      </c>
      <c r="P26" s="3">
        <f ca="1">#REF!*$F26</f>
        <v>1.2087460333708662</v>
      </c>
      <c r="Q26" s="3">
        <f ca="1">#REF!*$F26</f>
        <v>0.90655952502814974</v>
      </c>
      <c r="R26" s="3">
        <f ca="1">#REF!*$F26</f>
        <v>0.60437301668543308</v>
      </c>
      <c r="S26" s="3">
        <f ca="1">#REF!*$F26</f>
        <v>0</v>
      </c>
      <c r="T26" s="3">
        <f ca="1">#REF!*$F26</f>
        <v>0</v>
      </c>
      <c r="U26" s="3">
        <f ca="1">#REF!*$F26</f>
        <v>0</v>
      </c>
      <c r="V26" s="3">
        <f ca="1">#REF!*$F26</f>
        <v>2.5182209028559712</v>
      </c>
      <c r="W26" s="3">
        <f ca="1">#REF!*$F26</f>
        <v>134.47299621250886</v>
      </c>
      <c r="X26" s="3">
        <f ca="1">A26*$F26</f>
        <v>1.1080171972566273</v>
      </c>
    </row>
    <row r="27" spans="1:24" ht="16">
      <c r="A27" t="s">
        <v>298</v>
      </c>
      <c r="B27" s="32" t="s">
        <v>335</v>
      </c>
      <c r="C27" s="32"/>
      <c r="D27">
        <v>20.120100000000001</v>
      </c>
      <c r="E27">
        <v>0.20760000000000001</v>
      </c>
      <c r="F27" s="3">
        <f ca="1">#REF!*$F27</f>
        <v>0</v>
      </c>
      <c r="G27" s="3">
        <f ca="1">#REF!*$F27</f>
        <v>17.688170943666304</v>
      </c>
      <c r="H27" s="3">
        <f ca="1">#REF!*$F27</f>
        <v>4.5225437071874071</v>
      </c>
      <c r="I27" s="3">
        <f ca="1">#REF!*$F27</f>
        <v>0.30150291381249378</v>
      </c>
      <c r="J27" s="3">
        <f ca="1">#REF!*$F27</f>
        <v>0.30150291381249378</v>
      </c>
      <c r="K27" s="3">
        <f ca="1">#REF!*$F27</f>
        <v>14.773642776812197</v>
      </c>
      <c r="L27" s="3">
        <f ca="1">#REF!*$F27</f>
        <v>0.10050097127083127</v>
      </c>
      <c r="M27" s="3">
        <f ca="1">#REF!*$F27</f>
        <v>0.30150291381249378</v>
      </c>
      <c r="N27" s="3">
        <f ca="1">#REF!*$F27</f>
        <v>8.944586443103983</v>
      </c>
      <c r="O27" s="3">
        <f ca="1">#REF!*$F27</f>
        <v>14.773642776812197</v>
      </c>
      <c r="P27" s="3">
        <f ca="1">#REF!*$F27</f>
        <v>1.2060116552499751</v>
      </c>
      <c r="Q27" s="3">
        <f ca="1">#REF!*$F27</f>
        <v>1.3065126265208067</v>
      </c>
      <c r="R27" s="3">
        <f ca="1">#REF!*$F27</f>
        <v>0.60300582762498756</v>
      </c>
      <c r="S27" s="3">
        <f ca="1">#REF!*$F27</f>
        <v>0</v>
      </c>
      <c r="T27" s="3">
        <f ca="1">#REF!*$F27</f>
        <v>0</v>
      </c>
      <c r="U27" s="3">
        <f ca="1">#REF!*$F27</f>
        <v>0</v>
      </c>
      <c r="V27" s="3">
        <f ca="1">#REF!*$F27</f>
        <v>6.4320621613332012</v>
      </c>
      <c r="W27" s="3">
        <f ca="1">#REF!*$F27</f>
        <v>134.9728044167264</v>
      </c>
      <c r="X27" s="3">
        <f ca="1">A27*$F27</f>
        <v>0.30150291381249378</v>
      </c>
    </row>
    <row r="28" spans="1:24">
      <c r="A28" t="s">
        <v>79</v>
      </c>
      <c r="B28" t="s">
        <v>130</v>
      </c>
      <c r="D28">
        <v>20.024899999999999</v>
      </c>
      <c r="E28">
        <v>0.22689999999999999</v>
      </c>
      <c r="F28" s="3">
        <v>0</v>
      </c>
      <c r="G28" s="3">
        <v>13.984963308872585</v>
      </c>
      <c r="H28" s="3">
        <v>3.9957038025350244</v>
      </c>
      <c r="I28" s="3">
        <v>9.9892595063375611E-2</v>
      </c>
      <c r="J28" s="3">
        <v>0.29967778519012683</v>
      </c>
      <c r="K28" s="3">
        <v>7.0923742494996675</v>
      </c>
      <c r="L28" s="3">
        <v>0</v>
      </c>
      <c r="M28" s="3">
        <v>0.19978519012675122</v>
      </c>
      <c r="N28" s="3">
        <v>24.573578385590398</v>
      </c>
      <c r="O28" s="3">
        <v>20.477981987992003</v>
      </c>
      <c r="P28" s="3">
        <v>2.0977444963308876</v>
      </c>
      <c r="Q28" s="3">
        <v>0.59935557038025367</v>
      </c>
      <c r="R28" s="3">
        <v>0.59935557038025367</v>
      </c>
      <c r="S28" s="3">
        <v>0</v>
      </c>
      <c r="T28" s="3">
        <v>0</v>
      </c>
      <c r="U28" s="3">
        <v>0</v>
      </c>
      <c r="V28" s="3">
        <v>0.89903335557038044</v>
      </c>
      <c r="W28" s="3">
        <v>309.76693729152777</v>
      </c>
      <c r="X28" s="3">
        <v>0.69924816544362922</v>
      </c>
    </row>
    <row r="29" spans="1:24">
      <c r="A29" t="s">
        <v>81</v>
      </c>
      <c r="B29" t="s">
        <v>132</v>
      </c>
      <c r="D29">
        <v>20.211099999999998</v>
      </c>
      <c r="E29">
        <v>0.20910000000000001</v>
      </c>
      <c r="F29" s="3">
        <v>0</v>
      </c>
      <c r="G29" s="3">
        <v>21.662531120331963</v>
      </c>
      <c r="H29" s="3">
        <v>3.9930932940704085</v>
      </c>
      <c r="I29" s="3">
        <v>9.9827332351760209E-2</v>
      </c>
      <c r="J29" s="3">
        <v>0.19965466470352042</v>
      </c>
      <c r="K29" s="3">
        <v>9.1841145763619387</v>
      </c>
      <c r="L29" s="3">
        <v>0</v>
      </c>
      <c r="M29" s="3">
        <v>0.59896399411056123</v>
      </c>
      <c r="N29" s="3">
        <v>27.951653058492855</v>
      </c>
      <c r="O29" s="3">
        <v>22.361322446794286</v>
      </c>
      <c r="P29" s="3">
        <v>2.0963739793869642</v>
      </c>
      <c r="Q29" s="98">
        <v>0.99827332351760212</v>
      </c>
      <c r="R29" s="3">
        <v>0.69879132646232145</v>
      </c>
      <c r="S29" s="3">
        <v>0</v>
      </c>
      <c r="T29" s="3">
        <v>0</v>
      </c>
      <c r="U29" s="3">
        <v>0</v>
      </c>
      <c r="V29" s="3">
        <v>0.89844599116584178</v>
      </c>
      <c r="W29" s="3">
        <v>312.35972292865767</v>
      </c>
      <c r="X29" s="3">
        <v>0.49913666175880106</v>
      </c>
    </row>
    <row r="30" spans="1:24">
      <c r="A30" t="s">
        <v>31</v>
      </c>
      <c r="B30" t="s">
        <v>83</v>
      </c>
      <c r="D30">
        <v>8.18</v>
      </c>
      <c r="E30" s="14">
        <v>236</v>
      </c>
      <c r="F30" s="3">
        <v>0</v>
      </c>
      <c r="G30" s="3">
        <v>19.432634017207146</v>
      </c>
      <c r="H30" s="3">
        <v>3.5875632031767037</v>
      </c>
      <c r="I30" s="3">
        <v>0.4982726671078756</v>
      </c>
      <c r="J30" s="3">
        <v>0.29896360026472535</v>
      </c>
      <c r="K30" s="3">
        <v>12.157853077432163</v>
      </c>
      <c r="L30" s="3">
        <v>0</v>
      </c>
      <c r="M30" s="3">
        <v>0.29896360026472535</v>
      </c>
      <c r="N30" s="3">
        <v>10.762689609530113</v>
      </c>
      <c r="O30" s="3">
        <v>6.6768537392455318</v>
      </c>
      <c r="P30" s="3">
        <v>2.6906724023825284</v>
      </c>
      <c r="Q30" s="3">
        <v>0.49827266710787554</v>
      </c>
      <c r="R30" s="3">
        <v>0.39861813368630056</v>
      </c>
      <c r="S30" s="3">
        <v>0</v>
      </c>
      <c r="T30" s="3">
        <v>0</v>
      </c>
      <c r="U30" s="3">
        <v>0</v>
      </c>
      <c r="V30" s="3">
        <v>0.89689080079417594</v>
      </c>
      <c r="W30" s="3">
        <v>13.154398411647916</v>
      </c>
      <c r="X30" s="27">
        <v>0.29896360026472535</v>
      </c>
    </row>
    <row r="31" spans="1:24">
      <c r="A31" t="s">
        <v>33</v>
      </c>
      <c r="B31" t="s">
        <v>85</v>
      </c>
      <c r="D31">
        <v>8.0790000000000006</v>
      </c>
      <c r="E31" s="14">
        <v>245</v>
      </c>
      <c r="F31" s="3">
        <v>0</v>
      </c>
      <c r="G31" s="3">
        <v>21.521715709379848</v>
      </c>
      <c r="H31" s="3">
        <v>4.1041411352770876</v>
      </c>
      <c r="I31" s="3">
        <v>0.60060601979664696</v>
      </c>
      <c r="J31" s="3">
        <v>0.30030300989832348</v>
      </c>
      <c r="K31" s="3">
        <v>5.7057571880681452</v>
      </c>
      <c r="L31" s="3">
        <v>0</v>
      </c>
      <c r="M31" s="3">
        <v>0.30030300989832348</v>
      </c>
      <c r="N31" s="3">
        <v>7.2072722375597635</v>
      </c>
      <c r="O31" s="3">
        <v>5.005050164972058</v>
      </c>
      <c r="P31" s="3">
        <v>3.103131102282676</v>
      </c>
      <c r="Q31" s="3">
        <v>0.5005050164972058</v>
      </c>
      <c r="R31" s="3">
        <v>0.5005050164972058</v>
      </c>
      <c r="S31" s="3">
        <v>0</v>
      </c>
      <c r="T31" s="3">
        <v>0</v>
      </c>
      <c r="U31" s="3">
        <v>0</v>
      </c>
      <c r="V31" s="3">
        <v>1.6016160527910586</v>
      </c>
      <c r="W31" s="3">
        <v>14.814948488317292</v>
      </c>
      <c r="X31" s="27">
        <v>0.30030300989832348</v>
      </c>
    </row>
    <row r="32" spans="1:24">
      <c r="A32" t="s">
        <v>35</v>
      </c>
      <c r="B32" t="s">
        <v>87</v>
      </c>
      <c r="D32">
        <v>8.1310000000000002</v>
      </c>
      <c r="E32" s="14">
        <v>217</v>
      </c>
      <c r="F32" s="3">
        <v>0</v>
      </c>
      <c r="G32" s="3">
        <v>17.671605522682448</v>
      </c>
      <c r="H32" s="3">
        <v>4.193262327416174</v>
      </c>
      <c r="I32" s="3">
        <v>0.49919789612097309</v>
      </c>
      <c r="J32" s="3">
        <v>0.29951873767258386</v>
      </c>
      <c r="K32" s="3">
        <v>6.0902143326758713</v>
      </c>
      <c r="L32" s="3">
        <v>0</v>
      </c>
      <c r="M32" s="3">
        <v>0.29951873767258386</v>
      </c>
      <c r="N32" s="3">
        <v>6.2898934911242614</v>
      </c>
      <c r="O32" s="3">
        <v>9.2850808678500982</v>
      </c>
      <c r="P32" s="3">
        <v>3.2947061143984224</v>
      </c>
      <c r="Q32" s="3">
        <v>0.39935831689677842</v>
      </c>
      <c r="R32" s="3">
        <v>0.49919789612097309</v>
      </c>
      <c r="S32" s="3">
        <v>0</v>
      </c>
      <c r="T32" s="3">
        <v>0</v>
      </c>
      <c r="U32" s="3">
        <v>0</v>
      </c>
      <c r="V32" s="3">
        <v>0.89855621301775157</v>
      </c>
      <c r="W32" s="3">
        <v>14.975936883629192</v>
      </c>
      <c r="X32" s="27">
        <v>0.29951873767258386</v>
      </c>
    </row>
    <row r="33" spans="1:24">
      <c r="A33" t="s">
        <v>37</v>
      </c>
      <c r="B33" t="s">
        <v>89</v>
      </c>
      <c r="D33">
        <v>8.27</v>
      </c>
      <c r="E33" s="14">
        <v>231</v>
      </c>
      <c r="F33" s="3">
        <v>0</v>
      </c>
      <c r="G33" s="3">
        <v>15.721059479553899</v>
      </c>
      <c r="H33" s="3">
        <v>4.13181691449814</v>
      </c>
      <c r="I33" s="3">
        <v>0.50388011152416345</v>
      </c>
      <c r="J33" s="3">
        <v>0.20155204460966539</v>
      </c>
      <c r="K33" s="3">
        <v>6.1473373605947934</v>
      </c>
      <c r="L33" s="3">
        <v>0</v>
      </c>
      <c r="M33" s="3">
        <v>0.30232806691449804</v>
      </c>
      <c r="N33" s="3">
        <v>6.1473373605947934</v>
      </c>
      <c r="O33" s="3">
        <v>4.3333689591078057</v>
      </c>
      <c r="P33" s="3">
        <v>3.2248327137546462</v>
      </c>
      <c r="Q33" s="3">
        <v>0.30232806691449804</v>
      </c>
      <c r="R33" s="3">
        <v>0.50388011152416345</v>
      </c>
      <c r="S33" s="3">
        <v>0</v>
      </c>
      <c r="T33" s="3">
        <v>0</v>
      </c>
      <c r="U33" s="3">
        <v>0</v>
      </c>
      <c r="V33" s="3">
        <v>1.0077602230483269</v>
      </c>
      <c r="W33" s="3">
        <v>15.01562732342007</v>
      </c>
      <c r="X33" s="27">
        <v>0.30232806691449804</v>
      </c>
    </row>
    <row r="34" spans="1:24">
      <c r="A34" t="s">
        <v>39</v>
      </c>
      <c r="B34" t="s">
        <v>91</v>
      </c>
      <c r="D34">
        <v>7.9950000000000001</v>
      </c>
      <c r="E34" s="14">
        <v>180.9</v>
      </c>
      <c r="F34" s="3">
        <v>0</v>
      </c>
      <c r="G34" s="3">
        <v>14.696730540504817</v>
      </c>
      <c r="H34" s="3">
        <v>4.4686005021805189</v>
      </c>
      <c r="I34" s="3">
        <v>0.39720893352715719</v>
      </c>
      <c r="J34" s="3">
        <v>0.39720893352715719</v>
      </c>
      <c r="K34" s="3">
        <v>4.4686005021805189</v>
      </c>
      <c r="L34" s="3">
        <v>0</v>
      </c>
      <c r="M34" s="3">
        <v>0.39720893352715719</v>
      </c>
      <c r="N34" s="3">
        <v>1.688137967490418</v>
      </c>
      <c r="O34" s="3">
        <v>45.281818422095917</v>
      </c>
      <c r="P34" s="3">
        <v>3.2769737015990472</v>
      </c>
      <c r="Q34" s="3">
        <v>0.49651116690894648</v>
      </c>
      <c r="R34" s="3">
        <v>0.3972089335271573</v>
      </c>
      <c r="S34" s="3">
        <v>0</v>
      </c>
      <c r="T34" s="3">
        <v>0</v>
      </c>
      <c r="U34" s="3">
        <v>0</v>
      </c>
      <c r="V34" s="3">
        <v>1.1916268005814716</v>
      </c>
      <c r="W34" s="3">
        <v>14.498126073741238</v>
      </c>
      <c r="X34" s="27">
        <v>0.1986044667635786</v>
      </c>
    </row>
    <row r="35" spans="1:24">
      <c r="A35" t="s">
        <v>41</v>
      </c>
      <c r="B35" t="s">
        <v>93</v>
      </c>
      <c r="D35">
        <v>8.1969999999999992</v>
      </c>
      <c r="E35" s="14">
        <v>254</v>
      </c>
      <c r="F35" s="3">
        <v>0</v>
      </c>
      <c r="G35" s="3">
        <v>15.657657657657669</v>
      </c>
      <c r="H35" s="3">
        <v>4.1621621621621649</v>
      </c>
      <c r="I35" s="3">
        <v>0.59459459459459496</v>
      </c>
      <c r="J35" s="3">
        <v>0.29729729729729748</v>
      </c>
      <c r="K35" s="3">
        <v>4.7567567567567606</v>
      </c>
      <c r="L35" s="3">
        <v>0</v>
      </c>
      <c r="M35" s="3">
        <v>0.69369369369369427</v>
      </c>
      <c r="N35" s="3">
        <v>5.8468468468468506</v>
      </c>
      <c r="O35" s="3">
        <v>7.2342342342342389</v>
      </c>
      <c r="P35" s="3">
        <v>3.2702702702702728</v>
      </c>
      <c r="Q35" s="3">
        <v>0.39639639639639662</v>
      </c>
      <c r="R35" s="3">
        <v>0.49549549549549587</v>
      </c>
      <c r="S35" s="3">
        <v>0</v>
      </c>
      <c r="T35" s="3">
        <v>0</v>
      </c>
      <c r="U35" s="3">
        <v>0</v>
      </c>
      <c r="V35" s="3">
        <v>0.99099099099099175</v>
      </c>
      <c r="W35" s="3">
        <v>14.963963963963975</v>
      </c>
      <c r="X35" s="27">
        <v>0.29729729729729748</v>
      </c>
    </row>
    <row r="36" spans="1:24">
      <c r="A36" t="s">
        <v>43</v>
      </c>
      <c r="B36" t="s">
        <v>95</v>
      </c>
      <c r="D36">
        <v>4.4870000000000001</v>
      </c>
      <c r="E36" s="14">
        <v>10.51</v>
      </c>
      <c r="F36" s="3">
        <v>0</v>
      </c>
      <c r="G36" s="3">
        <v>15.195137944822065</v>
      </c>
      <c r="H36" s="3">
        <v>4.2986245501799267</v>
      </c>
      <c r="I36" s="3">
        <v>0.49984006397441005</v>
      </c>
      <c r="J36" s="3">
        <v>0.19993602558976403</v>
      </c>
      <c r="K36" s="3">
        <v>6.0980487804878027</v>
      </c>
      <c r="L36" s="3">
        <v>0</v>
      </c>
      <c r="M36" s="3">
        <v>0.29990403838464602</v>
      </c>
      <c r="N36" s="3">
        <v>7.2976649340263862</v>
      </c>
      <c r="O36" s="3">
        <v>7.8974730107956779</v>
      </c>
      <c r="P36" s="3">
        <v>3.0990083966413424</v>
      </c>
      <c r="Q36" s="3">
        <v>0.39987205117952801</v>
      </c>
      <c r="R36" s="3">
        <v>0.49984006397441005</v>
      </c>
      <c r="S36" s="3">
        <v>0</v>
      </c>
      <c r="T36" s="3">
        <v>0</v>
      </c>
      <c r="U36" s="3">
        <v>0</v>
      </c>
      <c r="V36" s="3">
        <v>1.2995841663334662</v>
      </c>
      <c r="W36" s="3">
        <v>14.795265893642537</v>
      </c>
      <c r="X36" s="27">
        <v>0.29990403838464602</v>
      </c>
    </row>
    <row r="37" spans="1:24">
      <c r="A37" t="s">
        <v>45</v>
      </c>
      <c r="B37" t="s">
        <v>97</v>
      </c>
      <c r="D37">
        <v>2.871</v>
      </c>
      <c r="E37" s="14">
        <v>2.84</v>
      </c>
      <c r="F37" s="3">
        <v>0</v>
      </c>
      <c r="G37" s="3">
        <v>19.892336006309979</v>
      </c>
      <c r="H37" s="3">
        <v>4.0779288812935457</v>
      </c>
      <c r="I37" s="3">
        <v>0.49730840015774946</v>
      </c>
      <c r="J37" s="3">
        <v>0.49730840015774946</v>
      </c>
      <c r="K37" s="3">
        <v>25.362728408045221</v>
      </c>
      <c r="L37" s="3">
        <v>0</v>
      </c>
      <c r="M37" s="3">
        <v>0.29838504009464967</v>
      </c>
      <c r="N37" s="3">
        <v>6.0671624819245435</v>
      </c>
      <c r="O37" s="3">
        <v>14.620866964637834</v>
      </c>
      <c r="P37" s="3">
        <v>3.1827737610095967</v>
      </c>
      <c r="Q37" s="3">
        <v>9.9461680031549843E-2</v>
      </c>
      <c r="R37" s="3">
        <v>0.49730840015774946</v>
      </c>
      <c r="S37" s="3">
        <v>0</v>
      </c>
      <c r="T37" s="3">
        <v>0</v>
      </c>
      <c r="U37" s="3">
        <v>0</v>
      </c>
      <c r="V37" s="3">
        <v>1.0940784803470489</v>
      </c>
      <c r="W37" s="3">
        <v>14.919252004732485</v>
      </c>
      <c r="X37" s="27">
        <v>0.29838504009464967</v>
      </c>
    </row>
    <row r="38" spans="1:24">
      <c r="A38" t="s">
        <v>47</v>
      </c>
      <c r="B38" t="s">
        <v>99</v>
      </c>
      <c r="D38">
        <v>5.9660000000000002</v>
      </c>
      <c r="E38" s="14">
        <v>7.07</v>
      </c>
      <c r="F38" s="3">
        <v>0</v>
      </c>
      <c r="G38" s="3">
        <v>16.494623262618859</v>
      </c>
      <c r="H38" s="3">
        <v>4.1986313759393461</v>
      </c>
      <c r="I38" s="3">
        <v>0.4998370685642079</v>
      </c>
      <c r="J38" s="3">
        <v>0.29990224113852471</v>
      </c>
      <c r="K38" s="3">
        <v>24.192114118507661</v>
      </c>
      <c r="L38" s="3">
        <v>0</v>
      </c>
      <c r="M38" s="3">
        <v>0.39986965485136627</v>
      </c>
      <c r="N38" s="3">
        <v>5.9980448227704946</v>
      </c>
      <c r="O38" s="3">
        <v>10.796480680986891</v>
      </c>
      <c r="P38" s="3">
        <v>3.2989246525237719</v>
      </c>
      <c r="Q38" s="3">
        <v>0.39986965485136622</v>
      </c>
      <c r="R38" s="3">
        <v>0.39986965485136639</v>
      </c>
      <c r="S38" s="3">
        <v>0</v>
      </c>
      <c r="T38" s="3">
        <v>0</v>
      </c>
      <c r="U38" s="3">
        <v>0</v>
      </c>
      <c r="V38" s="3">
        <v>1.3995437919797822</v>
      </c>
      <c r="W38" s="3">
        <v>15.195046884351919</v>
      </c>
      <c r="X38" s="27">
        <v>0.29990224113852471</v>
      </c>
    </row>
    <row r="39" spans="1:24">
      <c r="A39" t="s">
        <v>49</v>
      </c>
      <c r="B39" t="s">
        <v>101</v>
      </c>
      <c r="D39">
        <v>4.0919999999999996</v>
      </c>
      <c r="E39" s="14">
        <v>25.2</v>
      </c>
      <c r="F39" s="3">
        <v>0</v>
      </c>
      <c r="G39" s="3">
        <v>15.2382906884727</v>
      </c>
      <c r="H39" s="3">
        <v>4.2105803218148248</v>
      </c>
      <c r="I39" s="3">
        <v>0.50125956212081257</v>
      </c>
      <c r="J39" s="3">
        <v>0.20050382484832502</v>
      </c>
      <c r="K39" s="3">
        <v>5.2130994460564501</v>
      </c>
      <c r="L39" s="3">
        <v>0</v>
      </c>
      <c r="M39" s="3">
        <v>0.40100764969665004</v>
      </c>
      <c r="N39" s="3">
        <v>6.0151147454497496</v>
      </c>
      <c r="O39" s="3">
        <v>3.9098245845423376</v>
      </c>
      <c r="P39" s="3">
        <v>3.5088169348456879</v>
      </c>
      <c r="Q39" s="3">
        <v>0.9022672118174625</v>
      </c>
      <c r="R39" s="3">
        <v>0.40100764969665009</v>
      </c>
      <c r="S39" s="3">
        <v>0</v>
      </c>
      <c r="T39" s="3">
        <v>0</v>
      </c>
      <c r="U39" s="3">
        <v>0</v>
      </c>
      <c r="V39" s="3">
        <v>1.1027710366657875</v>
      </c>
      <c r="W39" s="3">
        <v>15.138038776048537</v>
      </c>
      <c r="X39" s="27">
        <v>0.3007557372724875</v>
      </c>
    </row>
    <row r="40" spans="1:24">
      <c r="A40" t="s">
        <v>176</v>
      </c>
      <c r="B40" t="s">
        <v>177</v>
      </c>
      <c r="D40">
        <v>8.6530000000000005</v>
      </c>
      <c r="E40" s="14">
        <v>239</v>
      </c>
      <c r="F40" s="3">
        <v>0</v>
      </c>
      <c r="G40" s="3">
        <v>14.914422561380219</v>
      </c>
      <c r="H40" s="3">
        <v>4.1628609157266068</v>
      </c>
      <c r="I40" s="3">
        <v>0.40929807564698062</v>
      </c>
      <c r="J40" s="3">
        <v>0.10981167883211673</v>
      </c>
      <c r="K40" s="3">
        <v>5.47061818181818</v>
      </c>
      <c r="L40" s="3">
        <v>7.9863039150630352E-2</v>
      </c>
      <c r="M40" s="3">
        <v>0.35938367617783656</v>
      </c>
      <c r="N40" s="3">
        <v>0.92840783012607786</v>
      </c>
      <c r="O40" s="3">
        <v>7.9962867949568635</v>
      </c>
      <c r="P40" s="3">
        <v>3.6237854014598523</v>
      </c>
      <c r="Q40" s="3">
        <v>0.56902415394824135</v>
      </c>
      <c r="R40" s="3">
        <v>0.45921247511612456</v>
      </c>
      <c r="S40" s="3">
        <v>3.9931519575315176E-2</v>
      </c>
      <c r="T40" s="3">
        <v>0</v>
      </c>
      <c r="U40" s="3">
        <v>0.31945215660252141</v>
      </c>
      <c r="V40" s="3">
        <v>1.9666273390842726</v>
      </c>
      <c r="W40" s="3">
        <v>17.539919973457192</v>
      </c>
      <c r="X40" s="27">
        <v>5.9897279362972768E-2</v>
      </c>
    </row>
    <row r="41" spans="1:24">
      <c r="A41" t="s">
        <v>180</v>
      </c>
      <c r="B41" t="s">
        <v>181</v>
      </c>
      <c r="D41">
        <v>8.7940000000000005</v>
      </c>
      <c r="E41" s="14">
        <v>278</v>
      </c>
      <c r="F41" s="3">
        <v>0</v>
      </c>
      <c r="G41" s="3">
        <v>72.957224794822167</v>
      </c>
      <c r="H41" s="3">
        <v>6.5172707012744366</v>
      </c>
      <c r="I41" s="3">
        <v>1.1968444652031758</v>
      </c>
      <c r="J41" s="3">
        <v>4.435364782811769</v>
      </c>
      <c r="K41" s="3">
        <v>47.54188056315472</v>
      </c>
      <c r="L41" s="3">
        <v>7.0402615600186819E-2</v>
      </c>
      <c r="M41" s="3">
        <v>0.16092026422899844</v>
      </c>
      <c r="N41" s="3">
        <v>8.5690040701941665</v>
      </c>
      <c r="O41" s="3">
        <v>10.057516514312402</v>
      </c>
      <c r="P41" s="3">
        <v>3.4597856809234666</v>
      </c>
      <c r="Q41" s="3">
        <v>1.4080523120037365</v>
      </c>
      <c r="R41" s="3">
        <v>2.3434013478347899</v>
      </c>
      <c r="S41" s="3">
        <v>4.023006605724961E-2</v>
      </c>
      <c r="T41" s="3">
        <v>1.0057516514312402E-2</v>
      </c>
      <c r="U41" s="3">
        <v>7.0402615600186819E-2</v>
      </c>
      <c r="V41" s="3">
        <v>1.4583398945752981</v>
      </c>
      <c r="W41" s="3">
        <v>27.286042303329548</v>
      </c>
      <c r="X41" s="27">
        <v>0.44253072662974569</v>
      </c>
    </row>
    <row r="42" spans="1:24">
      <c r="A42" t="s">
        <v>184</v>
      </c>
      <c r="B42" t="s">
        <v>185</v>
      </c>
      <c r="D42">
        <v>8.9629999999999992</v>
      </c>
      <c r="E42" s="14">
        <v>289</v>
      </c>
      <c r="F42" s="3">
        <v>1.0040260863778527E-2</v>
      </c>
      <c r="G42" s="3">
        <v>34.960188327676832</v>
      </c>
      <c r="H42" s="3">
        <v>7.0984644306914175</v>
      </c>
      <c r="I42" s="3">
        <v>1.2449923471085371</v>
      </c>
      <c r="J42" s="3">
        <v>1.2550326079723158</v>
      </c>
      <c r="K42" s="3">
        <v>22.460063552272558</v>
      </c>
      <c r="L42" s="3">
        <v>6.024156518267116E-2</v>
      </c>
      <c r="M42" s="3">
        <v>0.14056365209289937</v>
      </c>
      <c r="N42" s="3">
        <v>1.6164819990683426</v>
      </c>
      <c r="O42" s="3">
        <v>10.321388167964326</v>
      </c>
      <c r="P42" s="3">
        <v>3.6446146935516048</v>
      </c>
      <c r="Q42" s="3">
        <v>1.5060391295667788</v>
      </c>
      <c r="R42" s="3">
        <v>2.5803470419910814</v>
      </c>
      <c r="S42" s="3">
        <v>3.012078259133558E-2</v>
      </c>
      <c r="T42" s="3">
        <v>0</v>
      </c>
      <c r="U42" s="3">
        <v>0.10040260863778526</v>
      </c>
      <c r="V42" s="3">
        <v>2.5703067811273028</v>
      </c>
      <c r="W42" s="3">
        <v>28.303495374991666</v>
      </c>
      <c r="X42" s="27">
        <v>0.10040260863778526</v>
      </c>
    </row>
    <row r="43" spans="1:24">
      <c r="A43" t="s">
        <v>188</v>
      </c>
      <c r="B43" t="s">
        <v>189</v>
      </c>
      <c r="D43">
        <v>8.5719999999999992</v>
      </c>
      <c r="E43" s="14">
        <v>290</v>
      </c>
      <c r="F43" s="3">
        <v>0</v>
      </c>
      <c r="G43" s="3">
        <v>22.44630658531732</v>
      </c>
      <c r="H43" s="3">
        <v>7.0925134292724961</v>
      </c>
      <c r="I43" s="3">
        <v>1.2786503083758867</v>
      </c>
      <c r="J43" s="3">
        <v>1.2287030307049536</v>
      </c>
      <c r="K43" s="3">
        <v>14.674510179720137</v>
      </c>
      <c r="L43" s="3">
        <v>5.9936733205119691E-2</v>
      </c>
      <c r="M43" s="3">
        <v>0.2197680217521055</v>
      </c>
      <c r="N43" s="3">
        <v>2.5672900722859602</v>
      </c>
      <c r="O43" s="3">
        <v>14.075142847668941</v>
      </c>
      <c r="P43" s="3">
        <v>4.0257505802772062</v>
      </c>
      <c r="Q43" s="3">
        <v>1.4784394190596188</v>
      </c>
      <c r="R43" s="3">
        <v>2.5972584388885198</v>
      </c>
      <c r="S43" s="3">
        <v>3.9957822136746458E-2</v>
      </c>
      <c r="T43" s="3">
        <v>9.9894555341866146E-3</v>
      </c>
      <c r="U43" s="3">
        <v>8.9905099807679537E-2</v>
      </c>
      <c r="V43" s="3">
        <v>2.1177645732475621</v>
      </c>
      <c r="W43" s="3">
        <v>29.378988726042831</v>
      </c>
      <c r="X43" s="27">
        <v>8.9905099807679537E-2</v>
      </c>
    </row>
    <row r="44" spans="1:24">
      <c r="A44" t="s">
        <v>192</v>
      </c>
      <c r="B44" t="s">
        <v>193</v>
      </c>
      <c r="D44">
        <v>8.7799999999999994</v>
      </c>
      <c r="E44" s="14">
        <v>262</v>
      </c>
      <c r="F44" s="3">
        <v>0</v>
      </c>
      <c r="G44" s="3">
        <v>11.943444665078106</v>
      </c>
      <c r="H44" s="3">
        <v>6.9088540508339964</v>
      </c>
      <c r="I44" s="3">
        <v>2.0836226502515229</v>
      </c>
      <c r="J44" s="3">
        <v>0.35890150913423358</v>
      </c>
      <c r="K44" s="3">
        <v>27.416087503309512</v>
      </c>
      <c r="L44" s="3">
        <v>5.9816918189038934E-2</v>
      </c>
      <c r="M44" s="3">
        <v>0.33896253640455398</v>
      </c>
      <c r="N44" s="3">
        <v>0.73774199099814686</v>
      </c>
      <c r="O44" s="3">
        <v>8.7233005692348442</v>
      </c>
      <c r="P44" s="3">
        <v>2.8512731003441893</v>
      </c>
      <c r="Q44" s="3">
        <v>0.49847431824199112</v>
      </c>
      <c r="R44" s="3">
        <v>0.9271622319301035</v>
      </c>
      <c r="S44" s="3">
        <v>4.9847431824199109E-2</v>
      </c>
      <c r="T44" s="3">
        <v>0</v>
      </c>
      <c r="U44" s="3">
        <v>6.9786404553878759E-2</v>
      </c>
      <c r="V44" s="3">
        <v>1.5153619274556529</v>
      </c>
      <c r="W44" s="3">
        <v>38.522095313741069</v>
      </c>
      <c r="X44" s="27">
        <v>6.9786404553878759E-2</v>
      </c>
    </row>
    <row r="45" spans="1:24">
      <c r="A45" t="s">
        <v>196</v>
      </c>
      <c r="B45" t="s">
        <v>197</v>
      </c>
      <c r="D45">
        <v>8.0530000000000008</v>
      </c>
      <c r="E45" s="14">
        <v>458</v>
      </c>
      <c r="F45" s="3">
        <v>1.9975688284381357E-2</v>
      </c>
      <c r="G45" s="3">
        <v>22.692381891057224</v>
      </c>
      <c r="H45" s="3">
        <v>0.59927064853144063</v>
      </c>
      <c r="I45" s="3">
        <v>0.12984197384847881</v>
      </c>
      <c r="J45" s="3">
        <v>6.1724876798738393</v>
      </c>
      <c r="K45" s="3">
        <v>53.145318680596596</v>
      </c>
      <c r="L45" s="3">
        <v>0.14981766213286016</v>
      </c>
      <c r="M45" s="3">
        <v>0.50938005125172459</v>
      </c>
      <c r="N45" s="3">
        <v>4.7941651882515259</v>
      </c>
      <c r="O45" s="3">
        <v>150.58672613180886</v>
      </c>
      <c r="P45" s="3">
        <v>0.48940436296734319</v>
      </c>
      <c r="Q45" s="3">
        <v>0.39951376568762714</v>
      </c>
      <c r="R45" s="3">
        <v>1.6080429068926991</v>
      </c>
      <c r="S45" s="3">
        <v>4.9939220710953393E-2</v>
      </c>
      <c r="T45" s="3">
        <v>9.9878441421906786E-3</v>
      </c>
      <c r="U45" s="3">
        <v>0.13982981799066949</v>
      </c>
      <c r="V45" s="3">
        <v>1.6280185951770805</v>
      </c>
      <c r="W45" s="3">
        <v>142.85613476575327</v>
      </c>
      <c r="X45" s="27">
        <v>0.3595623891188644</v>
      </c>
    </row>
    <row r="46" spans="1:24">
      <c r="A46" t="s">
        <v>200</v>
      </c>
      <c r="B46" t="s">
        <v>201</v>
      </c>
      <c r="D46">
        <v>8.8699999999999992</v>
      </c>
      <c r="E46" s="14">
        <v>411</v>
      </c>
      <c r="F46" s="3">
        <v>9.9881905261776666E-3</v>
      </c>
      <c r="G46" s="3">
        <v>13.114494160871276</v>
      </c>
      <c r="H46" s="3">
        <v>0.54935047893977162</v>
      </c>
      <c r="I46" s="3">
        <v>0.12984647684030964</v>
      </c>
      <c r="J46" s="3">
        <v>1.6280750557669597</v>
      </c>
      <c r="K46" s="3">
        <v>10.637422910379215</v>
      </c>
      <c r="L46" s="3">
        <v>0.12984647684030967</v>
      </c>
      <c r="M46" s="3">
        <v>0.35957485894239594</v>
      </c>
      <c r="N46" s="3">
        <v>3.4359375410051176</v>
      </c>
      <c r="O46" s="3">
        <v>33.670190263744914</v>
      </c>
      <c r="P46" s="3">
        <v>0.5293740978874163</v>
      </c>
      <c r="Q46" s="3">
        <v>2.9964571578533026E-2</v>
      </c>
      <c r="R46" s="3">
        <v>1.6480514368193151</v>
      </c>
      <c r="S46" s="3">
        <v>2.9964571578532998E-2</v>
      </c>
      <c r="T46" s="3">
        <v>0</v>
      </c>
      <c r="U46" s="3">
        <v>0.12984647684030967</v>
      </c>
      <c r="V46" s="3">
        <v>1.1786064820889646</v>
      </c>
      <c r="W46" s="3">
        <v>137.55735992651881</v>
      </c>
      <c r="X46" s="27">
        <v>0.38953943052092899</v>
      </c>
    </row>
    <row r="47" spans="1:24">
      <c r="A47" t="s">
        <v>204</v>
      </c>
      <c r="B47" t="s">
        <v>205</v>
      </c>
      <c r="D47">
        <v>8.718</v>
      </c>
      <c r="E47" s="14">
        <v>448</v>
      </c>
      <c r="F47" s="3">
        <v>9.9964082805459459E-3</v>
      </c>
      <c r="G47" s="3">
        <v>46.933136877163221</v>
      </c>
      <c r="H47" s="3">
        <v>0.55979886371057297</v>
      </c>
      <c r="I47" s="3">
        <v>0.12995330764709728</v>
      </c>
      <c r="J47" s="3">
        <v>6.6975935479657842</v>
      </c>
      <c r="K47" s="3">
        <v>49.862084503363178</v>
      </c>
      <c r="L47" s="3">
        <v>0.17993534904982705</v>
      </c>
      <c r="M47" s="3">
        <v>0.78971625416312974</v>
      </c>
      <c r="N47" s="3">
        <v>2.8089907268334113</v>
      </c>
      <c r="O47" s="3">
        <v>92.236859204597451</v>
      </c>
      <c r="P47" s="3">
        <v>0.43984196434402162</v>
      </c>
      <c r="Q47" s="3">
        <v>6.9974857963821621E-2</v>
      </c>
      <c r="R47" s="3">
        <v>1.6694001828511731</v>
      </c>
      <c r="S47" s="3">
        <v>2.9989224841637838E-2</v>
      </c>
      <c r="T47" s="3">
        <v>2.9989224841637838E-2</v>
      </c>
      <c r="U47" s="3">
        <v>1.0796120942989622</v>
      </c>
      <c r="V47" s="3">
        <v>1.0096372363351407</v>
      </c>
      <c r="W47" s="3">
        <v>134.69160517207609</v>
      </c>
      <c r="X47" s="27">
        <v>0.15994253248873513</v>
      </c>
    </row>
    <row r="48" spans="1:24">
      <c r="A48" t="s">
        <v>208</v>
      </c>
      <c r="B48" t="s">
        <v>209</v>
      </c>
      <c r="D48">
        <v>8.6910000000000007</v>
      </c>
      <c r="E48" s="14">
        <v>222</v>
      </c>
      <c r="F48" s="3">
        <v>0</v>
      </c>
      <c r="G48" s="3">
        <v>13.082320865372079</v>
      </c>
      <c r="H48" s="3">
        <v>4.2410269777140615</v>
      </c>
      <c r="I48" s="3">
        <v>0.4290921412745991</v>
      </c>
      <c r="J48" s="3">
        <v>0.15966219210217641</v>
      </c>
      <c r="K48" s="3">
        <v>6.9053898084191294</v>
      </c>
      <c r="L48" s="3">
        <v>7.9831096051088207E-2</v>
      </c>
      <c r="M48" s="3">
        <v>0.36921881923628297</v>
      </c>
      <c r="N48" s="3">
        <v>1.1276142317216209</v>
      </c>
      <c r="O48" s="3">
        <v>12.174242147790954</v>
      </c>
      <c r="P48" s="3">
        <v>3.7420826273947601</v>
      </c>
      <c r="Q48" s="3">
        <v>0.2295144011468786</v>
      </c>
      <c r="R48" s="3">
        <v>0.4290921412745991</v>
      </c>
      <c r="S48" s="3">
        <v>3.9915548025544104E-2</v>
      </c>
      <c r="T48" s="3">
        <v>0</v>
      </c>
      <c r="U48" s="3">
        <v>4.9894435031930133E-2</v>
      </c>
      <c r="V48" s="3">
        <v>1.5966219210217643</v>
      </c>
      <c r="W48" s="3">
        <v>17.562841131239406</v>
      </c>
      <c r="X48" s="27">
        <v>7.9831096051088207E-2</v>
      </c>
    </row>
    <row r="49" spans="1:24">
      <c r="A49" t="s">
        <v>212</v>
      </c>
      <c r="B49" t="s">
        <v>213</v>
      </c>
      <c r="D49">
        <v>8.5370000000000008</v>
      </c>
      <c r="E49" s="14">
        <v>456</v>
      </c>
      <c r="F49" s="3">
        <v>2.0189703669784797E-2</v>
      </c>
      <c r="G49" s="3">
        <v>17.272291489500894</v>
      </c>
      <c r="H49" s="3">
        <v>0.53502714724929712</v>
      </c>
      <c r="I49" s="3">
        <v>0.13123307385360117</v>
      </c>
      <c r="J49" s="3">
        <v>3.3313011055144917</v>
      </c>
      <c r="K49" s="3">
        <v>19.048985412441958</v>
      </c>
      <c r="L49" s="3">
        <v>0.14132792568849359</v>
      </c>
      <c r="M49" s="3">
        <v>0.63597566559822116</v>
      </c>
      <c r="N49" s="3">
        <v>4.1893635114803462</v>
      </c>
      <c r="O49" s="3">
        <v>139.86417217243419</v>
      </c>
      <c r="P49" s="3">
        <v>0.45426833257015792</v>
      </c>
      <c r="Q49" s="3">
        <v>0.32303525871655675</v>
      </c>
      <c r="R49" s="3">
        <v>1.6252711454176763</v>
      </c>
      <c r="S49" s="3">
        <v>4.0379407339569594E-2</v>
      </c>
      <c r="T49" s="3">
        <v>1.0094851834892398E-2</v>
      </c>
      <c r="U49" s="3">
        <v>6.0569111009354394E-2</v>
      </c>
      <c r="V49" s="3">
        <v>2.0391600706482649</v>
      </c>
      <c r="W49" s="3">
        <v>139.66227513573634</v>
      </c>
      <c r="X49" s="27">
        <v>8.0758814679139188E-2</v>
      </c>
    </row>
    <row r="50" spans="1:24">
      <c r="A50" t="s">
        <v>276</v>
      </c>
      <c r="B50" t="s">
        <v>277</v>
      </c>
      <c r="D50">
        <v>7.86</v>
      </c>
      <c r="E50" s="14">
        <v>441</v>
      </c>
      <c r="F50" s="3">
        <v>0</v>
      </c>
      <c r="G50" s="3">
        <v>14.639157658576384</v>
      </c>
      <c r="H50" s="3">
        <v>3.6096553130736289</v>
      </c>
      <c r="I50" s="3">
        <v>0.50134101570467071</v>
      </c>
      <c r="J50" s="3">
        <v>0.3008046094228024</v>
      </c>
      <c r="K50" s="3">
        <v>11.230038751784624</v>
      </c>
      <c r="L50" s="3">
        <v>0.10026820314093414</v>
      </c>
      <c r="M50" s="3">
        <v>0.40107281256373656</v>
      </c>
      <c r="N50" s="3">
        <v>7.52011523557006</v>
      </c>
      <c r="O50" s="3">
        <v>11.330306954925558</v>
      </c>
      <c r="P50" s="3">
        <v>3.1083142973689579</v>
      </c>
      <c r="Q50" s="3">
        <v>0.60160921884560481</v>
      </c>
      <c r="R50" s="3">
        <v>0.3008046094228024</v>
      </c>
      <c r="S50" s="3">
        <v>0</v>
      </c>
      <c r="T50" s="3">
        <v>0</v>
      </c>
      <c r="U50" s="3">
        <v>0</v>
      </c>
      <c r="V50" s="3">
        <v>0.80214562512747312</v>
      </c>
      <c r="W50" s="3">
        <v>18.649885784213751</v>
      </c>
      <c r="X50" s="27">
        <v>0.50134101570467071</v>
      </c>
    </row>
    <row r="51" spans="1:24">
      <c r="A51" t="s">
        <v>279</v>
      </c>
      <c r="B51" t="s">
        <v>280</v>
      </c>
      <c r="D51">
        <v>7.84</v>
      </c>
      <c r="E51" s="14">
        <v>300.60000000000002</v>
      </c>
      <c r="F51" s="3">
        <v>0</v>
      </c>
      <c r="G51" s="3">
        <v>15.657181948131512</v>
      </c>
      <c r="H51" s="3">
        <v>3.6131958341841952</v>
      </c>
      <c r="I51" s="3">
        <v>0.40146620379824394</v>
      </c>
      <c r="J51" s="3">
        <v>0.3010996528486829</v>
      </c>
      <c r="K51" s="3">
        <v>4.0146620379824389</v>
      </c>
      <c r="L51" s="3">
        <v>0.10036655094956098</v>
      </c>
      <c r="M51" s="3">
        <v>0.3010996528486829</v>
      </c>
      <c r="N51" s="3">
        <v>9.334089238309172</v>
      </c>
      <c r="O51" s="3">
        <v>26.898235654482345</v>
      </c>
      <c r="P51" s="3">
        <v>3.1113630794363902</v>
      </c>
      <c r="Q51" s="3">
        <v>0.60219930569736579</v>
      </c>
      <c r="R51" s="3">
        <v>0.3010996528486829</v>
      </c>
      <c r="S51" s="3">
        <v>0</v>
      </c>
      <c r="T51" s="3">
        <v>0</v>
      </c>
      <c r="U51" s="3">
        <v>0</v>
      </c>
      <c r="V51" s="3">
        <v>1.3047651623442929</v>
      </c>
      <c r="W51" s="3">
        <v>19.069644680416584</v>
      </c>
      <c r="X51" s="27">
        <v>0.3010996528486829</v>
      </c>
    </row>
    <row r="52" spans="1:24">
      <c r="A52" t="s">
        <v>282</v>
      </c>
      <c r="B52" t="s">
        <v>283</v>
      </c>
      <c r="D52">
        <v>7.65</v>
      </c>
      <c r="E52" s="14">
        <v>276.39999999999998</v>
      </c>
      <c r="F52" s="3">
        <v>0</v>
      </c>
      <c r="G52" s="3">
        <v>16.460694145391166</v>
      </c>
      <c r="H52" s="3">
        <v>3.4761714344304324</v>
      </c>
      <c r="I52" s="3">
        <v>0.4089613452271097</v>
      </c>
      <c r="J52" s="3">
        <v>0.20448067261355485</v>
      </c>
      <c r="K52" s="3">
        <v>6.0321798420998674</v>
      </c>
      <c r="L52" s="3">
        <v>0.10224033630677742</v>
      </c>
      <c r="M52" s="3">
        <v>0.30672100892033222</v>
      </c>
      <c r="N52" s="3">
        <v>5.1120168153388708</v>
      </c>
      <c r="O52" s="3">
        <v>7.2590638777811964</v>
      </c>
      <c r="P52" s="3">
        <v>3.0672100892033223</v>
      </c>
      <c r="Q52" s="3">
        <v>0.10224033630677744</v>
      </c>
      <c r="R52" s="3">
        <v>0.30672100892033222</v>
      </c>
      <c r="S52" s="3">
        <v>0</v>
      </c>
      <c r="T52" s="3">
        <v>0</v>
      </c>
      <c r="U52" s="3">
        <v>0</v>
      </c>
      <c r="V52" s="3">
        <v>1.2268840356813289</v>
      </c>
      <c r="W52" s="3">
        <v>18.914462216753822</v>
      </c>
      <c r="X52" s="27">
        <v>0.30672100892033222</v>
      </c>
    </row>
    <row r="53" spans="1:24">
      <c r="A53" t="s">
        <v>285</v>
      </c>
      <c r="B53" t="s">
        <v>286</v>
      </c>
      <c r="D53">
        <v>7.36</v>
      </c>
      <c r="E53" s="14">
        <v>544.4</v>
      </c>
      <c r="F53" s="3">
        <v>0</v>
      </c>
      <c r="G53" s="3">
        <v>18.047766326530617</v>
      </c>
      <c r="H53" s="3">
        <v>0.80660408163265329</v>
      </c>
      <c r="I53" s="3">
        <v>0.20165102040816332</v>
      </c>
      <c r="J53" s="3">
        <v>0.302476530612245</v>
      </c>
      <c r="K53" s="3">
        <v>3.8313693877551032</v>
      </c>
      <c r="L53" s="3">
        <v>0.10082551020408166</v>
      </c>
      <c r="M53" s="3">
        <v>0.60495306122449</v>
      </c>
      <c r="N53" s="3">
        <v>32.465814285714295</v>
      </c>
      <c r="O53" s="3">
        <v>11.494108163265311</v>
      </c>
      <c r="P53" s="3">
        <v>0.7057785714285717</v>
      </c>
      <c r="Q53" s="3">
        <v>1.3107316326530616</v>
      </c>
      <c r="R53" s="3">
        <v>0.90742959183673488</v>
      </c>
      <c r="S53" s="3">
        <v>0</v>
      </c>
      <c r="T53" s="3">
        <v>0</v>
      </c>
      <c r="U53" s="3">
        <v>0</v>
      </c>
      <c r="V53" s="3">
        <v>1.9156846938775516</v>
      </c>
      <c r="W53" s="3">
        <v>129.56078061224494</v>
      </c>
      <c r="X53" s="27">
        <v>0.40330204081632665</v>
      </c>
    </row>
    <row r="54" spans="1:24">
      <c r="A54" t="s">
        <v>288</v>
      </c>
      <c r="B54" t="s">
        <v>289</v>
      </c>
      <c r="D54">
        <v>7.89</v>
      </c>
      <c r="E54" s="14">
        <v>289.89999999999998</v>
      </c>
      <c r="F54" s="3">
        <v>0</v>
      </c>
      <c r="G54" s="3">
        <v>17.482319329449041</v>
      </c>
      <c r="H54" s="3">
        <v>3.637939282428702</v>
      </c>
      <c r="I54" s="3">
        <v>0.50526934478176422</v>
      </c>
      <c r="J54" s="3">
        <v>0.30316160686905852</v>
      </c>
      <c r="K54" s="3">
        <v>7.0737708269446982</v>
      </c>
      <c r="L54" s="3">
        <v>0.10105386895635285</v>
      </c>
      <c r="M54" s="3">
        <v>0.30316160686905852</v>
      </c>
      <c r="N54" s="3">
        <v>3.2337238066032912</v>
      </c>
      <c r="O54" s="3">
        <v>9.4990636818971659</v>
      </c>
      <c r="P54" s="3">
        <v>3.3347776755596441</v>
      </c>
      <c r="Q54" s="3">
        <v>1.4147541653889399</v>
      </c>
      <c r="R54" s="3">
        <v>0.30316160686905852</v>
      </c>
      <c r="S54" s="3">
        <v>0</v>
      </c>
      <c r="T54" s="3">
        <v>0</v>
      </c>
      <c r="U54" s="3">
        <v>0</v>
      </c>
      <c r="V54" s="3">
        <v>1.1115925585198814</v>
      </c>
      <c r="W54" s="3">
        <v>18.897073494837983</v>
      </c>
      <c r="X54" s="27">
        <v>0.30316160686905852</v>
      </c>
    </row>
    <row r="55" spans="1:24">
      <c r="A55" t="s">
        <v>291</v>
      </c>
      <c r="B55" t="s">
        <v>292</v>
      </c>
      <c r="D55">
        <v>7.87</v>
      </c>
      <c r="E55" s="14">
        <v>281.2</v>
      </c>
      <c r="F55" s="3">
        <v>0</v>
      </c>
      <c r="G55" s="3">
        <v>15.205262565257453</v>
      </c>
      <c r="H55" s="3">
        <v>3.6250957109223063</v>
      </c>
      <c r="I55" s="3">
        <v>0.30209130924352551</v>
      </c>
      <c r="J55" s="3">
        <v>0.20139420616235038</v>
      </c>
      <c r="K55" s="3">
        <v>5.5383406694646355</v>
      </c>
      <c r="L55" s="3">
        <v>0.10069710308117519</v>
      </c>
      <c r="M55" s="3">
        <v>0.20139420616235038</v>
      </c>
      <c r="N55" s="3">
        <v>3.1216101955164306</v>
      </c>
      <c r="O55" s="3">
        <v>13.59410891595865</v>
      </c>
      <c r="P55" s="3">
        <v>3.222307298597606</v>
      </c>
      <c r="Q55" s="3">
        <v>0.60418261848705102</v>
      </c>
      <c r="R55" s="3">
        <v>0.30209130924352551</v>
      </c>
      <c r="S55" s="3">
        <v>0</v>
      </c>
      <c r="T55" s="3">
        <v>0</v>
      </c>
      <c r="U55" s="3">
        <v>0</v>
      </c>
      <c r="V55" s="3">
        <v>1.611153649298803</v>
      </c>
      <c r="W55" s="3">
        <v>18.931055379260933</v>
      </c>
      <c r="X55" s="27">
        <v>0.20139420616235038</v>
      </c>
    </row>
    <row r="56" spans="1:24">
      <c r="A56" t="s">
        <v>294</v>
      </c>
      <c r="B56" t="s">
        <v>295</v>
      </c>
      <c r="D56">
        <v>7.24</v>
      </c>
      <c r="E56" s="14">
        <v>604.1</v>
      </c>
      <c r="F56" s="3">
        <v>0</v>
      </c>
      <c r="G56" s="3">
        <v>16.275450828051536</v>
      </c>
      <c r="H56" s="3">
        <v>0.80871805356777815</v>
      </c>
      <c r="I56" s="3">
        <v>0.10108975669597227</v>
      </c>
      <c r="J56" s="3">
        <v>0.40435902678388908</v>
      </c>
      <c r="K56" s="3">
        <v>5.4588468615825025</v>
      </c>
      <c r="L56" s="3">
        <v>0.20217951339194454</v>
      </c>
      <c r="M56" s="3">
        <v>0.30326927008791676</v>
      </c>
      <c r="N56" s="3">
        <v>41.14353097526071</v>
      </c>
      <c r="O56" s="3">
        <v>263.84426497648758</v>
      </c>
      <c r="P56" s="3">
        <v>0.60653854017583353</v>
      </c>
      <c r="Q56" s="3">
        <v>1.0108975669597227</v>
      </c>
      <c r="R56" s="3">
        <v>1.0108975669597227</v>
      </c>
      <c r="S56" s="3">
        <v>0</v>
      </c>
      <c r="T56" s="3">
        <v>0</v>
      </c>
      <c r="U56" s="3">
        <v>0</v>
      </c>
      <c r="V56" s="3">
        <v>1.4152565937436119</v>
      </c>
      <c r="W56" s="3">
        <v>131.41668370476395</v>
      </c>
      <c r="X56" s="27">
        <v>0.50544878347986133</v>
      </c>
    </row>
    <row r="57" spans="1:24" ht="16">
      <c r="A57" t="s">
        <v>313</v>
      </c>
      <c r="B57" s="32" t="s">
        <v>314</v>
      </c>
      <c r="D57">
        <v>7.95</v>
      </c>
      <c r="E57" s="14">
        <v>307.2</v>
      </c>
      <c r="F57" s="3">
        <v>0</v>
      </c>
      <c r="G57" s="3">
        <v>9.2747582723430533</v>
      </c>
      <c r="H57" s="3">
        <v>3.6691351407071418</v>
      </c>
      <c r="I57" s="3">
        <v>0.30576126172559515</v>
      </c>
      <c r="J57" s="3">
        <v>0.30576126172559515</v>
      </c>
      <c r="K57" s="3">
        <v>5.6056231316359115</v>
      </c>
      <c r="L57" s="3">
        <v>0.10192042057519839</v>
      </c>
      <c r="M57" s="3">
        <v>0.10192042057519839</v>
      </c>
      <c r="N57" s="3">
        <v>3.1595330378311499</v>
      </c>
      <c r="O57" s="3">
        <v>23.237855891145234</v>
      </c>
      <c r="P57" s="3">
        <v>2.853771776105555</v>
      </c>
      <c r="Q57" s="3">
        <v>0.81536336460158709</v>
      </c>
      <c r="R57" s="3">
        <v>0.40768168230079355</v>
      </c>
      <c r="S57" s="3">
        <v>0</v>
      </c>
      <c r="T57" s="3">
        <v>0</v>
      </c>
      <c r="U57" s="3">
        <v>0</v>
      </c>
      <c r="V57" s="3">
        <v>1.2230450469023806</v>
      </c>
      <c r="W57" s="3">
        <v>20.282163694464479</v>
      </c>
      <c r="X57" s="27">
        <v>0.30576126172559515</v>
      </c>
    </row>
    <row r="58" spans="1:24" ht="16">
      <c r="A58" t="s">
        <v>317</v>
      </c>
      <c r="B58" s="32" t="s">
        <v>318</v>
      </c>
      <c r="D58">
        <v>7.63</v>
      </c>
      <c r="E58" s="14">
        <v>565.20000000000005</v>
      </c>
      <c r="F58" s="3">
        <v>0</v>
      </c>
      <c r="G58" s="3">
        <v>5.8740932429656976</v>
      </c>
      <c r="H58" s="3">
        <v>0.50638734853152567</v>
      </c>
      <c r="I58" s="3">
        <v>0.20255493941261027</v>
      </c>
      <c r="J58" s="3">
        <v>2.7344916820702387</v>
      </c>
      <c r="K58" s="3">
        <v>25.218089956869974</v>
      </c>
      <c r="L58" s="3">
        <v>0.20255493941261027</v>
      </c>
      <c r="M58" s="3">
        <v>0.3038324091189154</v>
      </c>
      <c r="N58" s="3">
        <v>1.4178845758882719</v>
      </c>
      <c r="O58" s="3">
        <v>53.373226535222798</v>
      </c>
      <c r="P58" s="3">
        <v>0.3038324091189154</v>
      </c>
      <c r="Q58" s="3">
        <v>1.0127746970630513</v>
      </c>
      <c r="R58" s="3">
        <v>1.3166071061819666</v>
      </c>
      <c r="S58" s="3">
        <v>0</v>
      </c>
      <c r="T58" s="3">
        <v>0</v>
      </c>
      <c r="U58" s="3">
        <v>0</v>
      </c>
      <c r="V58" s="3">
        <v>1.1140521667693564</v>
      </c>
      <c r="W58" s="3">
        <v>125.98917231464358</v>
      </c>
      <c r="X58" s="27">
        <v>0.20255493941261027</v>
      </c>
    </row>
    <row r="59" spans="1:24" ht="16">
      <c r="A59" t="s">
        <v>321</v>
      </c>
      <c r="B59" s="32" t="s">
        <v>322</v>
      </c>
      <c r="D59">
        <v>7.64</v>
      </c>
      <c r="E59" s="14">
        <v>505.9</v>
      </c>
      <c r="F59" s="3">
        <v>0</v>
      </c>
      <c r="G59" s="3">
        <v>15.408118506326518</v>
      </c>
      <c r="H59" s="3">
        <v>0.50684600349758291</v>
      </c>
      <c r="I59" s="3">
        <v>0.3041076020985497</v>
      </c>
      <c r="J59" s="3">
        <v>1.0136920069951656</v>
      </c>
      <c r="K59" s="3">
        <v>41.76411068820083</v>
      </c>
      <c r="L59" s="3">
        <v>0.20273840139903315</v>
      </c>
      <c r="M59" s="3">
        <v>0.20273840139903315</v>
      </c>
      <c r="N59" s="3">
        <v>1.6219072111922652</v>
      </c>
      <c r="O59" s="3">
        <v>50.481861948359246</v>
      </c>
      <c r="P59" s="3">
        <v>0.3041076020985497</v>
      </c>
      <c r="Q59" s="3">
        <v>0.4054768027980663</v>
      </c>
      <c r="R59" s="3">
        <v>1.7232764118917818</v>
      </c>
      <c r="S59" s="3">
        <v>0</v>
      </c>
      <c r="T59" s="3">
        <v>0</v>
      </c>
      <c r="U59" s="3">
        <v>0</v>
      </c>
      <c r="V59" s="3">
        <v>1.6219072111922652</v>
      </c>
      <c r="W59" s="3">
        <v>108.56641394918223</v>
      </c>
      <c r="X59" s="27">
        <v>6.0821520419709936</v>
      </c>
    </row>
    <row r="60" spans="1:24" ht="16">
      <c r="A60" t="s">
        <v>325</v>
      </c>
      <c r="B60" s="32" t="s">
        <v>326</v>
      </c>
      <c r="D60">
        <v>7.99</v>
      </c>
      <c r="E60" s="14">
        <v>343.6</v>
      </c>
      <c r="F60" s="3">
        <v>0</v>
      </c>
      <c r="G60" s="3">
        <v>13.92496626881163</v>
      </c>
      <c r="H60" s="3">
        <v>3.7133243383497674</v>
      </c>
      <c r="I60" s="3">
        <v>0.41259159314997418</v>
      </c>
      <c r="J60" s="3">
        <v>0.41259159314997418</v>
      </c>
      <c r="K60" s="3">
        <v>6.3951696938245997</v>
      </c>
      <c r="L60" s="3">
        <v>0.10314789828749354</v>
      </c>
      <c r="M60" s="3">
        <v>0.20629579657498709</v>
      </c>
      <c r="N60" s="3">
        <v>2.8881411520498195</v>
      </c>
      <c r="O60" s="3">
        <v>12.584043591074213</v>
      </c>
      <c r="P60" s="3">
        <v>2.9912890503373126</v>
      </c>
      <c r="Q60" s="3">
        <v>1.0314789828749356</v>
      </c>
      <c r="R60" s="3">
        <v>0.41259159314997418</v>
      </c>
      <c r="S60" s="3">
        <v>0</v>
      </c>
      <c r="T60" s="3">
        <v>0</v>
      </c>
      <c r="U60" s="3">
        <v>0</v>
      </c>
      <c r="V60" s="3">
        <v>1.0314789828749356</v>
      </c>
      <c r="W60" s="3">
        <v>20.010692267773749</v>
      </c>
      <c r="X60" s="27">
        <v>0.30944369486248063</v>
      </c>
    </row>
    <row r="61" spans="1:24" ht="16">
      <c r="A61" t="s">
        <v>329</v>
      </c>
      <c r="B61" s="32" t="s">
        <v>330</v>
      </c>
      <c r="D61">
        <v>7.55</v>
      </c>
      <c r="E61" s="14">
        <v>497.1</v>
      </c>
      <c r="F61" s="3">
        <v>0</v>
      </c>
      <c r="G61" s="3">
        <v>10.589902030819475</v>
      </c>
      <c r="H61" s="3">
        <v>0.60513725890396997</v>
      </c>
      <c r="I61" s="3">
        <v>0.30256862945198498</v>
      </c>
      <c r="J61" s="3">
        <v>0.80684967853862666</v>
      </c>
      <c r="K61" s="3">
        <v>10.287333401367489</v>
      </c>
      <c r="L61" s="3">
        <v>0.20171241963465666</v>
      </c>
      <c r="M61" s="3">
        <v>0.20171241963465666</v>
      </c>
      <c r="N61" s="3">
        <v>0.90770588835595489</v>
      </c>
      <c r="O61" s="3">
        <v>47.20070619450965</v>
      </c>
      <c r="P61" s="3">
        <v>0.40342483926931333</v>
      </c>
      <c r="Q61" s="3">
        <v>1.0085620981732832</v>
      </c>
      <c r="R61" s="3">
        <v>1.7145555668945816</v>
      </c>
      <c r="S61" s="3">
        <v>0</v>
      </c>
      <c r="T61" s="3">
        <v>0</v>
      </c>
      <c r="U61" s="3">
        <v>0</v>
      </c>
      <c r="V61" s="3">
        <v>1.0085620981732832</v>
      </c>
      <c r="W61" s="3">
        <v>110.43754974997451</v>
      </c>
      <c r="X61" s="27">
        <v>0.20171241963465666</v>
      </c>
    </row>
    <row r="64" spans="1:24">
      <c r="U64" s="27"/>
    </row>
    <row r="65" spans="21:21">
      <c r="U65" s="27"/>
    </row>
  </sheetData>
  <conditionalFormatting sqref="E30:W39">
    <cfRule type="cellIs" dxfId="35" priority="1" operator="lessThan">
      <formula>#REF!</formula>
    </cfRule>
  </conditionalFormatting>
  <conditionalFormatting sqref="F4:X18 F28:X29">
    <cfRule type="cellIs" dxfId="34" priority="10" operator="lessThan">
      <formula>#REF!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8787-CBAA-6F49-A0F0-1BDEEE668514}">
  <dimension ref="A1:AJ33"/>
  <sheetViews>
    <sheetView workbookViewId="0">
      <selection activeCell="D2" sqref="D2:E33"/>
    </sheetView>
  </sheetViews>
  <sheetFormatPr baseColWidth="10" defaultColWidth="8.83203125" defaultRowHeight="15"/>
  <cols>
    <col min="1" max="1" width="23.6640625" customWidth="1"/>
    <col min="2" max="4" width="29.33203125" customWidth="1"/>
    <col min="5" max="5" width="9.5" style="2" customWidth="1"/>
    <col min="6" max="6" width="27.1640625" bestFit="1" customWidth="1"/>
  </cols>
  <sheetData>
    <row r="1" spans="1:36" s="26" customFormat="1" ht="18.75" customHeight="1">
      <c r="A1" s="16" t="s">
        <v>0</v>
      </c>
      <c r="B1" s="16" t="s">
        <v>1</v>
      </c>
      <c r="C1" s="85" t="s">
        <v>863</v>
      </c>
      <c r="D1" s="16" t="s">
        <v>337</v>
      </c>
      <c r="E1" s="16" t="s">
        <v>338</v>
      </c>
      <c r="F1" s="30" t="s">
        <v>699</v>
      </c>
      <c r="G1" s="30" t="s">
        <v>674</v>
      </c>
      <c r="H1" s="31" t="s">
        <v>700</v>
      </c>
      <c r="I1" s="31" t="s">
        <v>701</v>
      </c>
      <c r="J1" s="30" t="s">
        <v>702</v>
      </c>
      <c r="K1" s="30" t="s">
        <v>678</v>
      </c>
      <c r="L1" s="31" t="s">
        <v>703</v>
      </c>
      <c r="M1" s="30" t="s">
        <v>704</v>
      </c>
      <c r="N1" s="30" t="s">
        <v>681</v>
      </c>
      <c r="O1" s="30" t="s">
        <v>682</v>
      </c>
      <c r="P1" s="30" t="s">
        <v>705</v>
      </c>
      <c r="Q1" s="31" t="s">
        <v>706</v>
      </c>
      <c r="R1" s="30" t="s">
        <v>707</v>
      </c>
      <c r="S1" s="30" t="s">
        <v>686</v>
      </c>
      <c r="T1" s="30" t="s">
        <v>708</v>
      </c>
      <c r="U1" s="30" t="s">
        <v>688</v>
      </c>
      <c r="V1" s="30" t="s">
        <v>689</v>
      </c>
      <c r="W1" s="30" t="s">
        <v>690</v>
      </c>
      <c r="X1" s="30" t="s">
        <v>709</v>
      </c>
      <c r="Y1" s="38"/>
      <c r="Z1" s="40"/>
      <c r="AA1" s="40"/>
      <c r="AG1"/>
      <c r="AH1" s="39"/>
      <c r="AI1"/>
      <c r="AJ1" s="41"/>
    </row>
    <row r="2" spans="1:36" ht="16">
      <c r="A2" t="s">
        <v>31</v>
      </c>
      <c r="B2" t="s">
        <v>83</v>
      </c>
      <c r="C2" s="93" t="s">
        <v>854</v>
      </c>
      <c r="D2">
        <v>8.18</v>
      </c>
      <c r="E2">
        <v>236</v>
      </c>
      <c r="F2" s="99">
        <v>0</v>
      </c>
      <c r="G2" s="3">
        <v>19.432634017207146</v>
      </c>
      <c r="H2" s="3">
        <v>3.5875632031767037</v>
      </c>
      <c r="I2" s="3">
        <v>0.4982726671078756</v>
      </c>
      <c r="J2" s="3">
        <v>0.29896360026472535</v>
      </c>
      <c r="K2" s="3">
        <v>12.157853077432163</v>
      </c>
      <c r="L2" s="3">
        <v>0</v>
      </c>
      <c r="M2" s="3">
        <v>0.29896360026472535</v>
      </c>
      <c r="N2" s="3">
        <v>10.762689609530113</v>
      </c>
      <c r="O2" s="3">
        <v>6.6768537392455318</v>
      </c>
      <c r="P2" s="3">
        <v>2.6906724023825284</v>
      </c>
      <c r="Q2" s="3">
        <v>0.49827266710787554</v>
      </c>
      <c r="R2" s="3">
        <v>0.39861813368630056</v>
      </c>
      <c r="S2" s="3">
        <v>0</v>
      </c>
      <c r="T2" s="3">
        <v>0</v>
      </c>
      <c r="U2" s="3">
        <v>0</v>
      </c>
      <c r="V2" s="3">
        <v>0.89689080079417594</v>
      </c>
      <c r="W2" s="3">
        <v>13.154398411647916</v>
      </c>
      <c r="X2" s="3">
        <v>0.29896360026472535</v>
      </c>
    </row>
    <row r="3" spans="1:36" ht="16">
      <c r="A3" t="s">
        <v>33</v>
      </c>
      <c r="B3" t="s">
        <v>85</v>
      </c>
      <c r="C3" s="93" t="s">
        <v>854</v>
      </c>
      <c r="D3">
        <v>8.0790000000000006</v>
      </c>
      <c r="E3">
        <v>245</v>
      </c>
      <c r="F3" s="3">
        <v>0</v>
      </c>
      <c r="G3" s="3">
        <v>21.521715709379848</v>
      </c>
      <c r="H3" s="3">
        <v>4.1041411352770876</v>
      </c>
      <c r="I3" s="3">
        <v>0.60060601979664696</v>
      </c>
      <c r="J3" s="3">
        <v>0.30030300989832348</v>
      </c>
      <c r="K3" s="3">
        <v>5.7057571880681452</v>
      </c>
      <c r="L3" s="3">
        <v>0</v>
      </c>
      <c r="M3" s="3">
        <v>0.30030300989832348</v>
      </c>
      <c r="N3" s="3">
        <v>7.2072722375597635</v>
      </c>
      <c r="O3" s="3">
        <v>5.005050164972058</v>
      </c>
      <c r="P3" s="3">
        <v>3.103131102282676</v>
      </c>
      <c r="Q3" s="3">
        <v>0.5005050164972058</v>
      </c>
      <c r="R3" s="3">
        <v>0.5005050164972058</v>
      </c>
      <c r="S3" s="3">
        <v>0</v>
      </c>
      <c r="T3" s="3">
        <v>0</v>
      </c>
      <c r="U3" s="3">
        <v>0</v>
      </c>
      <c r="V3" s="3">
        <v>1.6016160527910586</v>
      </c>
      <c r="W3" s="3">
        <v>14.814948488317292</v>
      </c>
      <c r="X3" s="3">
        <v>0.30030300989832348</v>
      </c>
    </row>
    <row r="4" spans="1:36" ht="16">
      <c r="A4" t="s">
        <v>35</v>
      </c>
      <c r="B4" t="s">
        <v>87</v>
      </c>
      <c r="C4" s="93" t="s">
        <v>854</v>
      </c>
      <c r="D4">
        <v>8.1310000000000002</v>
      </c>
      <c r="E4">
        <v>217</v>
      </c>
      <c r="F4" s="3">
        <v>0</v>
      </c>
      <c r="G4" s="3">
        <v>17.671605522682448</v>
      </c>
      <c r="H4" s="3">
        <v>4.193262327416174</v>
      </c>
      <c r="I4" s="3">
        <v>0.49919789612097309</v>
      </c>
      <c r="J4" s="3">
        <v>0.29951873767258386</v>
      </c>
      <c r="K4" s="3">
        <v>6.0902143326758713</v>
      </c>
      <c r="L4" s="3">
        <v>0</v>
      </c>
      <c r="M4" s="3">
        <v>0.29951873767258386</v>
      </c>
      <c r="N4" s="3">
        <v>6.2898934911242614</v>
      </c>
      <c r="O4" s="3">
        <v>9.2850808678500982</v>
      </c>
      <c r="P4" s="3">
        <v>3.2947061143984224</v>
      </c>
      <c r="Q4" s="3">
        <v>0.39935831689677842</v>
      </c>
      <c r="R4" s="3">
        <v>0.49919789612097309</v>
      </c>
      <c r="S4" s="3">
        <v>0</v>
      </c>
      <c r="T4" s="3">
        <v>0</v>
      </c>
      <c r="U4" s="3">
        <v>0</v>
      </c>
      <c r="V4" s="3">
        <v>0.89855621301775157</v>
      </c>
      <c r="W4" s="3">
        <v>14.975936883629192</v>
      </c>
      <c r="X4" s="3">
        <v>0.29951873767258386</v>
      </c>
    </row>
    <row r="5" spans="1:36" ht="16">
      <c r="A5" t="s">
        <v>37</v>
      </c>
      <c r="B5" t="s">
        <v>89</v>
      </c>
      <c r="C5" s="93" t="s">
        <v>854</v>
      </c>
      <c r="D5">
        <v>8.27</v>
      </c>
      <c r="E5">
        <v>231</v>
      </c>
      <c r="F5" s="3">
        <v>0</v>
      </c>
      <c r="G5" s="3">
        <v>15.721059479553899</v>
      </c>
      <c r="H5" s="3">
        <v>4.13181691449814</v>
      </c>
      <c r="I5" s="3">
        <v>0.50388011152416345</v>
      </c>
      <c r="J5" s="3">
        <v>0.20155204460966539</v>
      </c>
      <c r="K5" s="3">
        <v>6.1473373605947934</v>
      </c>
      <c r="L5" s="3">
        <v>0</v>
      </c>
      <c r="M5" s="3">
        <v>0.30232806691449804</v>
      </c>
      <c r="N5" s="3">
        <v>6.1473373605947934</v>
      </c>
      <c r="O5" s="3">
        <v>4.3333689591078057</v>
      </c>
      <c r="P5" s="3">
        <v>3.2248327137546462</v>
      </c>
      <c r="Q5" s="3">
        <v>0.30232806691449804</v>
      </c>
      <c r="R5" s="3">
        <v>0.50388011152416345</v>
      </c>
      <c r="S5" s="3">
        <v>0</v>
      </c>
      <c r="T5" s="3">
        <v>0</v>
      </c>
      <c r="U5" s="3">
        <v>0</v>
      </c>
      <c r="V5" s="3">
        <v>1.0077602230483269</v>
      </c>
      <c r="W5" s="3">
        <v>15.01562732342007</v>
      </c>
      <c r="X5" s="3">
        <v>0.30232806691449804</v>
      </c>
    </row>
    <row r="6" spans="1:36" ht="16">
      <c r="A6" t="s">
        <v>39</v>
      </c>
      <c r="B6" t="s">
        <v>91</v>
      </c>
      <c r="C6" s="93" t="s">
        <v>854</v>
      </c>
      <c r="D6">
        <v>7.9950000000000001</v>
      </c>
      <c r="E6">
        <v>180.9</v>
      </c>
      <c r="F6" s="3">
        <v>0</v>
      </c>
      <c r="G6" s="3">
        <v>14.696730540504817</v>
      </c>
      <c r="H6" s="3">
        <v>4.4686005021805189</v>
      </c>
      <c r="I6" s="3">
        <v>0.39720893352715719</v>
      </c>
      <c r="J6" s="3">
        <v>0.39720893352715719</v>
      </c>
      <c r="K6" s="3">
        <v>4.4686005021805189</v>
      </c>
      <c r="L6" s="3">
        <v>0</v>
      </c>
      <c r="M6" s="3">
        <v>0.39720893352715719</v>
      </c>
      <c r="N6" s="3">
        <v>1.688137967490418</v>
      </c>
      <c r="O6" s="3">
        <v>45.281818422095917</v>
      </c>
      <c r="P6" s="3">
        <v>3.2769737015990472</v>
      </c>
      <c r="Q6" s="3">
        <v>0.49651116690894648</v>
      </c>
      <c r="R6" s="3">
        <v>0.3972089335271573</v>
      </c>
      <c r="S6" s="3">
        <v>0</v>
      </c>
      <c r="T6" s="3">
        <v>0</v>
      </c>
      <c r="U6" s="3">
        <v>0</v>
      </c>
      <c r="V6" s="3">
        <v>1.1916268005814716</v>
      </c>
      <c r="W6" s="3">
        <v>14.498126073741238</v>
      </c>
      <c r="X6" s="3">
        <v>0.1986044667635786</v>
      </c>
    </row>
    <row r="7" spans="1:36" ht="16">
      <c r="A7" t="s">
        <v>41</v>
      </c>
      <c r="B7" t="s">
        <v>93</v>
      </c>
      <c r="C7" s="93" t="s">
        <v>854</v>
      </c>
      <c r="D7">
        <v>8.1969999999999992</v>
      </c>
      <c r="E7">
        <v>254</v>
      </c>
      <c r="F7" s="3">
        <v>0</v>
      </c>
      <c r="G7" s="3">
        <v>15.657657657657669</v>
      </c>
      <c r="H7" s="3">
        <v>4.1621621621621649</v>
      </c>
      <c r="I7" s="3">
        <v>0.59459459459459496</v>
      </c>
      <c r="J7" s="3">
        <v>0.29729729729729748</v>
      </c>
      <c r="K7" s="3">
        <v>4.7567567567567606</v>
      </c>
      <c r="L7" s="3">
        <v>0</v>
      </c>
      <c r="M7" s="3">
        <v>0.69369369369369427</v>
      </c>
      <c r="N7" s="3">
        <v>5.8468468468468506</v>
      </c>
      <c r="O7" s="3">
        <v>7.2342342342342389</v>
      </c>
      <c r="P7" s="3">
        <v>3.2702702702702728</v>
      </c>
      <c r="Q7" s="3">
        <v>0.39639639639639662</v>
      </c>
      <c r="R7" s="3">
        <v>0.49549549549549587</v>
      </c>
      <c r="S7" s="3">
        <v>0</v>
      </c>
      <c r="T7" s="3">
        <v>0</v>
      </c>
      <c r="U7" s="3">
        <v>0</v>
      </c>
      <c r="V7" s="3">
        <v>0.99099099099099175</v>
      </c>
      <c r="W7" s="3">
        <v>14.963963963963975</v>
      </c>
      <c r="X7" s="3">
        <v>0.29729729729729748</v>
      </c>
    </row>
    <row r="8" spans="1:36" ht="16">
      <c r="A8" t="s">
        <v>43</v>
      </c>
      <c r="B8" t="s">
        <v>95</v>
      </c>
      <c r="C8" s="93" t="s">
        <v>854</v>
      </c>
      <c r="D8">
        <v>4.4870000000000001</v>
      </c>
      <c r="E8">
        <v>10.51</v>
      </c>
      <c r="F8" s="3">
        <v>0</v>
      </c>
      <c r="G8" s="3">
        <v>15.195137944822065</v>
      </c>
      <c r="H8" s="3">
        <v>4.2986245501799267</v>
      </c>
      <c r="I8" s="3">
        <v>0.49984006397441005</v>
      </c>
      <c r="J8" s="3">
        <v>0.19993602558976403</v>
      </c>
      <c r="K8" s="3">
        <v>6.0980487804878027</v>
      </c>
      <c r="L8" s="3">
        <v>0</v>
      </c>
      <c r="M8" s="3">
        <v>0.29990403838464602</v>
      </c>
      <c r="N8" s="3">
        <v>7.2976649340263862</v>
      </c>
      <c r="O8" s="3">
        <v>7.8974730107956779</v>
      </c>
      <c r="P8" s="3">
        <v>3.0990083966413424</v>
      </c>
      <c r="Q8" s="3">
        <v>0.39987205117952801</v>
      </c>
      <c r="R8" s="3">
        <v>0.49984006397441005</v>
      </c>
      <c r="S8" s="3">
        <v>0</v>
      </c>
      <c r="T8" s="3">
        <v>0</v>
      </c>
      <c r="U8" s="3">
        <v>0</v>
      </c>
      <c r="V8" s="3">
        <v>1.2995841663334662</v>
      </c>
      <c r="W8" s="3">
        <v>14.795265893642537</v>
      </c>
      <c r="X8" s="3">
        <v>0.29990403838464602</v>
      </c>
    </row>
    <row r="9" spans="1:36" ht="16">
      <c r="A9" t="s">
        <v>45</v>
      </c>
      <c r="B9" t="s">
        <v>97</v>
      </c>
      <c r="C9" s="93" t="s">
        <v>854</v>
      </c>
      <c r="D9">
        <v>2.871</v>
      </c>
      <c r="E9">
        <v>2.84</v>
      </c>
      <c r="F9" s="3">
        <v>0</v>
      </c>
      <c r="G9" s="3">
        <v>19.892336006309979</v>
      </c>
      <c r="H9" s="3">
        <v>4.0779288812935457</v>
      </c>
      <c r="I9" s="3">
        <v>0.49730840015774946</v>
      </c>
      <c r="J9" s="3">
        <v>0.49730840015774946</v>
      </c>
      <c r="K9" s="3">
        <v>25.362728408045221</v>
      </c>
      <c r="L9" s="3">
        <v>0</v>
      </c>
      <c r="M9" s="3">
        <v>0.29838504009464967</v>
      </c>
      <c r="N9" s="3">
        <v>6.0671624819245435</v>
      </c>
      <c r="O9" s="3">
        <v>14.620866964637834</v>
      </c>
      <c r="P9" s="3">
        <v>3.1827737610095967</v>
      </c>
      <c r="Q9" s="3">
        <v>9.9461680031549843E-2</v>
      </c>
      <c r="R9" s="3">
        <v>0.49730840015774946</v>
      </c>
      <c r="S9" s="3">
        <v>0</v>
      </c>
      <c r="T9" s="3">
        <v>0</v>
      </c>
      <c r="U9" s="3">
        <v>0</v>
      </c>
      <c r="V9" s="3">
        <v>1.0940784803470489</v>
      </c>
      <c r="W9" s="3">
        <v>14.919252004732485</v>
      </c>
      <c r="X9" s="3">
        <v>0.29838504009464967</v>
      </c>
    </row>
    <row r="10" spans="1:36" ht="16">
      <c r="A10" t="s">
        <v>47</v>
      </c>
      <c r="B10" t="s">
        <v>99</v>
      </c>
      <c r="C10" s="93" t="s">
        <v>854</v>
      </c>
      <c r="D10">
        <v>5.9660000000000002</v>
      </c>
      <c r="E10">
        <v>7.07</v>
      </c>
      <c r="F10" s="3">
        <v>0</v>
      </c>
      <c r="G10" s="3">
        <v>16.494623262618859</v>
      </c>
      <c r="H10" s="3">
        <v>4.1986313759393461</v>
      </c>
      <c r="I10" s="3">
        <v>0.4998370685642079</v>
      </c>
      <c r="J10" s="3">
        <v>0.29990224113852471</v>
      </c>
      <c r="K10" s="3">
        <v>24.192114118507661</v>
      </c>
      <c r="L10" s="3">
        <v>0</v>
      </c>
      <c r="M10" s="3">
        <v>0.39986965485136627</v>
      </c>
      <c r="N10" s="3">
        <v>5.9980448227704946</v>
      </c>
      <c r="O10" s="3">
        <v>10.796480680986891</v>
      </c>
      <c r="P10" s="3">
        <v>3.2989246525237719</v>
      </c>
      <c r="Q10" s="3">
        <v>0.39986965485136622</v>
      </c>
      <c r="R10" s="3">
        <v>0.39986965485136639</v>
      </c>
      <c r="S10" s="3">
        <v>0</v>
      </c>
      <c r="T10" s="3">
        <v>0</v>
      </c>
      <c r="U10" s="3">
        <v>0</v>
      </c>
      <c r="V10" s="3">
        <v>1.3995437919797822</v>
      </c>
      <c r="W10" s="3">
        <v>15.195046884351919</v>
      </c>
      <c r="X10" s="3">
        <v>0.29990224113852471</v>
      </c>
    </row>
    <row r="11" spans="1:36" ht="16">
      <c r="A11" t="s">
        <v>49</v>
      </c>
      <c r="B11" t="s">
        <v>101</v>
      </c>
      <c r="C11" s="93" t="s">
        <v>854</v>
      </c>
      <c r="D11">
        <v>4.0919999999999996</v>
      </c>
      <c r="E11">
        <v>25.2</v>
      </c>
      <c r="F11" s="3">
        <v>0</v>
      </c>
      <c r="G11" s="3">
        <v>15.2382906884727</v>
      </c>
      <c r="H11" s="3">
        <v>4.2105803218148248</v>
      </c>
      <c r="I11" s="3">
        <v>0.50125956212081257</v>
      </c>
      <c r="J11" s="3">
        <v>0.20050382484832502</v>
      </c>
      <c r="K11" s="3">
        <v>5.2130994460564501</v>
      </c>
      <c r="L11" s="3">
        <v>0</v>
      </c>
      <c r="M11" s="3">
        <v>0.40100764969665004</v>
      </c>
      <c r="N11" s="3">
        <v>6.0151147454497496</v>
      </c>
      <c r="O11" s="3">
        <v>3.9098245845423376</v>
      </c>
      <c r="P11" s="3">
        <v>3.5088169348456879</v>
      </c>
      <c r="Q11" s="3">
        <v>0.9022672118174625</v>
      </c>
      <c r="R11" s="3">
        <v>0.40100764969665009</v>
      </c>
      <c r="S11" s="3">
        <v>0</v>
      </c>
      <c r="T11" s="3">
        <v>0</v>
      </c>
      <c r="U11" s="3">
        <v>0</v>
      </c>
      <c r="V11" s="3">
        <v>1.1027710366657875</v>
      </c>
      <c r="W11" s="3">
        <v>15.138038776048537</v>
      </c>
      <c r="X11" s="3">
        <v>0.3007557372724875</v>
      </c>
    </row>
    <row r="12" spans="1:36" ht="16">
      <c r="A12" t="s">
        <v>176</v>
      </c>
      <c r="B12" t="s">
        <v>177</v>
      </c>
      <c r="C12" s="93" t="s">
        <v>854</v>
      </c>
      <c r="D12">
        <v>8.6530000000000005</v>
      </c>
      <c r="E12">
        <v>239</v>
      </c>
      <c r="F12" s="3">
        <f ca="1">#REF!*$F12</f>
        <v>0</v>
      </c>
      <c r="G12" s="3">
        <f ca="1">#REF!*$F12</f>
        <v>14.914422561380219</v>
      </c>
      <c r="H12" s="3">
        <f ca="1">#REF!*$F12</f>
        <v>4.1628609157266068</v>
      </c>
      <c r="I12" s="3">
        <f ca="1">#REF!*$F12</f>
        <v>0.40929807564698062</v>
      </c>
      <c r="J12" s="3">
        <f ca="1">#REF!*$F12</f>
        <v>0.10981167883211673</v>
      </c>
      <c r="K12" s="3">
        <f ca="1">#REF!*$F12</f>
        <v>5.47061818181818</v>
      </c>
      <c r="L12" s="3">
        <f ca="1">#REF!*$F12</f>
        <v>7.9863039150630352E-2</v>
      </c>
      <c r="M12" s="3">
        <f ca="1">#REF!*$F12</f>
        <v>0.35938367617783656</v>
      </c>
      <c r="N12" s="3">
        <f ca="1">#REF!*$F12</f>
        <v>0.92840783012607786</v>
      </c>
      <c r="O12" s="3">
        <f ca="1">#REF!*$F12</f>
        <v>7.9962867949568635</v>
      </c>
      <c r="P12" s="3">
        <f ca="1">#REF!*$F12</f>
        <v>3.6237854014598523</v>
      </c>
      <c r="Q12" s="3">
        <f ca="1">#REF!*$F12</f>
        <v>0.56902415394824135</v>
      </c>
      <c r="R12" s="3">
        <f ca="1">#REF!*$F12</f>
        <v>0.45921247511612456</v>
      </c>
      <c r="S12" s="3">
        <f ca="1">#REF!*$F12</f>
        <v>3.9931519575315176E-2</v>
      </c>
      <c r="T12" s="3">
        <f ca="1">#REF!*$F12</f>
        <v>0</v>
      </c>
      <c r="U12" s="3">
        <f ca="1">#REF!*$F12</f>
        <v>0.31945215660252141</v>
      </c>
      <c r="V12" s="3">
        <f ca="1">#REF!*$F12</f>
        <v>1.9666273390842726</v>
      </c>
      <c r="W12" s="3">
        <f ca="1">#REF!*$F12</f>
        <v>17.539919973457192</v>
      </c>
      <c r="X12" s="3">
        <f ca="1">#REF!*$F12</f>
        <v>5.9897279362972768E-2</v>
      </c>
    </row>
    <row r="13" spans="1:36" ht="16">
      <c r="A13" t="s">
        <v>180</v>
      </c>
      <c r="B13" t="s">
        <v>181</v>
      </c>
      <c r="C13" s="93" t="s">
        <v>854</v>
      </c>
      <c r="D13">
        <v>8.7940000000000005</v>
      </c>
      <c r="E13">
        <v>278</v>
      </c>
      <c r="F13" s="3">
        <f ca="1">#REF!*$F13</f>
        <v>0</v>
      </c>
      <c r="G13" s="3">
        <f ca="1">#REF!*$F13</f>
        <v>72.957224794822167</v>
      </c>
      <c r="H13" s="3">
        <f ca="1">#REF!*$F13</f>
        <v>6.5172707012744366</v>
      </c>
      <c r="I13" s="3">
        <f ca="1">#REF!*$F13</f>
        <v>1.1968444652031758</v>
      </c>
      <c r="J13" s="3">
        <f ca="1">#REF!*$F13</f>
        <v>4.435364782811769</v>
      </c>
      <c r="K13" s="3">
        <f ca="1">#REF!*$F13</f>
        <v>47.54188056315472</v>
      </c>
      <c r="L13" s="3">
        <f ca="1">#REF!*$F13</f>
        <v>7.0402615600186819E-2</v>
      </c>
      <c r="M13" s="3">
        <f ca="1">#REF!*$F13</f>
        <v>0.16092026422899844</v>
      </c>
      <c r="N13" s="3">
        <f ca="1">#REF!*$F13</f>
        <v>8.5690040701941665</v>
      </c>
      <c r="O13" s="3">
        <f ca="1">#REF!*$F13</f>
        <v>10.057516514312402</v>
      </c>
      <c r="P13" s="3">
        <f ca="1">#REF!*$F13</f>
        <v>3.4597856809234666</v>
      </c>
      <c r="Q13" s="3">
        <f ca="1">#REF!*$F13</f>
        <v>1.4080523120037365</v>
      </c>
      <c r="R13" s="3">
        <f ca="1">#REF!*$F13</f>
        <v>2.3434013478347899</v>
      </c>
      <c r="S13" s="3">
        <f ca="1">#REF!*$F13</f>
        <v>4.023006605724961E-2</v>
      </c>
      <c r="T13" s="3">
        <f ca="1">#REF!*$F13</f>
        <v>1.0057516514312402E-2</v>
      </c>
      <c r="U13" s="3">
        <f ca="1">#REF!*$F13</f>
        <v>7.0402615600186819E-2</v>
      </c>
      <c r="V13" s="3">
        <f ca="1">#REF!*$F13</f>
        <v>1.4583398945752981</v>
      </c>
      <c r="W13" s="3">
        <f ca="1">#REF!*$F13</f>
        <v>27.286042303329548</v>
      </c>
      <c r="X13" s="3">
        <f t="shared" ref="X13:X21" ca="1" si="0">A13*$F13</f>
        <v>0.44253072662974569</v>
      </c>
    </row>
    <row r="14" spans="1:36" ht="16">
      <c r="A14" t="s">
        <v>184</v>
      </c>
      <c r="B14" t="s">
        <v>185</v>
      </c>
      <c r="C14" s="93" t="s">
        <v>697</v>
      </c>
      <c r="D14">
        <v>8.9629999999999992</v>
      </c>
      <c r="E14">
        <v>289</v>
      </c>
      <c r="F14" s="3">
        <f ca="1">#REF!*$F14</f>
        <v>1.0040260863778527E-2</v>
      </c>
      <c r="G14" s="3">
        <f ca="1">#REF!*$F14</f>
        <v>34.960188327676832</v>
      </c>
      <c r="H14" s="3">
        <f ca="1">#REF!*$F14</f>
        <v>7.0984644306914175</v>
      </c>
      <c r="I14" s="3">
        <f ca="1">#REF!*$F14</f>
        <v>1.2449923471085371</v>
      </c>
      <c r="J14" s="3">
        <f ca="1">#REF!*$F14</f>
        <v>1.2550326079723158</v>
      </c>
      <c r="K14" s="3">
        <f ca="1">#REF!*$F14</f>
        <v>22.460063552272558</v>
      </c>
      <c r="L14" s="3">
        <f ca="1">#REF!*$F14</f>
        <v>6.024156518267116E-2</v>
      </c>
      <c r="M14" s="3">
        <f ca="1">#REF!*$F14</f>
        <v>0.14056365209289937</v>
      </c>
      <c r="N14" s="3">
        <f ca="1">#REF!*$F14</f>
        <v>1.6164819990683426</v>
      </c>
      <c r="O14" s="3">
        <f ca="1">#REF!*$F14</f>
        <v>10.321388167964326</v>
      </c>
      <c r="P14" s="3">
        <f ca="1">#REF!*$F14</f>
        <v>3.6446146935516048</v>
      </c>
      <c r="Q14" s="3">
        <f ca="1">#REF!*$F14</f>
        <v>1.5060391295667788</v>
      </c>
      <c r="R14" s="3">
        <f ca="1">#REF!*$F14</f>
        <v>2.5803470419910814</v>
      </c>
      <c r="S14" s="3">
        <f ca="1">#REF!*$F14</f>
        <v>3.012078259133558E-2</v>
      </c>
      <c r="T14" s="3">
        <f ca="1">#REF!*$F14</f>
        <v>0</v>
      </c>
      <c r="U14" s="3">
        <f ca="1">#REF!*$F14</f>
        <v>0.10040260863778526</v>
      </c>
      <c r="V14" s="3">
        <f ca="1">#REF!*$F14</f>
        <v>2.5703067811273028</v>
      </c>
      <c r="W14" s="3">
        <f ca="1">#REF!*$F14</f>
        <v>28.303495374991666</v>
      </c>
      <c r="X14" s="3">
        <f t="shared" ca="1" si="0"/>
        <v>0.10040260863778526</v>
      </c>
    </row>
    <row r="15" spans="1:36" ht="16">
      <c r="A15" t="s">
        <v>188</v>
      </c>
      <c r="B15" t="s">
        <v>189</v>
      </c>
      <c r="C15" s="93" t="s">
        <v>697</v>
      </c>
      <c r="D15">
        <v>8.5719999999999992</v>
      </c>
      <c r="E15">
        <v>290</v>
      </c>
      <c r="F15" s="3">
        <f ca="1">#REF!*$F15</f>
        <v>0</v>
      </c>
      <c r="G15" s="3">
        <f ca="1">#REF!*$F15</f>
        <v>22.44630658531732</v>
      </c>
      <c r="H15" s="3">
        <f ca="1">#REF!*$F15</f>
        <v>7.0925134292724961</v>
      </c>
      <c r="I15" s="3">
        <f ca="1">#REF!*$F15</f>
        <v>1.2786503083758867</v>
      </c>
      <c r="J15" s="3">
        <f ca="1">#REF!*$F15</f>
        <v>1.2287030307049536</v>
      </c>
      <c r="K15" s="3">
        <f ca="1">#REF!*$F15</f>
        <v>14.674510179720137</v>
      </c>
      <c r="L15" s="3">
        <f ca="1">#REF!*$F15</f>
        <v>5.9936733205119691E-2</v>
      </c>
      <c r="M15" s="3">
        <f ca="1">#REF!*$F15</f>
        <v>0.2197680217521055</v>
      </c>
      <c r="N15" s="3">
        <f ca="1">#REF!*$F15</f>
        <v>2.5672900722859602</v>
      </c>
      <c r="O15" s="3">
        <f ca="1">#REF!*$F15</f>
        <v>14.075142847668941</v>
      </c>
      <c r="P15" s="3">
        <f ca="1">#REF!*$F15</f>
        <v>4.0257505802772062</v>
      </c>
      <c r="Q15" s="3">
        <f ca="1">#REF!*$F15</f>
        <v>1.4784394190596188</v>
      </c>
      <c r="R15" s="3">
        <f ca="1">#REF!*$F15</f>
        <v>2.5972584388885198</v>
      </c>
      <c r="S15" s="3">
        <f ca="1">#REF!*$F15</f>
        <v>3.9957822136746458E-2</v>
      </c>
      <c r="T15" s="3">
        <f ca="1">#REF!*$F15</f>
        <v>9.9894555341866146E-3</v>
      </c>
      <c r="U15" s="3">
        <f ca="1">#REF!*$F15</f>
        <v>8.9905099807679537E-2</v>
      </c>
      <c r="V15" s="3">
        <f ca="1">#REF!*$F15</f>
        <v>2.1177645732475621</v>
      </c>
      <c r="W15" s="3">
        <f ca="1">#REF!*$F15</f>
        <v>29.378988726042831</v>
      </c>
      <c r="X15" s="3">
        <f t="shared" ca="1" si="0"/>
        <v>8.9905099807679537E-2</v>
      </c>
    </row>
    <row r="16" spans="1:36" ht="16">
      <c r="A16" t="s">
        <v>192</v>
      </c>
      <c r="B16" t="s">
        <v>193</v>
      </c>
      <c r="C16" s="93" t="s">
        <v>854</v>
      </c>
      <c r="D16">
        <v>8.7799999999999994</v>
      </c>
      <c r="E16">
        <v>262</v>
      </c>
      <c r="F16" s="3">
        <f ca="1">#REF!*$F16</f>
        <v>0</v>
      </c>
      <c r="G16" s="3">
        <f ca="1">#REF!*$F16</f>
        <v>11.943444665078106</v>
      </c>
      <c r="H16" s="3">
        <f ca="1">#REF!*$F16</f>
        <v>6.9088540508339964</v>
      </c>
      <c r="I16" s="3">
        <f ca="1">#REF!*$F16</f>
        <v>2.0836226502515229</v>
      </c>
      <c r="J16" s="3">
        <f ca="1">#REF!*$F16</f>
        <v>0.35890150913423358</v>
      </c>
      <c r="K16" s="3">
        <f ca="1">#REF!*$F16</f>
        <v>27.416087503309512</v>
      </c>
      <c r="L16" s="3">
        <f ca="1">#REF!*$F16</f>
        <v>5.9816918189038934E-2</v>
      </c>
      <c r="M16" s="3">
        <f ca="1">#REF!*$F16</f>
        <v>0.33896253640455398</v>
      </c>
      <c r="N16" s="3">
        <f ca="1">#REF!*$F16</f>
        <v>0.73774199099814686</v>
      </c>
      <c r="O16" s="3">
        <f ca="1">#REF!*$F16</f>
        <v>8.7233005692348442</v>
      </c>
      <c r="P16" s="3">
        <f ca="1">#REF!*$F16</f>
        <v>2.8512731003441893</v>
      </c>
      <c r="Q16" s="3">
        <f ca="1">#REF!*$F16</f>
        <v>0.49847431824199112</v>
      </c>
      <c r="R16" s="3">
        <f ca="1">#REF!*$F16</f>
        <v>0.9271622319301035</v>
      </c>
      <c r="S16" s="3">
        <f ca="1">#REF!*$F16</f>
        <v>4.9847431824199109E-2</v>
      </c>
      <c r="T16" s="3">
        <f ca="1">#REF!*$F16</f>
        <v>0</v>
      </c>
      <c r="U16" s="3">
        <f ca="1">#REF!*$F16</f>
        <v>6.9786404553878759E-2</v>
      </c>
      <c r="V16" s="3">
        <f ca="1">#REF!*$F16</f>
        <v>1.5153619274556529</v>
      </c>
      <c r="W16" s="3">
        <f ca="1">#REF!*$F16</f>
        <v>38.522095313741069</v>
      </c>
      <c r="X16" s="3">
        <f t="shared" ca="1" si="0"/>
        <v>6.9786404553878759E-2</v>
      </c>
    </row>
    <row r="17" spans="1:25" ht="16">
      <c r="A17" t="s">
        <v>196</v>
      </c>
      <c r="B17" t="s">
        <v>197</v>
      </c>
      <c r="C17" s="93" t="s">
        <v>697</v>
      </c>
      <c r="D17">
        <v>8.0530000000000008</v>
      </c>
      <c r="E17">
        <v>458</v>
      </c>
      <c r="F17" s="3">
        <f ca="1">#REF!*$F17</f>
        <v>1.9975688284381357E-2</v>
      </c>
      <c r="G17" s="3">
        <f ca="1">#REF!*$F17</f>
        <v>22.692381891057224</v>
      </c>
      <c r="H17" s="3">
        <f ca="1">#REF!*$F17</f>
        <v>0.59927064853144063</v>
      </c>
      <c r="I17" s="3">
        <f ca="1">#REF!*$F17</f>
        <v>0.12984197384847881</v>
      </c>
      <c r="J17" s="3">
        <f ca="1">#REF!*$F17</f>
        <v>6.1724876798738393</v>
      </c>
      <c r="K17" s="3">
        <f ca="1">#REF!*$F17</f>
        <v>53.145318680596596</v>
      </c>
      <c r="L17" s="3">
        <f ca="1">#REF!*$F17</f>
        <v>0.14981766213286016</v>
      </c>
      <c r="M17" s="3">
        <f ca="1">#REF!*$F17</f>
        <v>0.50938005125172459</v>
      </c>
      <c r="N17" s="3">
        <f ca="1">#REF!*$F17</f>
        <v>4.7941651882515259</v>
      </c>
      <c r="O17" s="3">
        <f ca="1">#REF!*$F17</f>
        <v>150.58672613180886</v>
      </c>
      <c r="P17" s="3">
        <f ca="1">#REF!*$F17</f>
        <v>0.48940436296734319</v>
      </c>
      <c r="Q17" s="3">
        <f ca="1">#REF!*$F17</f>
        <v>0.39951376568762714</v>
      </c>
      <c r="R17" s="3">
        <f ca="1">#REF!*$F17</f>
        <v>1.6080429068926991</v>
      </c>
      <c r="S17" s="3">
        <f ca="1">#REF!*$F17</f>
        <v>4.9939220710953393E-2</v>
      </c>
      <c r="T17" s="3">
        <f ca="1">#REF!*$F17</f>
        <v>9.9878441421906786E-3</v>
      </c>
      <c r="U17" s="3">
        <f ca="1">#REF!*$F17</f>
        <v>0.13982981799066949</v>
      </c>
      <c r="V17" s="3">
        <f ca="1">#REF!*$F17</f>
        <v>1.6280185951770805</v>
      </c>
      <c r="W17" s="3">
        <f ca="1">#REF!*$F17</f>
        <v>142.85613476575327</v>
      </c>
      <c r="X17" s="3">
        <f t="shared" ca="1" si="0"/>
        <v>0.3595623891188644</v>
      </c>
    </row>
    <row r="18" spans="1:25" ht="16">
      <c r="A18" t="s">
        <v>200</v>
      </c>
      <c r="B18" t="s">
        <v>201</v>
      </c>
      <c r="C18" s="93" t="s">
        <v>697</v>
      </c>
      <c r="D18">
        <v>8.8699999999999992</v>
      </c>
      <c r="E18">
        <v>411</v>
      </c>
      <c r="F18" s="3">
        <f ca="1">#REF!*$F18</f>
        <v>9.9881905261776666E-3</v>
      </c>
      <c r="G18" s="3">
        <f ca="1">#REF!*$F18</f>
        <v>13.114494160871276</v>
      </c>
      <c r="H18" s="3">
        <f ca="1">#REF!*$F18</f>
        <v>0.54935047893977162</v>
      </c>
      <c r="I18" s="3">
        <f ca="1">#REF!*$F18</f>
        <v>0.12984647684030964</v>
      </c>
      <c r="J18" s="3">
        <f ca="1">#REF!*$F18</f>
        <v>1.6280750557669597</v>
      </c>
      <c r="K18" s="3">
        <f ca="1">#REF!*$F18</f>
        <v>10.637422910379215</v>
      </c>
      <c r="L18" s="3">
        <f ca="1">#REF!*$F18</f>
        <v>0.12984647684030967</v>
      </c>
      <c r="M18" s="3">
        <f ca="1">#REF!*$F18</f>
        <v>0.35957485894239594</v>
      </c>
      <c r="N18" s="3">
        <f ca="1">#REF!*$F18</f>
        <v>3.4359375410051176</v>
      </c>
      <c r="O18" s="3">
        <f ca="1">#REF!*$F18</f>
        <v>33.670190263744914</v>
      </c>
      <c r="P18" s="3">
        <f ca="1">#REF!*$F18</f>
        <v>0.5293740978874163</v>
      </c>
      <c r="Q18" s="3">
        <f ca="1">#REF!*$F18</f>
        <v>2.9964571578533026E-2</v>
      </c>
      <c r="R18" s="3">
        <f ca="1">#REF!*$F18</f>
        <v>1.6480514368193151</v>
      </c>
      <c r="S18" s="3">
        <f ca="1">#REF!*$F18</f>
        <v>2.9964571578532998E-2</v>
      </c>
      <c r="T18" s="3">
        <f ca="1">#REF!*$F18</f>
        <v>0</v>
      </c>
      <c r="U18" s="3">
        <f ca="1">#REF!*$F18</f>
        <v>0.12984647684030967</v>
      </c>
      <c r="V18" s="3">
        <f ca="1">#REF!*$F18</f>
        <v>1.1786064820889646</v>
      </c>
      <c r="W18" s="3">
        <f ca="1">#REF!*$F18</f>
        <v>137.55735992651881</v>
      </c>
      <c r="X18" s="3">
        <f t="shared" ca="1" si="0"/>
        <v>0.38953943052092899</v>
      </c>
    </row>
    <row r="19" spans="1:25" ht="16">
      <c r="A19" t="s">
        <v>204</v>
      </c>
      <c r="B19" t="s">
        <v>205</v>
      </c>
      <c r="C19" s="93" t="s">
        <v>697</v>
      </c>
      <c r="D19">
        <v>8.718</v>
      </c>
      <c r="E19">
        <v>448</v>
      </c>
      <c r="F19" s="3">
        <f ca="1">#REF!*$F19</f>
        <v>9.9964082805459459E-3</v>
      </c>
      <c r="G19" s="3">
        <f ca="1">#REF!*$F19</f>
        <v>46.933136877163221</v>
      </c>
      <c r="H19" s="3">
        <f ca="1">#REF!*$F19</f>
        <v>0.55979886371057297</v>
      </c>
      <c r="I19" s="3">
        <f ca="1">#REF!*$F19</f>
        <v>0.12995330764709728</v>
      </c>
      <c r="J19" s="3">
        <f ca="1">#REF!*$F19</f>
        <v>6.6975935479657842</v>
      </c>
      <c r="K19" s="3">
        <f ca="1">#REF!*$F19</f>
        <v>49.862084503363178</v>
      </c>
      <c r="L19" s="3">
        <f ca="1">#REF!*$F19</f>
        <v>0.17993534904982705</v>
      </c>
      <c r="M19" s="3">
        <f ca="1">#REF!*$F19</f>
        <v>0.78971625416312974</v>
      </c>
      <c r="N19" s="3">
        <f ca="1">#REF!*$F19</f>
        <v>2.8089907268334113</v>
      </c>
      <c r="O19" s="3">
        <f ca="1">#REF!*$F19</f>
        <v>92.236859204597451</v>
      </c>
      <c r="P19" s="3">
        <f ca="1">#REF!*$F19</f>
        <v>0.43984196434402162</v>
      </c>
      <c r="Q19" s="3">
        <f ca="1">#REF!*$F19</f>
        <v>6.9974857963821621E-2</v>
      </c>
      <c r="R19" s="3">
        <f ca="1">#REF!*$F19</f>
        <v>1.6694001828511731</v>
      </c>
      <c r="S19" s="3">
        <f ca="1">#REF!*$F19</f>
        <v>2.9989224841637838E-2</v>
      </c>
      <c r="T19" s="3">
        <f ca="1">#REF!*$F19</f>
        <v>2.9989224841637838E-2</v>
      </c>
      <c r="U19" s="3">
        <f ca="1">#REF!*$F19</f>
        <v>1.0796120942989622</v>
      </c>
      <c r="V19" s="3">
        <f ca="1">#REF!*$F19</f>
        <v>1.0096372363351407</v>
      </c>
      <c r="W19" s="3">
        <f ca="1">#REF!*$F19</f>
        <v>134.69160517207609</v>
      </c>
      <c r="X19" s="3">
        <f t="shared" ca="1" si="0"/>
        <v>0.15994253248873513</v>
      </c>
    </row>
    <row r="20" spans="1:25" ht="16">
      <c r="A20" t="s">
        <v>208</v>
      </c>
      <c r="B20" t="s">
        <v>209</v>
      </c>
      <c r="C20" s="93" t="s">
        <v>854</v>
      </c>
      <c r="D20">
        <v>8.6910000000000007</v>
      </c>
      <c r="E20">
        <v>222</v>
      </c>
      <c r="F20" s="3">
        <f ca="1">#REF!*$F20</f>
        <v>0</v>
      </c>
      <c r="G20" s="3">
        <f ca="1">#REF!*$F20</f>
        <v>13.082320865372079</v>
      </c>
      <c r="H20" s="3">
        <f ca="1">#REF!*$F20</f>
        <v>4.2410269777140615</v>
      </c>
      <c r="I20" s="3">
        <f ca="1">#REF!*$F20</f>
        <v>0.4290921412745991</v>
      </c>
      <c r="J20" s="3">
        <f ca="1">#REF!*$F20</f>
        <v>0.15966219210217641</v>
      </c>
      <c r="K20" s="3">
        <f ca="1">#REF!*$F20</f>
        <v>6.9053898084191294</v>
      </c>
      <c r="L20" s="3">
        <f ca="1">#REF!*$F20</f>
        <v>7.9831096051088207E-2</v>
      </c>
      <c r="M20" s="3">
        <f ca="1">#REF!*$F20</f>
        <v>0.36921881923628297</v>
      </c>
      <c r="N20" s="3">
        <f ca="1">#REF!*$F20</f>
        <v>1.1276142317216209</v>
      </c>
      <c r="O20" s="3">
        <f ca="1">#REF!*$F20</f>
        <v>12.174242147790954</v>
      </c>
      <c r="P20" s="3">
        <f ca="1">#REF!*$F20</f>
        <v>3.7420826273947601</v>
      </c>
      <c r="Q20" s="3">
        <f ca="1">#REF!*$F20</f>
        <v>0.2295144011468786</v>
      </c>
      <c r="R20" s="3">
        <f ca="1">#REF!*$F20</f>
        <v>0.4290921412745991</v>
      </c>
      <c r="S20" s="3">
        <f ca="1">#REF!*$F20</f>
        <v>3.9915548025544104E-2</v>
      </c>
      <c r="T20" s="3">
        <f ca="1">#REF!*$F20</f>
        <v>0</v>
      </c>
      <c r="U20" s="3">
        <f ca="1">#REF!*$F20</f>
        <v>4.9894435031930133E-2</v>
      </c>
      <c r="V20" s="3">
        <f ca="1">#REF!*$F20</f>
        <v>1.5966219210217643</v>
      </c>
      <c r="W20" s="3">
        <f ca="1">#REF!*$F20</f>
        <v>17.562841131239406</v>
      </c>
      <c r="X20" s="3">
        <f t="shared" ca="1" si="0"/>
        <v>7.9831096051088207E-2</v>
      </c>
    </row>
    <row r="21" spans="1:25" ht="16">
      <c r="A21" t="s">
        <v>212</v>
      </c>
      <c r="B21" t="s">
        <v>213</v>
      </c>
      <c r="C21" s="93" t="s">
        <v>697</v>
      </c>
      <c r="D21">
        <v>8.5370000000000008</v>
      </c>
      <c r="E21">
        <v>456</v>
      </c>
      <c r="F21" s="3">
        <f ca="1">#REF!*$F21</f>
        <v>2.0189703669784797E-2</v>
      </c>
      <c r="G21" s="3">
        <f ca="1">#REF!*$F21</f>
        <v>17.272291489500894</v>
      </c>
      <c r="H21" s="3">
        <f ca="1">#REF!*$F21</f>
        <v>0.53502714724929712</v>
      </c>
      <c r="I21" s="3">
        <f ca="1">#REF!*$F21</f>
        <v>0.13123307385360117</v>
      </c>
      <c r="J21" s="3">
        <f ca="1">#REF!*$F21</f>
        <v>3.3313011055144917</v>
      </c>
      <c r="K21" s="3">
        <f ca="1">#REF!*$F21</f>
        <v>19.048985412441958</v>
      </c>
      <c r="L21" s="3">
        <f ca="1">#REF!*$F21</f>
        <v>0.14132792568849359</v>
      </c>
      <c r="M21" s="3">
        <f ca="1">#REF!*$F21</f>
        <v>0.63597566559822116</v>
      </c>
      <c r="N21" s="3">
        <f ca="1">#REF!*$F21</f>
        <v>4.1893635114803462</v>
      </c>
      <c r="O21" s="3">
        <f ca="1">#REF!*$F21</f>
        <v>139.86417217243419</v>
      </c>
      <c r="P21" s="3">
        <f ca="1">#REF!*$F21</f>
        <v>0.45426833257015792</v>
      </c>
      <c r="Q21" s="3">
        <f ca="1">#REF!*$F21</f>
        <v>0.32303525871655675</v>
      </c>
      <c r="R21" s="3">
        <f ca="1">#REF!*$F21</f>
        <v>1.6252711454176763</v>
      </c>
      <c r="S21" s="3">
        <f ca="1">#REF!*$F21</f>
        <v>4.0379407339569594E-2</v>
      </c>
      <c r="T21" s="3">
        <f ca="1">#REF!*$F21</f>
        <v>1.0094851834892398E-2</v>
      </c>
      <c r="U21" s="3">
        <f ca="1">#REF!*$F21</f>
        <v>6.0569111009354394E-2</v>
      </c>
      <c r="V21" s="3">
        <f ca="1">#REF!*$F21</f>
        <v>2.0391600706482649</v>
      </c>
      <c r="W21" s="3">
        <f ca="1">#REF!*$F21</f>
        <v>139.66227513573634</v>
      </c>
      <c r="X21" s="3">
        <f t="shared" ca="1" si="0"/>
        <v>8.0758814679139188E-2</v>
      </c>
    </row>
    <row r="22" spans="1:25" ht="16">
      <c r="A22" t="s">
        <v>276</v>
      </c>
      <c r="B22" t="s">
        <v>277</v>
      </c>
      <c r="C22" s="93" t="s">
        <v>854</v>
      </c>
      <c r="D22">
        <v>7.86</v>
      </c>
      <c r="E22">
        <v>441</v>
      </c>
      <c r="F22" s="3">
        <f ca="1">#REF!*$F22</f>
        <v>0</v>
      </c>
      <c r="G22" s="3">
        <f ca="1">#REF!*$F22</f>
        <v>14.639157658576384</v>
      </c>
      <c r="H22" s="3">
        <f ca="1">#REF!*$F22</f>
        <v>3.6096553130736289</v>
      </c>
      <c r="I22" s="3">
        <f ca="1">#REF!*$F22</f>
        <v>0.50134101570467071</v>
      </c>
      <c r="J22" s="3">
        <f ca="1">#REF!*$F22</f>
        <v>0.3008046094228024</v>
      </c>
      <c r="K22" s="3">
        <f ca="1">#REF!*$F22</f>
        <v>11.230038751784624</v>
      </c>
      <c r="L22" s="3">
        <f ca="1">#REF!*$F22</f>
        <v>0.10026820314093414</v>
      </c>
      <c r="M22" s="3">
        <f ca="1">#REF!*$F22</f>
        <v>0.40107281256373656</v>
      </c>
      <c r="N22" s="3">
        <f ca="1">#REF!*$F22</f>
        <v>7.52011523557006</v>
      </c>
      <c r="O22" s="3">
        <f ca="1">#REF!*$F22</f>
        <v>11.330306954925558</v>
      </c>
      <c r="P22" s="3">
        <f ca="1">#REF!*$F22</f>
        <v>3.1083142973689579</v>
      </c>
      <c r="Q22" s="3">
        <f ca="1">#REF!*$F22</f>
        <v>0.60160921884560481</v>
      </c>
      <c r="R22" s="3">
        <f ca="1">#REF!*$F22</f>
        <v>0.3008046094228024</v>
      </c>
      <c r="S22" s="3">
        <f ca="1">#REF!*$F22</f>
        <v>0</v>
      </c>
      <c r="T22" s="3">
        <f ca="1">#REF!*$F22</f>
        <v>0</v>
      </c>
      <c r="U22" s="3">
        <f ca="1">#REF!*$F22</f>
        <v>0</v>
      </c>
      <c r="V22" s="3">
        <f ca="1">#REF!*$F22</f>
        <v>0.80214562512747312</v>
      </c>
      <c r="W22" s="3">
        <f ca="1">#REF!*$F22</f>
        <v>18.649885784213751</v>
      </c>
      <c r="X22" s="3">
        <f ca="1">#REF!*$F22</f>
        <v>0.50134101570467071</v>
      </c>
    </row>
    <row r="23" spans="1:25" ht="16">
      <c r="A23" t="s">
        <v>279</v>
      </c>
      <c r="B23" t="s">
        <v>280</v>
      </c>
      <c r="C23" s="93" t="s">
        <v>854</v>
      </c>
      <c r="D23">
        <v>7.84</v>
      </c>
      <c r="E23">
        <v>300.60000000000002</v>
      </c>
      <c r="F23" s="3">
        <f ca="1">#REF!*$F23</f>
        <v>0</v>
      </c>
      <c r="G23" s="3">
        <f ca="1">#REF!*$F23</f>
        <v>15.657181948131512</v>
      </c>
      <c r="H23" s="3">
        <f ca="1">#REF!*$F23</f>
        <v>3.6131958341841952</v>
      </c>
      <c r="I23" s="3">
        <f ca="1">#REF!*$F23</f>
        <v>0.40146620379824394</v>
      </c>
      <c r="J23" s="3">
        <f ca="1">#REF!*$F23</f>
        <v>0.3010996528486829</v>
      </c>
      <c r="K23" s="3">
        <f ca="1">#REF!*$F23</f>
        <v>4.0146620379824389</v>
      </c>
      <c r="L23" s="3">
        <f ca="1">#REF!*$F23</f>
        <v>0.10036655094956098</v>
      </c>
      <c r="M23" s="3">
        <f ca="1">#REF!*$F23</f>
        <v>0.3010996528486829</v>
      </c>
      <c r="N23" s="3">
        <f ca="1">#REF!*$F23</f>
        <v>9.334089238309172</v>
      </c>
      <c r="O23" s="3">
        <f ca="1">#REF!*$F23</f>
        <v>26.898235654482345</v>
      </c>
      <c r="P23" s="3">
        <f ca="1">#REF!*$F23</f>
        <v>3.1113630794363902</v>
      </c>
      <c r="Q23" s="3">
        <f ca="1">#REF!*$F23</f>
        <v>0.60219930569736579</v>
      </c>
      <c r="R23" s="3">
        <f ca="1">#REF!*$F23</f>
        <v>0.3010996528486829</v>
      </c>
      <c r="S23" s="3">
        <f ca="1">#REF!*$F23</f>
        <v>0</v>
      </c>
      <c r="T23" s="3">
        <f ca="1">#REF!*$F23</f>
        <v>0</v>
      </c>
      <c r="U23" s="3">
        <f ca="1">#REF!*$F23</f>
        <v>0</v>
      </c>
      <c r="V23" s="3">
        <f ca="1">#REF!*$F23</f>
        <v>1.3047651623442929</v>
      </c>
      <c r="W23" s="3">
        <f ca="1">#REF!*$F23</f>
        <v>19.069644680416584</v>
      </c>
      <c r="X23" s="3">
        <f t="shared" ref="X23:X33" ca="1" si="1">A23*$F23</f>
        <v>0.3010996528486829</v>
      </c>
    </row>
    <row r="24" spans="1:25" ht="16">
      <c r="A24" t="s">
        <v>282</v>
      </c>
      <c r="B24" t="s">
        <v>283</v>
      </c>
      <c r="C24" s="93" t="s">
        <v>854</v>
      </c>
      <c r="D24">
        <v>7.65</v>
      </c>
      <c r="E24">
        <v>276.39999999999998</v>
      </c>
      <c r="F24" s="3">
        <f ca="1">#REF!*$F24</f>
        <v>0</v>
      </c>
      <c r="G24" s="3">
        <f ca="1">#REF!*$F24</f>
        <v>16.460694145391166</v>
      </c>
      <c r="H24" s="3">
        <f ca="1">#REF!*$F24</f>
        <v>3.4761714344304324</v>
      </c>
      <c r="I24" s="3">
        <f ca="1">#REF!*$F24</f>
        <v>0.4089613452271097</v>
      </c>
      <c r="J24" s="3">
        <f ca="1">#REF!*$F24</f>
        <v>0.20448067261355485</v>
      </c>
      <c r="K24" s="3">
        <f ca="1">#REF!*$F24</f>
        <v>6.0321798420998674</v>
      </c>
      <c r="L24" s="3">
        <f ca="1">#REF!*$F24</f>
        <v>0.10224033630677742</v>
      </c>
      <c r="M24" s="3">
        <f ca="1">#REF!*$F24</f>
        <v>0.30672100892033222</v>
      </c>
      <c r="N24" s="3">
        <f ca="1">#REF!*$F24</f>
        <v>5.1120168153388708</v>
      </c>
      <c r="O24" s="3">
        <f ca="1">#REF!*$F24</f>
        <v>7.2590638777811964</v>
      </c>
      <c r="P24" s="3">
        <f ca="1">#REF!*$F24</f>
        <v>3.0672100892033223</v>
      </c>
      <c r="Q24" s="3">
        <f ca="1">#REF!*$F24</f>
        <v>0.10224033630677744</v>
      </c>
      <c r="R24" s="3">
        <f ca="1">#REF!*$F24</f>
        <v>0.30672100892033222</v>
      </c>
      <c r="S24" s="3">
        <f ca="1">#REF!*$F24</f>
        <v>0</v>
      </c>
      <c r="T24" s="3">
        <f ca="1">#REF!*$F24</f>
        <v>0</v>
      </c>
      <c r="U24" s="3">
        <f ca="1">#REF!*$F24</f>
        <v>0</v>
      </c>
      <c r="V24" s="3">
        <f ca="1">#REF!*$F24</f>
        <v>1.2268840356813289</v>
      </c>
      <c r="W24" s="3">
        <f ca="1">#REF!*$F24</f>
        <v>18.914462216753822</v>
      </c>
      <c r="X24" s="3">
        <f t="shared" ca="1" si="1"/>
        <v>0.30672100892033222</v>
      </c>
    </row>
    <row r="25" spans="1:25" ht="16">
      <c r="A25" t="s">
        <v>285</v>
      </c>
      <c r="B25" t="s">
        <v>286</v>
      </c>
      <c r="C25" s="93" t="s">
        <v>854</v>
      </c>
      <c r="D25">
        <v>7.36</v>
      </c>
      <c r="E25">
        <v>544.4</v>
      </c>
      <c r="F25" s="3">
        <f ca="1">#REF!*$F25</f>
        <v>0</v>
      </c>
      <c r="G25" s="3">
        <f ca="1">#REF!*$F25</f>
        <v>18.047766326530617</v>
      </c>
      <c r="H25" s="3">
        <f ca="1">#REF!*$F25</f>
        <v>0.80660408163265329</v>
      </c>
      <c r="I25" s="3">
        <f ca="1">#REF!*$F25</f>
        <v>0.20165102040816332</v>
      </c>
      <c r="J25" s="3">
        <f ca="1">#REF!*$F25</f>
        <v>0.302476530612245</v>
      </c>
      <c r="K25" s="3">
        <f ca="1">#REF!*$F25</f>
        <v>3.8313693877551032</v>
      </c>
      <c r="L25" s="3">
        <f ca="1">#REF!*$F25</f>
        <v>0.10082551020408166</v>
      </c>
      <c r="M25" s="3">
        <f ca="1">#REF!*$F25</f>
        <v>0.60495306122449</v>
      </c>
      <c r="N25" s="3">
        <f ca="1">#REF!*$F25</f>
        <v>32.465814285714295</v>
      </c>
      <c r="O25" s="3">
        <f ca="1">#REF!*$F25</f>
        <v>11.494108163265311</v>
      </c>
      <c r="P25" s="3">
        <f ca="1">#REF!*$F25</f>
        <v>0.7057785714285717</v>
      </c>
      <c r="Q25" s="3">
        <f ca="1">#REF!*$F25</f>
        <v>1.3107316326530616</v>
      </c>
      <c r="R25" s="3">
        <f ca="1">#REF!*$F25</f>
        <v>0.90742959183673488</v>
      </c>
      <c r="S25" s="3">
        <f ca="1">#REF!*$F25</f>
        <v>0</v>
      </c>
      <c r="T25" s="3">
        <f ca="1">#REF!*$F25</f>
        <v>0</v>
      </c>
      <c r="U25" s="3">
        <f ca="1">#REF!*$F25</f>
        <v>0</v>
      </c>
      <c r="V25" s="3">
        <f ca="1">#REF!*$F25</f>
        <v>1.9156846938775516</v>
      </c>
      <c r="W25" s="3">
        <f ca="1">#REF!*$F25</f>
        <v>129.56078061224494</v>
      </c>
      <c r="X25" s="3">
        <f t="shared" ca="1" si="1"/>
        <v>0.40330204081632665</v>
      </c>
    </row>
    <row r="26" spans="1:25" ht="16">
      <c r="A26" t="s">
        <v>288</v>
      </c>
      <c r="B26" t="s">
        <v>289</v>
      </c>
      <c r="C26" s="93" t="s">
        <v>854</v>
      </c>
      <c r="D26">
        <v>7.89</v>
      </c>
      <c r="E26">
        <v>289.89999999999998</v>
      </c>
      <c r="F26" s="3">
        <f ca="1">#REF!*$F26</f>
        <v>0</v>
      </c>
      <c r="G26" s="3">
        <f ca="1">#REF!*$F26</f>
        <v>17.482319329449041</v>
      </c>
      <c r="H26" s="3">
        <f ca="1">#REF!*$F26</f>
        <v>3.637939282428702</v>
      </c>
      <c r="I26" s="3">
        <f ca="1">#REF!*$F26</f>
        <v>0.50526934478176422</v>
      </c>
      <c r="J26" s="3">
        <f ca="1">#REF!*$F26</f>
        <v>0.30316160686905852</v>
      </c>
      <c r="K26" s="3">
        <f ca="1">#REF!*$F26</f>
        <v>7.0737708269446982</v>
      </c>
      <c r="L26" s="3">
        <f ca="1">#REF!*$F26</f>
        <v>0.10105386895635285</v>
      </c>
      <c r="M26" s="3">
        <f ca="1">#REF!*$F26</f>
        <v>0.30316160686905852</v>
      </c>
      <c r="N26" s="3">
        <f ca="1">#REF!*$F26</f>
        <v>3.2337238066032912</v>
      </c>
      <c r="O26" s="3">
        <f ca="1">#REF!*$F26</f>
        <v>9.4990636818971659</v>
      </c>
      <c r="P26" s="3">
        <f ca="1">#REF!*$F26</f>
        <v>3.3347776755596441</v>
      </c>
      <c r="Q26" s="3">
        <f ca="1">#REF!*$F26</f>
        <v>1.4147541653889399</v>
      </c>
      <c r="R26" s="3">
        <f ca="1">#REF!*$F26</f>
        <v>0.30316160686905852</v>
      </c>
      <c r="S26" s="3">
        <f ca="1">#REF!*$F26</f>
        <v>0</v>
      </c>
      <c r="T26" s="3">
        <f ca="1">#REF!*$F26</f>
        <v>0</v>
      </c>
      <c r="U26" s="3">
        <f ca="1">#REF!*$F26</f>
        <v>0</v>
      </c>
      <c r="V26" s="3">
        <f ca="1">#REF!*$F26</f>
        <v>1.1115925585198814</v>
      </c>
      <c r="W26" s="3">
        <f ca="1">#REF!*$F26</f>
        <v>18.897073494837983</v>
      </c>
      <c r="X26" s="3">
        <f t="shared" ca="1" si="1"/>
        <v>0.30316160686905852</v>
      </c>
      <c r="Y26" s="3"/>
    </row>
    <row r="27" spans="1:25" ht="16">
      <c r="A27" t="s">
        <v>291</v>
      </c>
      <c r="B27" t="s">
        <v>292</v>
      </c>
      <c r="C27" s="93" t="s">
        <v>854</v>
      </c>
      <c r="D27">
        <v>7.87</v>
      </c>
      <c r="E27">
        <v>281.2</v>
      </c>
      <c r="F27" s="3">
        <f ca="1">#REF!*$F27</f>
        <v>0</v>
      </c>
      <c r="G27" s="3">
        <f ca="1">#REF!*$F27</f>
        <v>15.205262565257453</v>
      </c>
      <c r="H27" s="3">
        <f ca="1">#REF!*$F27</f>
        <v>3.6250957109223063</v>
      </c>
      <c r="I27" s="3">
        <f ca="1">#REF!*$F27</f>
        <v>0.30209130924352551</v>
      </c>
      <c r="J27" s="3">
        <f ca="1">#REF!*$F27</f>
        <v>0.20139420616235038</v>
      </c>
      <c r="K27" s="3">
        <f ca="1">#REF!*$F27</f>
        <v>5.5383406694646355</v>
      </c>
      <c r="L27" s="3">
        <f ca="1">#REF!*$F27</f>
        <v>0.10069710308117519</v>
      </c>
      <c r="M27" s="3">
        <f ca="1">#REF!*$F27</f>
        <v>0.20139420616235038</v>
      </c>
      <c r="N27" s="3">
        <f ca="1">#REF!*$F27</f>
        <v>3.1216101955164306</v>
      </c>
      <c r="O27" s="3">
        <f ca="1">#REF!*$F27</f>
        <v>13.59410891595865</v>
      </c>
      <c r="P27" s="3">
        <f ca="1">#REF!*$F27</f>
        <v>3.222307298597606</v>
      </c>
      <c r="Q27" s="3">
        <f ca="1">#REF!*$F27</f>
        <v>0.60418261848705102</v>
      </c>
      <c r="R27" s="3">
        <f ca="1">#REF!*$F27</f>
        <v>0.30209130924352551</v>
      </c>
      <c r="S27" s="3">
        <f ca="1">#REF!*$F27</f>
        <v>0</v>
      </c>
      <c r="T27" s="3">
        <f ca="1">#REF!*$F27</f>
        <v>0</v>
      </c>
      <c r="U27" s="3">
        <f ca="1">#REF!*$F27</f>
        <v>0</v>
      </c>
      <c r="V27" s="3">
        <f ca="1">#REF!*$F27</f>
        <v>1.611153649298803</v>
      </c>
      <c r="W27" s="3">
        <f ca="1">#REF!*$F27</f>
        <v>18.931055379260933</v>
      </c>
      <c r="X27" s="3">
        <f t="shared" ca="1" si="1"/>
        <v>0.20139420616235038</v>
      </c>
    </row>
    <row r="28" spans="1:25" ht="16">
      <c r="A28" t="s">
        <v>294</v>
      </c>
      <c r="B28" t="s">
        <v>295</v>
      </c>
      <c r="C28" s="93" t="s">
        <v>854</v>
      </c>
      <c r="D28">
        <v>7.24</v>
      </c>
      <c r="E28">
        <v>604.1</v>
      </c>
      <c r="F28" s="3">
        <f ca="1">#REF!*$F28</f>
        <v>0</v>
      </c>
      <c r="G28" s="3">
        <f ca="1">#REF!*$F28</f>
        <v>16.275450828051536</v>
      </c>
      <c r="H28" s="3">
        <f ca="1">#REF!*$F28</f>
        <v>0.80871805356777815</v>
      </c>
      <c r="I28" s="3">
        <f ca="1">#REF!*$F28</f>
        <v>0.10108975669597227</v>
      </c>
      <c r="J28" s="3">
        <f ca="1">#REF!*$F28</f>
        <v>0.40435902678388908</v>
      </c>
      <c r="K28" s="3">
        <f ca="1">#REF!*$F28</f>
        <v>5.4588468615825025</v>
      </c>
      <c r="L28" s="3">
        <f ca="1">#REF!*$F28</f>
        <v>0.20217951339194454</v>
      </c>
      <c r="M28" s="3">
        <f ca="1">#REF!*$F28</f>
        <v>0.30326927008791676</v>
      </c>
      <c r="N28" s="3">
        <f ca="1">#REF!*$F28</f>
        <v>41.14353097526071</v>
      </c>
      <c r="O28" s="3">
        <f ca="1">#REF!*$F28</f>
        <v>263.84426497648758</v>
      </c>
      <c r="P28" s="3">
        <f ca="1">#REF!*$F28</f>
        <v>0.60653854017583353</v>
      </c>
      <c r="Q28" s="3">
        <f ca="1">#REF!*$F28</f>
        <v>1.0108975669597227</v>
      </c>
      <c r="R28" s="3">
        <f ca="1">#REF!*$F28</f>
        <v>1.0108975669597227</v>
      </c>
      <c r="S28" s="3">
        <f ca="1">#REF!*$F28</f>
        <v>0</v>
      </c>
      <c r="T28" s="3">
        <f ca="1">#REF!*$F28</f>
        <v>0</v>
      </c>
      <c r="U28" s="3">
        <f ca="1">#REF!*$F28</f>
        <v>0</v>
      </c>
      <c r="V28" s="3">
        <f ca="1">#REF!*$F28</f>
        <v>1.4152565937436119</v>
      </c>
      <c r="W28" s="3">
        <f ca="1">#REF!*$F28</f>
        <v>131.41668370476395</v>
      </c>
      <c r="X28" s="3">
        <f t="shared" ca="1" si="1"/>
        <v>0.50544878347986133</v>
      </c>
    </row>
    <row r="29" spans="1:25" ht="16">
      <c r="A29" t="s">
        <v>313</v>
      </c>
      <c r="B29" s="32" t="s">
        <v>314</v>
      </c>
      <c r="C29" s="93" t="s">
        <v>697</v>
      </c>
      <c r="D29">
        <v>7.95</v>
      </c>
      <c r="E29">
        <v>307.2</v>
      </c>
      <c r="F29" s="3">
        <f ca="1">#REF!*$F29</f>
        <v>0</v>
      </c>
      <c r="G29" s="3">
        <f ca="1">#REF!*$F29</f>
        <v>9.2747582723430533</v>
      </c>
      <c r="H29" s="3">
        <f ca="1">#REF!*$F29</f>
        <v>3.6691351407071418</v>
      </c>
      <c r="I29" s="3">
        <f ca="1">#REF!*$F29</f>
        <v>0.30576126172559515</v>
      </c>
      <c r="J29" s="3">
        <f ca="1">#REF!*$F29</f>
        <v>0.30576126172559515</v>
      </c>
      <c r="K29" s="3">
        <f ca="1">#REF!*$F29</f>
        <v>5.6056231316359115</v>
      </c>
      <c r="L29" s="3">
        <f ca="1">#REF!*$F29</f>
        <v>0.10192042057519839</v>
      </c>
      <c r="M29" s="3">
        <f ca="1">#REF!*$F29</f>
        <v>0.10192042057519839</v>
      </c>
      <c r="N29" s="3">
        <f ca="1">#REF!*$F29</f>
        <v>3.1595330378311499</v>
      </c>
      <c r="O29" s="3">
        <f ca="1">#REF!*$F29</f>
        <v>23.237855891145234</v>
      </c>
      <c r="P29" s="3">
        <f ca="1">#REF!*$F29</f>
        <v>2.853771776105555</v>
      </c>
      <c r="Q29" s="3">
        <f ca="1">#REF!*$F29</f>
        <v>0.81536336460158709</v>
      </c>
      <c r="R29" s="3">
        <f ca="1">#REF!*$F29</f>
        <v>0.40768168230079355</v>
      </c>
      <c r="S29" s="3">
        <f ca="1">#REF!*$F29</f>
        <v>0</v>
      </c>
      <c r="T29" s="3">
        <f ca="1">#REF!*$F29</f>
        <v>0</v>
      </c>
      <c r="U29" s="3">
        <f ca="1">#REF!*$F29</f>
        <v>0</v>
      </c>
      <c r="V29" s="3">
        <f ca="1">#REF!*$F29</f>
        <v>1.2230450469023806</v>
      </c>
      <c r="W29" s="3">
        <f ca="1">#REF!*$F29</f>
        <v>20.282163694464479</v>
      </c>
      <c r="X29" s="3">
        <f t="shared" ca="1" si="1"/>
        <v>0.30576126172559515</v>
      </c>
    </row>
    <row r="30" spans="1:25" ht="16">
      <c r="A30" t="s">
        <v>317</v>
      </c>
      <c r="B30" s="32" t="s">
        <v>318</v>
      </c>
      <c r="C30" s="93" t="s">
        <v>697</v>
      </c>
      <c r="D30">
        <v>7.63</v>
      </c>
      <c r="E30">
        <v>565.20000000000005</v>
      </c>
      <c r="F30" s="3">
        <f ca="1">#REF!*$F30</f>
        <v>0</v>
      </c>
      <c r="G30" s="3">
        <f ca="1">#REF!*$F30</f>
        <v>5.8740932429656976</v>
      </c>
      <c r="H30" s="3">
        <f ca="1">#REF!*$F30</f>
        <v>0.50638734853152567</v>
      </c>
      <c r="I30" s="3">
        <f ca="1">#REF!*$F30</f>
        <v>0.20255493941261027</v>
      </c>
      <c r="J30" s="3">
        <f ca="1">#REF!*$F30</f>
        <v>2.7344916820702387</v>
      </c>
      <c r="K30" s="3">
        <f ca="1">#REF!*$F30</f>
        <v>25.218089956869974</v>
      </c>
      <c r="L30" s="3">
        <f ca="1">#REF!*$F30</f>
        <v>0.20255493941261027</v>
      </c>
      <c r="M30" s="3">
        <f ca="1">#REF!*$F30</f>
        <v>0.3038324091189154</v>
      </c>
      <c r="N30" s="3">
        <f ca="1">#REF!*$F30</f>
        <v>1.4178845758882719</v>
      </c>
      <c r="O30" s="3">
        <f ca="1">#REF!*$F30</f>
        <v>53.373226535222798</v>
      </c>
      <c r="P30" s="3">
        <f ca="1">#REF!*$F30</f>
        <v>0.3038324091189154</v>
      </c>
      <c r="Q30" s="3">
        <f ca="1">#REF!*$F30</f>
        <v>1.0127746970630513</v>
      </c>
      <c r="R30" s="3">
        <f ca="1">#REF!*$F30</f>
        <v>1.3166071061819666</v>
      </c>
      <c r="S30" s="3">
        <f ca="1">#REF!*$F30</f>
        <v>0</v>
      </c>
      <c r="T30" s="3">
        <f ca="1">#REF!*$F30</f>
        <v>0</v>
      </c>
      <c r="U30" s="3">
        <f ca="1">#REF!*$F30</f>
        <v>0</v>
      </c>
      <c r="V30" s="3">
        <f ca="1">#REF!*$F30</f>
        <v>1.1140521667693564</v>
      </c>
      <c r="W30" s="3">
        <f ca="1">#REF!*$F30</f>
        <v>125.98917231464358</v>
      </c>
      <c r="X30" s="3">
        <f t="shared" ca="1" si="1"/>
        <v>0.20255493941261027</v>
      </c>
    </row>
    <row r="31" spans="1:25" ht="16">
      <c r="A31" t="s">
        <v>321</v>
      </c>
      <c r="B31" s="32" t="s">
        <v>322</v>
      </c>
      <c r="C31" s="93" t="s">
        <v>697</v>
      </c>
      <c r="D31">
        <v>7.64</v>
      </c>
      <c r="E31">
        <v>505.9</v>
      </c>
      <c r="F31" s="3">
        <f ca="1">#REF!*$F31</f>
        <v>0</v>
      </c>
      <c r="G31" s="3">
        <f ca="1">#REF!*$F31</f>
        <v>15.408118506326518</v>
      </c>
      <c r="H31" s="3">
        <f ca="1">#REF!*$F31</f>
        <v>0.50684600349758291</v>
      </c>
      <c r="I31" s="3">
        <f ca="1">#REF!*$F31</f>
        <v>0.3041076020985497</v>
      </c>
      <c r="J31" s="3">
        <f ca="1">#REF!*$F31</f>
        <v>1.0136920069951656</v>
      </c>
      <c r="K31" s="3">
        <f ca="1">#REF!*$F31</f>
        <v>41.76411068820083</v>
      </c>
      <c r="L31" s="3">
        <f ca="1">#REF!*$F31</f>
        <v>0.20273840139903315</v>
      </c>
      <c r="M31" s="3">
        <f ca="1">#REF!*$F31</f>
        <v>0.20273840139903315</v>
      </c>
      <c r="N31" s="3">
        <f ca="1">#REF!*$F31</f>
        <v>1.6219072111922652</v>
      </c>
      <c r="O31" s="3">
        <f ca="1">#REF!*$F31</f>
        <v>50.481861948359246</v>
      </c>
      <c r="P31" s="3">
        <f ca="1">#REF!*$F31</f>
        <v>0.3041076020985497</v>
      </c>
      <c r="Q31" s="3">
        <f ca="1">#REF!*$F31</f>
        <v>0.4054768027980663</v>
      </c>
      <c r="R31" s="3">
        <f ca="1">#REF!*$F31</f>
        <v>1.7232764118917818</v>
      </c>
      <c r="S31" s="3">
        <f ca="1">#REF!*$F31</f>
        <v>0</v>
      </c>
      <c r="T31" s="3">
        <f ca="1">#REF!*$F31</f>
        <v>0</v>
      </c>
      <c r="U31" s="3">
        <f ca="1">#REF!*$F31</f>
        <v>0</v>
      </c>
      <c r="V31" s="3">
        <f ca="1">#REF!*$F31</f>
        <v>1.6219072111922652</v>
      </c>
      <c r="W31" s="3">
        <f ca="1">#REF!*$F31</f>
        <v>108.56641394918223</v>
      </c>
      <c r="X31" s="3">
        <f t="shared" ca="1" si="1"/>
        <v>6.0821520419709936</v>
      </c>
    </row>
    <row r="32" spans="1:25" ht="16">
      <c r="A32" t="s">
        <v>325</v>
      </c>
      <c r="B32" s="32" t="s">
        <v>326</v>
      </c>
      <c r="C32" s="93" t="s">
        <v>697</v>
      </c>
      <c r="D32">
        <v>7.99</v>
      </c>
      <c r="E32">
        <v>343.6</v>
      </c>
      <c r="F32" s="3">
        <f ca="1">#REF!*$F32</f>
        <v>0</v>
      </c>
      <c r="G32" s="3">
        <f ca="1">#REF!*$F32</f>
        <v>13.92496626881163</v>
      </c>
      <c r="H32" s="3">
        <f ca="1">#REF!*$F32</f>
        <v>3.7133243383497674</v>
      </c>
      <c r="I32" s="3">
        <f ca="1">#REF!*$F32</f>
        <v>0.41259159314997418</v>
      </c>
      <c r="J32" s="3">
        <f ca="1">#REF!*$F32</f>
        <v>0.41259159314997418</v>
      </c>
      <c r="K32" s="3">
        <f ca="1">#REF!*$F32</f>
        <v>6.3951696938245997</v>
      </c>
      <c r="L32" s="3">
        <f ca="1">#REF!*$F32</f>
        <v>0.10314789828749354</v>
      </c>
      <c r="M32" s="3">
        <f ca="1">#REF!*$F32</f>
        <v>0.20629579657498709</v>
      </c>
      <c r="N32" s="3">
        <f ca="1">#REF!*$F32</f>
        <v>2.8881411520498195</v>
      </c>
      <c r="O32" s="3">
        <f ca="1">#REF!*$F32</f>
        <v>12.584043591074213</v>
      </c>
      <c r="P32" s="3">
        <f ca="1">#REF!*$F32</f>
        <v>2.9912890503373126</v>
      </c>
      <c r="Q32" s="3">
        <f ca="1">#REF!*$F32</f>
        <v>1.0314789828749356</v>
      </c>
      <c r="R32" s="3">
        <f ca="1">#REF!*$F32</f>
        <v>0.41259159314997418</v>
      </c>
      <c r="S32" s="3">
        <f ca="1">#REF!*$F32</f>
        <v>0</v>
      </c>
      <c r="T32" s="3">
        <f ca="1">#REF!*$F32</f>
        <v>0</v>
      </c>
      <c r="U32" s="3">
        <f ca="1">#REF!*$F32</f>
        <v>0</v>
      </c>
      <c r="V32" s="3">
        <f ca="1">#REF!*$F32</f>
        <v>1.0314789828749356</v>
      </c>
      <c r="W32" s="3">
        <f ca="1">#REF!*$F32</f>
        <v>20.010692267773749</v>
      </c>
      <c r="X32" s="3">
        <f t="shared" ca="1" si="1"/>
        <v>0.30944369486248063</v>
      </c>
    </row>
    <row r="33" spans="1:24" ht="16">
      <c r="A33" t="s">
        <v>329</v>
      </c>
      <c r="B33" s="32" t="s">
        <v>330</v>
      </c>
      <c r="C33" s="94" t="s">
        <v>854</v>
      </c>
      <c r="D33">
        <v>7.55</v>
      </c>
      <c r="E33">
        <v>497.1</v>
      </c>
      <c r="F33" s="3">
        <f ca="1">#REF!*$F33</f>
        <v>0</v>
      </c>
      <c r="G33" s="3">
        <f ca="1">#REF!*$F33</f>
        <v>10.589902030819475</v>
      </c>
      <c r="H33" s="3">
        <f ca="1">#REF!*$F33</f>
        <v>0.60513725890396997</v>
      </c>
      <c r="I33" s="3">
        <f ca="1">#REF!*$F33</f>
        <v>0.30256862945198498</v>
      </c>
      <c r="J33" s="3">
        <f ca="1">#REF!*$F33</f>
        <v>0.80684967853862666</v>
      </c>
      <c r="K33" s="3">
        <f ca="1">#REF!*$F33</f>
        <v>10.287333401367489</v>
      </c>
      <c r="L33" s="3">
        <f ca="1">#REF!*$F33</f>
        <v>0.20171241963465666</v>
      </c>
      <c r="M33" s="3">
        <f ca="1">#REF!*$F33</f>
        <v>0.20171241963465666</v>
      </c>
      <c r="N33" s="3">
        <f ca="1">#REF!*$F33</f>
        <v>0.90770588835595489</v>
      </c>
      <c r="O33" s="3">
        <f ca="1">#REF!*$F33</f>
        <v>47.20070619450965</v>
      </c>
      <c r="P33" s="3">
        <f ca="1">#REF!*$F33</f>
        <v>0.40342483926931333</v>
      </c>
      <c r="Q33" s="3">
        <f ca="1">#REF!*$F33</f>
        <v>1.0085620981732832</v>
      </c>
      <c r="R33" s="3">
        <f ca="1">#REF!*$F33</f>
        <v>1.7145555668945816</v>
      </c>
      <c r="S33" s="3">
        <f ca="1">#REF!*$F33</f>
        <v>0</v>
      </c>
      <c r="T33" s="3">
        <f ca="1">#REF!*$F33</f>
        <v>0</v>
      </c>
      <c r="U33" s="3">
        <f ca="1">#REF!*$F33</f>
        <v>0</v>
      </c>
      <c r="V33" s="3">
        <f ca="1">#REF!*$F33</f>
        <v>1.0085620981732832</v>
      </c>
      <c r="W33" s="3">
        <f ca="1">#REF!*$F33</f>
        <v>110.43754974997451</v>
      </c>
      <c r="X33" s="3">
        <f t="shared" ca="1" si="1"/>
        <v>0.20171241963465666</v>
      </c>
    </row>
  </sheetData>
  <conditionalFormatting sqref="F2:X11">
    <cfRule type="cellIs" dxfId="33" priority="1" operator="lessThan">
      <formula>#REF!</formula>
    </cfRule>
  </conditionalFormatting>
  <conditionalFormatting sqref="Y26">
    <cfRule type="cellIs" dxfId="32" priority="2" operator="greaterThan">
      <formula>100</formula>
    </cfRule>
    <cfRule type="cellIs" dxfId="31" priority="3" operator="lessThan">
      <formula>0</formula>
    </cfRule>
    <cfRule type="cellIs" dxfId="30" priority="4" operator="greaterThan">
      <formula>500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6429D-DE67-504C-8F0A-C13AFD934066}">
  <dimension ref="A1:L83"/>
  <sheetViews>
    <sheetView workbookViewId="0">
      <selection activeCell="B50" sqref="B50"/>
    </sheetView>
  </sheetViews>
  <sheetFormatPr baseColWidth="10" defaultRowHeight="15"/>
  <sheetData>
    <row r="1" spans="1:12" ht="21">
      <c r="A1" s="4" t="s">
        <v>2</v>
      </c>
      <c r="B1" s="5"/>
      <c r="C1" s="5"/>
      <c r="D1" s="35"/>
      <c r="E1" s="35"/>
      <c r="F1" s="35"/>
      <c r="G1" s="35"/>
      <c r="H1" s="5"/>
      <c r="I1" s="6"/>
      <c r="J1" s="6"/>
      <c r="K1" s="7"/>
      <c r="L1" s="5"/>
    </row>
    <row r="2" spans="1:12" ht="18">
      <c r="A2" s="8" t="s">
        <v>3</v>
      </c>
      <c r="B2" s="9"/>
      <c r="C2" s="9"/>
      <c r="D2" s="36"/>
      <c r="E2" s="36"/>
      <c r="F2" s="36"/>
      <c r="G2" s="36"/>
      <c r="H2" s="9"/>
      <c r="I2" s="10"/>
      <c r="J2" s="37"/>
      <c r="K2" s="11"/>
      <c r="L2" s="9"/>
    </row>
    <row r="3" spans="1:12">
      <c r="A3" s="13"/>
      <c r="D3" s="14"/>
      <c r="E3" s="14"/>
      <c r="F3" s="14"/>
      <c r="G3" s="14"/>
      <c r="H3" s="14"/>
      <c r="J3" s="15"/>
      <c r="L3" s="14"/>
    </row>
    <row r="4" spans="1:12">
      <c r="A4" s="38" t="s">
        <v>339</v>
      </c>
      <c r="B4" s="13"/>
      <c r="C4" s="13"/>
      <c r="D4" s="103" t="s">
        <v>340</v>
      </c>
      <c r="E4" s="103"/>
      <c r="F4" s="103"/>
      <c r="G4" s="103"/>
      <c r="H4" s="103"/>
      <c r="J4" s="39" t="s">
        <v>341</v>
      </c>
      <c r="L4" s="26" t="s">
        <v>342</v>
      </c>
    </row>
    <row r="5" spans="1:12">
      <c r="A5" s="38" t="s">
        <v>343</v>
      </c>
      <c r="B5" s="40" t="s">
        <v>1</v>
      </c>
      <c r="C5" s="40"/>
      <c r="D5" s="26" t="s">
        <v>344</v>
      </c>
      <c r="E5" s="26" t="s">
        <v>345</v>
      </c>
      <c r="F5" s="26" t="s">
        <v>346</v>
      </c>
      <c r="G5" s="26" t="s">
        <v>347</v>
      </c>
      <c r="H5" s="26" t="s">
        <v>348</v>
      </c>
      <c r="J5" s="39" t="s">
        <v>23</v>
      </c>
      <c r="L5" s="41" t="s">
        <v>349</v>
      </c>
    </row>
    <row r="6" spans="1:12">
      <c r="A6" s="42"/>
      <c r="B6" s="43"/>
      <c r="C6" s="44" t="s">
        <v>350</v>
      </c>
      <c r="D6" s="45">
        <v>4.5825756949558441E-2</v>
      </c>
      <c r="E6" s="45">
        <v>7.5498344352707469E-2</v>
      </c>
      <c r="F6" s="45">
        <v>4.5825756949558441E-2</v>
      </c>
      <c r="G6" s="45">
        <v>0.12124355652982141</v>
      </c>
      <c r="H6" s="45">
        <v>0.3181980515339462</v>
      </c>
      <c r="I6" s="44"/>
      <c r="J6" s="45">
        <v>5.0000000000000001E-3</v>
      </c>
      <c r="K6" s="44"/>
      <c r="L6" s="46"/>
    </row>
    <row r="7" spans="1:12">
      <c r="A7" s="47" t="s">
        <v>351</v>
      </c>
      <c r="B7" s="48"/>
      <c r="C7" s="48"/>
      <c r="D7" s="49"/>
      <c r="E7" s="49"/>
      <c r="F7" s="49"/>
      <c r="G7" s="49"/>
      <c r="H7" s="49"/>
      <c r="I7" s="50"/>
      <c r="J7" s="51"/>
      <c r="K7" s="50"/>
      <c r="L7" s="52"/>
    </row>
    <row r="8" spans="1:12">
      <c r="A8" s="50"/>
      <c r="B8" s="48"/>
      <c r="C8" s="48"/>
      <c r="D8" s="49"/>
      <c r="E8" s="49"/>
      <c r="F8" s="49"/>
      <c r="G8" s="49"/>
      <c r="H8" s="49"/>
      <c r="I8" s="50"/>
      <c r="J8" s="51"/>
      <c r="K8" s="50"/>
      <c r="L8" s="52"/>
    </row>
    <row r="9" spans="1:12">
      <c r="A9" s="50" t="s">
        <v>352</v>
      </c>
      <c r="B9" s="50" t="s">
        <v>353</v>
      </c>
      <c r="C9" s="48"/>
      <c r="D9" s="53"/>
      <c r="E9" s="53"/>
      <c r="F9" s="53"/>
      <c r="G9" s="53"/>
      <c r="H9" s="53">
        <v>1.31</v>
      </c>
      <c r="I9" s="54"/>
      <c r="J9" s="53">
        <v>1.32</v>
      </c>
      <c r="K9" s="50"/>
      <c r="L9" s="55">
        <f t="shared" ref="L9:L49" si="0">(D9+E9+F9+G9+H9)/J9</f>
        <v>0.99242424242424243</v>
      </c>
    </row>
    <row r="10" spans="1:12">
      <c r="A10" s="50" t="s">
        <v>354</v>
      </c>
      <c r="B10" s="50" t="s">
        <v>355</v>
      </c>
      <c r="C10" s="48"/>
      <c r="D10" s="53"/>
      <c r="E10" s="53"/>
      <c r="F10" s="53"/>
      <c r="G10" s="53"/>
      <c r="H10" s="53">
        <v>1.33</v>
      </c>
      <c r="I10" s="54"/>
      <c r="J10" s="53">
        <v>1.32</v>
      </c>
      <c r="K10" s="50"/>
      <c r="L10" s="55">
        <f t="shared" si="0"/>
        <v>1.0075757575757576</v>
      </c>
    </row>
    <row r="11" spans="1:12">
      <c r="A11" s="50" t="s">
        <v>356</v>
      </c>
      <c r="B11" s="50" t="s">
        <v>355</v>
      </c>
      <c r="C11" s="48"/>
      <c r="D11" s="53"/>
      <c r="E11" s="53"/>
      <c r="F11" s="53"/>
      <c r="G11" s="53"/>
      <c r="H11" s="53">
        <v>1.28</v>
      </c>
      <c r="I11" s="54"/>
      <c r="J11" s="53">
        <v>1.335</v>
      </c>
      <c r="K11" s="50"/>
      <c r="L11" s="55">
        <f t="shared" si="0"/>
        <v>0.95880149812734083</v>
      </c>
    </row>
    <row r="12" spans="1:12">
      <c r="A12" s="50" t="s">
        <v>357</v>
      </c>
      <c r="B12" s="50" t="s">
        <v>358</v>
      </c>
      <c r="C12" s="48"/>
      <c r="D12" s="53"/>
      <c r="E12" s="53"/>
      <c r="F12" s="53"/>
      <c r="G12" s="53"/>
      <c r="H12" s="53">
        <v>1.1200000000000001</v>
      </c>
      <c r="I12" s="54"/>
      <c r="J12" s="53">
        <v>1.1174999999999999</v>
      </c>
      <c r="K12" s="50"/>
      <c r="L12" s="55">
        <f t="shared" si="0"/>
        <v>1.0022371364653246</v>
      </c>
    </row>
    <row r="13" spans="1:12">
      <c r="A13" s="50" t="s">
        <v>359</v>
      </c>
      <c r="B13" s="50" t="s">
        <v>360</v>
      </c>
      <c r="C13" s="48"/>
      <c r="D13" s="53"/>
      <c r="E13" s="53"/>
      <c r="F13" s="53"/>
      <c r="G13" s="53"/>
      <c r="H13" s="53">
        <v>1.1499999999999999</v>
      </c>
      <c r="I13" s="54"/>
      <c r="J13" s="53">
        <v>1.1400000000000001</v>
      </c>
      <c r="K13" s="50"/>
      <c r="L13" s="55">
        <f t="shared" si="0"/>
        <v>1.0087719298245612</v>
      </c>
    </row>
    <row r="14" spans="1:12">
      <c r="A14" s="50" t="s">
        <v>361</v>
      </c>
      <c r="B14" s="50" t="s">
        <v>362</v>
      </c>
      <c r="C14" s="48"/>
      <c r="D14" s="53"/>
      <c r="E14" s="53"/>
      <c r="F14" s="53"/>
      <c r="G14" s="56">
        <v>0.02</v>
      </c>
      <c r="H14" s="53">
        <v>1.3</v>
      </c>
      <c r="I14" s="54"/>
      <c r="J14" s="53">
        <v>1.35</v>
      </c>
      <c r="K14" s="50"/>
      <c r="L14" s="55">
        <f t="shared" si="0"/>
        <v>0.97777777777777775</v>
      </c>
    </row>
    <row r="15" spans="1:12">
      <c r="A15" s="50" t="s">
        <v>363</v>
      </c>
      <c r="B15" s="50" t="s">
        <v>364</v>
      </c>
      <c r="C15" s="48"/>
      <c r="D15" s="53"/>
      <c r="E15" s="53"/>
      <c r="F15" s="53"/>
      <c r="G15" s="53"/>
      <c r="H15" s="53">
        <v>1.3</v>
      </c>
      <c r="I15" s="54"/>
      <c r="J15" s="53">
        <v>1.395</v>
      </c>
      <c r="K15" s="50"/>
      <c r="L15" s="55">
        <f t="shared" si="0"/>
        <v>0.93189964157706096</v>
      </c>
    </row>
    <row r="16" spans="1:12">
      <c r="A16" s="50" t="s">
        <v>365</v>
      </c>
      <c r="B16" s="50" t="s">
        <v>366</v>
      </c>
      <c r="C16" s="48"/>
      <c r="D16" s="53"/>
      <c r="E16" s="53"/>
      <c r="F16" s="53"/>
      <c r="G16" s="53"/>
      <c r="H16" s="53">
        <v>1.1299999999999999</v>
      </c>
      <c r="I16" s="54"/>
      <c r="J16" s="53">
        <v>1.1325000000000001</v>
      </c>
      <c r="K16" s="50"/>
      <c r="L16" s="55">
        <f t="shared" si="0"/>
        <v>0.99779249448123608</v>
      </c>
    </row>
    <row r="17" spans="1:12">
      <c r="A17" s="57" t="s">
        <v>367</v>
      </c>
      <c r="B17" s="57" t="s">
        <v>368</v>
      </c>
      <c r="C17" s="48"/>
      <c r="D17" s="53"/>
      <c r="E17" s="53"/>
      <c r="F17" s="53"/>
      <c r="G17" s="53"/>
      <c r="H17" s="53"/>
      <c r="I17" s="54"/>
      <c r="J17" s="53"/>
      <c r="K17" s="50"/>
      <c r="L17" s="55"/>
    </row>
    <row r="18" spans="1:12">
      <c r="A18" s="50" t="s">
        <v>369</v>
      </c>
      <c r="B18" s="50" t="s">
        <v>370</v>
      </c>
      <c r="C18" s="48"/>
      <c r="D18" s="53"/>
      <c r="E18" s="53"/>
      <c r="F18" s="53"/>
      <c r="G18" s="53"/>
      <c r="H18" s="53">
        <v>1.83</v>
      </c>
      <c r="I18" s="54"/>
      <c r="J18" s="53">
        <v>1.9424999999999999</v>
      </c>
      <c r="K18" s="50"/>
      <c r="L18" s="55">
        <f t="shared" si="0"/>
        <v>0.9420849420849422</v>
      </c>
    </row>
    <row r="19" spans="1:12">
      <c r="A19" s="50" t="s">
        <v>371</v>
      </c>
      <c r="B19" s="50" t="s">
        <v>372</v>
      </c>
      <c r="C19" s="48"/>
      <c r="D19" s="53"/>
      <c r="E19" s="53"/>
      <c r="F19" s="53"/>
      <c r="G19" s="53"/>
      <c r="H19" s="53">
        <v>1.75</v>
      </c>
      <c r="I19" s="54"/>
      <c r="J19" s="53">
        <v>1.9274999999999998</v>
      </c>
      <c r="K19" s="50"/>
      <c r="L19" s="55">
        <f t="shared" si="0"/>
        <v>0.9079118028534372</v>
      </c>
    </row>
    <row r="20" spans="1:12">
      <c r="A20" s="50" t="s">
        <v>373</v>
      </c>
      <c r="B20" s="58" t="s">
        <v>374</v>
      </c>
      <c r="C20" s="48"/>
      <c r="D20" s="53"/>
      <c r="E20" s="53"/>
      <c r="F20" s="56">
        <v>0.04</v>
      </c>
      <c r="G20" s="56">
        <v>0.12</v>
      </c>
      <c r="H20" s="53">
        <v>2.64</v>
      </c>
      <c r="I20" s="54"/>
      <c r="J20" s="53">
        <v>3.0374999999999996</v>
      </c>
      <c r="K20" s="50"/>
      <c r="L20" s="55">
        <f t="shared" si="0"/>
        <v>0.92181069958847761</v>
      </c>
    </row>
    <row r="21" spans="1:12">
      <c r="A21" s="50" t="s">
        <v>375</v>
      </c>
      <c r="B21" s="58" t="s">
        <v>376</v>
      </c>
      <c r="C21" s="48"/>
      <c r="D21" s="53"/>
      <c r="E21" s="53">
        <v>3.03</v>
      </c>
      <c r="F21" s="53"/>
      <c r="G21" s="53"/>
      <c r="H21" s="56">
        <v>0.12</v>
      </c>
      <c r="I21" s="54"/>
      <c r="J21" s="53">
        <v>2.9325000000000001</v>
      </c>
      <c r="K21" s="50"/>
      <c r="L21" s="55">
        <f t="shared" si="0"/>
        <v>1.074168797953964</v>
      </c>
    </row>
    <row r="22" spans="1:12">
      <c r="A22" s="50" t="s">
        <v>377</v>
      </c>
      <c r="B22" s="50" t="s">
        <v>378</v>
      </c>
      <c r="C22" s="48"/>
      <c r="D22" s="53"/>
      <c r="E22" s="53"/>
      <c r="F22" s="53"/>
      <c r="G22" s="53"/>
      <c r="H22" s="53">
        <v>2.63</v>
      </c>
      <c r="I22" s="54"/>
      <c r="J22" s="53">
        <v>2.88</v>
      </c>
      <c r="K22" s="50"/>
      <c r="L22" s="55">
        <f t="shared" si="0"/>
        <v>0.91319444444444442</v>
      </c>
    </row>
    <row r="23" spans="1:12">
      <c r="A23" s="50" t="s">
        <v>379</v>
      </c>
      <c r="B23" s="50" t="s">
        <v>380</v>
      </c>
      <c r="C23" s="48"/>
      <c r="D23" s="53">
        <v>0.28000000000000003</v>
      </c>
      <c r="E23" s="53">
        <v>0.56000000000000005</v>
      </c>
      <c r="F23" s="53">
        <v>1.41</v>
      </c>
      <c r="G23" s="53">
        <v>0.27</v>
      </c>
      <c r="H23" s="56">
        <v>0.11</v>
      </c>
      <c r="I23" s="54"/>
      <c r="J23" s="53">
        <v>2.895</v>
      </c>
      <c r="K23" s="50"/>
      <c r="L23" s="55">
        <f t="shared" si="0"/>
        <v>0.90846286701208978</v>
      </c>
    </row>
    <row r="24" spans="1:12">
      <c r="A24" s="50" t="s">
        <v>381</v>
      </c>
      <c r="B24" s="50" t="s">
        <v>382</v>
      </c>
      <c r="C24" s="48"/>
      <c r="D24" s="53">
        <v>0.1</v>
      </c>
      <c r="E24" s="53">
        <v>2.2999999999999998</v>
      </c>
      <c r="F24" s="53">
        <v>0.18</v>
      </c>
      <c r="G24" s="56">
        <v>0.06</v>
      </c>
      <c r="H24" s="53">
        <v>0.44</v>
      </c>
      <c r="I24" s="54"/>
      <c r="J24" s="53">
        <v>2.9249999999999998</v>
      </c>
      <c r="K24" s="50"/>
      <c r="L24" s="55">
        <f t="shared" si="0"/>
        <v>1.052991452991453</v>
      </c>
    </row>
    <row r="25" spans="1:12">
      <c r="A25" s="50" t="s">
        <v>383</v>
      </c>
      <c r="B25" s="50" t="s">
        <v>384</v>
      </c>
      <c r="C25" s="48"/>
      <c r="D25" s="53">
        <v>0.97</v>
      </c>
      <c r="E25" s="53">
        <v>0.1</v>
      </c>
      <c r="F25" s="53">
        <v>1.1000000000000001</v>
      </c>
      <c r="G25" s="53">
        <v>0.17</v>
      </c>
      <c r="H25" s="53">
        <v>0.37</v>
      </c>
      <c r="I25" s="54"/>
      <c r="J25" s="53">
        <v>2.9175</v>
      </c>
      <c r="K25" s="50"/>
      <c r="L25" s="55">
        <f t="shared" si="0"/>
        <v>0.92887746358183376</v>
      </c>
    </row>
    <row r="26" spans="1:12">
      <c r="A26" s="50" t="s">
        <v>385</v>
      </c>
      <c r="B26" s="58" t="s">
        <v>386</v>
      </c>
      <c r="C26" s="48"/>
      <c r="D26" s="53">
        <v>0.39</v>
      </c>
      <c r="E26" s="53">
        <v>1.32</v>
      </c>
      <c r="F26" s="53">
        <v>0.71</v>
      </c>
      <c r="G26" s="53">
        <v>0.22</v>
      </c>
      <c r="H26" s="56">
        <v>0.08</v>
      </c>
      <c r="I26" s="54"/>
      <c r="J26" s="53">
        <v>2.895</v>
      </c>
      <c r="K26" s="50"/>
      <c r="L26" s="55">
        <f t="shared" si="0"/>
        <v>0.9395509499136443</v>
      </c>
    </row>
    <row r="27" spans="1:12">
      <c r="A27" s="50" t="s">
        <v>387</v>
      </c>
      <c r="B27" s="50" t="s">
        <v>388</v>
      </c>
      <c r="C27" s="48"/>
      <c r="D27" s="53">
        <v>0.41</v>
      </c>
      <c r="E27" s="56">
        <v>0.05</v>
      </c>
      <c r="F27" s="53">
        <v>1.58</v>
      </c>
      <c r="G27" s="53">
        <v>0.34</v>
      </c>
      <c r="H27" s="56">
        <v>0.22</v>
      </c>
      <c r="I27" s="54"/>
      <c r="J27" s="53">
        <v>2.8875000000000002</v>
      </c>
      <c r="K27" s="50"/>
      <c r="L27" s="55">
        <f t="shared" si="0"/>
        <v>0.90043290043290036</v>
      </c>
    </row>
    <row r="28" spans="1:12">
      <c r="A28" s="50" t="s">
        <v>389</v>
      </c>
      <c r="B28" s="50" t="s">
        <v>390</v>
      </c>
      <c r="C28" s="48"/>
      <c r="D28" s="53">
        <v>0.56000000000000005</v>
      </c>
      <c r="E28" s="53">
        <v>0.22</v>
      </c>
      <c r="F28" s="53">
        <v>1.32</v>
      </c>
      <c r="G28" s="53">
        <v>0.4</v>
      </c>
      <c r="H28" s="56">
        <v>0.13</v>
      </c>
      <c r="I28" s="54"/>
      <c r="J28" s="53">
        <v>2.8649999999999998</v>
      </c>
      <c r="K28" s="50"/>
      <c r="L28" s="55">
        <f t="shared" si="0"/>
        <v>0.91797556719022688</v>
      </c>
    </row>
    <row r="29" spans="1:12">
      <c r="A29" s="50" t="s">
        <v>391</v>
      </c>
      <c r="B29" s="50" t="s">
        <v>392</v>
      </c>
      <c r="C29" s="48"/>
      <c r="D29" s="53">
        <v>0.27</v>
      </c>
      <c r="E29" s="53">
        <v>0.91</v>
      </c>
      <c r="F29" s="53">
        <v>0.97</v>
      </c>
      <c r="G29" s="53">
        <v>0.24</v>
      </c>
      <c r="H29" s="56">
        <v>0.19</v>
      </c>
      <c r="I29" s="54"/>
      <c r="J29" s="53">
        <v>2.8649999999999998</v>
      </c>
      <c r="K29" s="50"/>
      <c r="L29" s="55">
        <f t="shared" si="0"/>
        <v>0.90052356020942437</v>
      </c>
    </row>
    <row r="30" spans="1:12">
      <c r="A30" s="50"/>
      <c r="B30" s="48"/>
      <c r="C30" s="48"/>
      <c r="D30" s="53"/>
      <c r="E30" s="53"/>
      <c r="F30" s="53"/>
      <c r="G30" s="53"/>
      <c r="H30" s="53"/>
      <c r="I30" s="54"/>
      <c r="J30" s="51"/>
      <c r="K30" s="50"/>
      <c r="L30" s="55"/>
    </row>
    <row r="31" spans="1:12">
      <c r="A31" s="59" t="s">
        <v>393</v>
      </c>
      <c r="B31" s="50" t="s">
        <v>394</v>
      </c>
      <c r="C31" s="48"/>
      <c r="D31" s="53"/>
      <c r="E31" s="53"/>
      <c r="F31" s="56">
        <v>0.01</v>
      </c>
      <c r="G31" s="56">
        <v>7.0000000000000007E-2</v>
      </c>
      <c r="H31" s="53">
        <v>2.71</v>
      </c>
      <c r="I31" s="54"/>
      <c r="J31" s="53">
        <v>2.7974999999999999</v>
      </c>
      <c r="K31" s="50"/>
      <c r="L31" s="55">
        <f t="shared" si="0"/>
        <v>0.99731903485254703</v>
      </c>
    </row>
    <row r="32" spans="1:12">
      <c r="A32" s="59" t="s">
        <v>395</v>
      </c>
      <c r="B32" s="50" t="s">
        <v>396</v>
      </c>
      <c r="C32" s="48"/>
      <c r="D32" s="53">
        <v>0.15</v>
      </c>
      <c r="E32" s="53">
        <v>0.98</v>
      </c>
      <c r="F32" s="53">
        <v>0.9</v>
      </c>
      <c r="G32" s="56">
        <v>0.04</v>
      </c>
      <c r="H32" s="56">
        <v>0.28000000000000003</v>
      </c>
      <c r="I32" s="54"/>
      <c r="J32" s="53">
        <v>2.5949999999999998</v>
      </c>
      <c r="K32" s="50"/>
      <c r="L32" s="55">
        <f t="shared" si="0"/>
        <v>0.90558766859344886</v>
      </c>
    </row>
    <row r="33" spans="1:12">
      <c r="A33" s="59" t="s">
        <v>397</v>
      </c>
      <c r="B33" s="50" t="s">
        <v>398</v>
      </c>
      <c r="C33" s="48"/>
      <c r="D33" s="53">
        <v>0.16</v>
      </c>
      <c r="E33" s="53">
        <v>2.0099999999999998</v>
      </c>
      <c r="F33" s="53">
        <v>0.13</v>
      </c>
      <c r="G33" s="56">
        <v>0.12</v>
      </c>
      <c r="H33" s="53">
        <v>0.34</v>
      </c>
      <c r="I33" s="54"/>
      <c r="J33" s="53">
        <v>2.7974999999999999</v>
      </c>
      <c r="K33" s="50"/>
      <c r="L33" s="55">
        <f t="shared" si="0"/>
        <v>0.98659517426273458</v>
      </c>
    </row>
    <row r="34" spans="1:12">
      <c r="A34" s="59" t="s">
        <v>399</v>
      </c>
      <c r="B34" s="50" t="s">
        <v>400</v>
      </c>
      <c r="C34" s="48"/>
      <c r="D34" s="53">
        <v>0.2</v>
      </c>
      <c r="E34" s="53">
        <v>1.1599999999999999</v>
      </c>
      <c r="F34" s="53">
        <v>0.75</v>
      </c>
      <c r="G34" s="56">
        <v>0.11</v>
      </c>
      <c r="H34" s="56">
        <v>0.3</v>
      </c>
      <c r="I34" s="54"/>
      <c r="J34" s="53">
        <v>2.7</v>
      </c>
      <c r="K34" s="50"/>
      <c r="L34" s="55">
        <f t="shared" si="0"/>
        <v>0.93333333333333313</v>
      </c>
    </row>
    <row r="35" spans="1:12">
      <c r="A35" s="59" t="s">
        <v>401</v>
      </c>
      <c r="B35" s="50" t="s">
        <v>402</v>
      </c>
      <c r="C35" s="48"/>
      <c r="D35" s="56">
        <v>0.04</v>
      </c>
      <c r="E35" s="53">
        <v>1.73</v>
      </c>
      <c r="F35" s="53">
        <v>0.26</v>
      </c>
      <c r="G35" s="53"/>
      <c r="H35" s="56">
        <v>0.08</v>
      </c>
      <c r="I35" s="54"/>
      <c r="J35" s="53">
        <v>2.19</v>
      </c>
      <c r="K35" s="50"/>
      <c r="L35" s="55">
        <f t="shared" si="0"/>
        <v>0.96347031963470342</v>
      </c>
    </row>
    <row r="36" spans="1:12">
      <c r="A36" s="59" t="s">
        <v>403</v>
      </c>
      <c r="B36" s="50" t="s">
        <v>404</v>
      </c>
      <c r="C36" s="48"/>
      <c r="D36" s="53"/>
      <c r="E36" s="53">
        <v>0.25</v>
      </c>
      <c r="F36" s="53"/>
      <c r="G36" s="53"/>
      <c r="H36" s="56">
        <v>0.08</v>
      </c>
      <c r="I36" s="54"/>
      <c r="J36" s="53">
        <v>0.32250000000000001</v>
      </c>
      <c r="K36" s="50"/>
      <c r="L36" s="55">
        <f t="shared" si="0"/>
        <v>1.0232558139534884</v>
      </c>
    </row>
    <row r="37" spans="1:12">
      <c r="A37" s="59" t="s">
        <v>405</v>
      </c>
      <c r="B37" s="50" t="s">
        <v>406</v>
      </c>
      <c r="C37" s="48"/>
      <c r="D37" s="53"/>
      <c r="E37" s="53">
        <v>0.23</v>
      </c>
      <c r="F37" s="53"/>
      <c r="G37" s="56">
        <v>0.03</v>
      </c>
      <c r="H37" s="56">
        <v>0.05</v>
      </c>
      <c r="I37" s="54"/>
      <c r="J37" s="53">
        <v>0.30000000000000004</v>
      </c>
      <c r="K37" s="50"/>
      <c r="L37" s="55">
        <f t="shared" si="0"/>
        <v>1.0333333333333332</v>
      </c>
    </row>
    <row r="38" spans="1:12">
      <c r="A38" s="59" t="s">
        <v>407</v>
      </c>
      <c r="B38" s="50" t="s">
        <v>408</v>
      </c>
      <c r="C38" s="48"/>
      <c r="D38" s="53"/>
      <c r="E38" s="53"/>
      <c r="F38" s="56">
        <v>0.01</v>
      </c>
      <c r="G38" s="56">
        <v>0.04</v>
      </c>
      <c r="H38" s="56">
        <v>0.26</v>
      </c>
      <c r="I38" s="54"/>
      <c r="J38" s="53">
        <v>0.28500000000000003</v>
      </c>
      <c r="K38" s="50"/>
      <c r="L38" s="55">
        <f t="shared" si="0"/>
        <v>1.0877192982456139</v>
      </c>
    </row>
    <row r="39" spans="1:12">
      <c r="A39" s="59" t="s">
        <v>409</v>
      </c>
      <c r="B39" s="50" t="s">
        <v>410</v>
      </c>
      <c r="C39" s="48"/>
      <c r="D39" s="53"/>
      <c r="E39" s="53"/>
      <c r="F39" s="53"/>
      <c r="G39" s="56">
        <v>0.05</v>
      </c>
      <c r="H39" s="53">
        <v>2.29</v>
      </c>
      <c r="I39" s="54"/>
      <c r="J39" s="53">
        <v>2.5499999999999998</v>
      </c>
      <c r="K39" s="50"/>
      <c r="L39" s="55">
        <f t="shared" si="0"/>
        <v>0.91764705882352937</v>
      </c>
    </row>
    <row r="40" spans="1:12">
      <c r="A40" s="59" t="s">
        <v>411</v>
      </c>
      <c r="B40" s="50" t="s">
        <v>412</v>
      </c>
      <c r="C40" s="48"/>
      <c r="D40" s="53"/>
      <c r="E40" s="53">
        <v>0.26</v>
      </c>
      <c r="F40" s="53"/>
      <c r="G40" s="53"/>
      <c r="H40" s="56">
        <v>0.03</v>
      </c>
      <c r="I40" s="54"/>
      <c r="J40" s="53">
        <v>0.30000000000000004</v>
      </c>
      <c r="K40" s="50"/>
      <c r="L40" s="55">
        <f t="shared" si="0"/>
        <v>0.96666666666666667</v>
      </c>
    </row>
    <row r="41" spans="1:12">
      <c r="A41" s="59" t="s">
        <v>413</v>
      </c>
      <c r="B41" s="50" t="s">
        <v>414</v>
      </c>
      <c r="C41" s="48"/>
      <c r="D41" s="53"/>
      <c r="E41" s="53"/>
      <c r="F41" s="53"/>
      <c r="G41" s="53"/>
      <c r="H41" s="53">
        <v>1.69</v>
      </c>
      <c r="I41" s="54"/>
      <c r="J41" s="53">
        <v>1.81</v>
      </c>
      <c r="K41" s="50"/>
      <c r="L41" s="55">
        <f t="shared" si="0"/>
        <v>0.93370165745856348</v>
      </c>
    </row>
    <row r="42" spans="1:12">
      <c r="A42" s="59" t="s">
        <v>415</v>
      </c>
      <c r="B42" s="50" t="s">
        <v>416</v>
      </c>
      <c r="C42" s="48"/>
      <c r="D42" s="53"/>
      <c r="E42" s="53"/>
      <c r="F42" s="53"/>
      <c r="G42" s="53"/>
      <c r="H42" s="53">
        <v>1.44</v>
      </c>
      <c r="I42" s="54"/>
      <c r="J42" s="53">
        <v>1.59</v>
      </c>
      <c r="K42" s="50"/>
      <c r="L42" s="55">
        <f t="shared" si="0"/>
        <v>0.90566037735849048</v>
      </c>
    </row>
    <row r="43" spans="1:12">
      <c r="A43" s="59" t="s">
        <v>417</v>
      </c>
      <c r="B43" s="50" t="s">
        <v>418</v>
      </c>
      <c r="C43" s="48"/>
      <c r="D43" s="53"/>
      <c r="E43" s="53"/>
      <c r="F43" s="53"/>
      <c r="G43" s="56">
        <v>0.02</v>
      </c>
      <c r="H43" s="53">
        <v>1.75</v>
      </c>
      <c r="I43" s="54"/>
      <c r="J43" s="53">
        <v>1.86</v>
      </c>
      <c r="K43" s="50"/>
      <c r="L43" s="55">
        <f t="shared" si="0"/>
        <v>0.95161290322580638</v>
      </c>
    </row>
    <row r="44" spans="1:12">
      <c r="A44" s="59" t="s">
        <v>419</v>
      </c>
      <c r="B44" s="50" t="s">
        <v>420</v>
      </c>
      <c r="C44" s="48"/>
      <c r="D44" s="53"/>
      <c r="E44" s="53"/>
      <c r="F44" s="53"/>
      <c r="G44" s="53"/>
      <c r="H44" s="53">
        <v>1.77</v>
      </c>
      <c r="I44" s="54"/>
      <c r="J44" s="53">
        <v>1.8</v>
      </c>
      <c r="K44" s="50"/>
      <c r="L44" s="55">
        <f t="shared" si="0"/>
        <v>0.98333333333333328</v>
      </c>
    </row>
    <row r="45" spans="1:12">
      <c r="A45" s="59" t="s">
        <v>421</v>
      </c>
      <c r="B45" s="50" t="s">
        <v>422</v>
      </c>
      <c r="C45" s="48"/>
      <c r="D45" s="53"/>
      <c r="E45" s="53"/>
      <c r="F45" s="53"/>
      <c r="G45" s="53"/>
      <c r="H45" s="53">
        <v>1.56</v>
      </c>
      <c r="I45" s="54"/>
      <c r="J45" s="53">
        <v>1.68</v>
      </c>
      <c r="K45" s="50"/>
      <c r="L45" s="55">
        <f t="shared" si="0"/>
        <v>0.9285714285714286</v>
      </c>
    </row>
    <row r="46" spans="1:12">
      <c r="A46" s="59" t="s">
        <v>423</v>
      </c>
      <c r="B46" s="50" t="s">
        <v>424</v>
      </c>
      <c r="C46" s="48"/>
      <c r="D46" s="53">
        <v>0.41</v>
      </c>
      <c r="E46" s="53">
        <v>0.08</v>
      </c>
      <c r="F46" s="53">
        <v>0.44</v>
      </c>
      <c r="G46" s="56">
        <v>0.1</v>
      </c>
      <c r="H46" s="53">
        <v>0.39</v>
      </c>
      <c r="I46" s="54"/>
      <c r="J46" s="53">
        <v>1.55</v>
      </c>
      <c r="K46" s="50"/>
      <c r="L46" s="55">
        <f t="shared" si="0"/>
        <v>0.91612903225806441</v>
      </c>
    </row>
    <row r="47" spans="1:12">
      <c r="A47" s="59" t="s">
        <v>425</v>
      </c>
      <c r="B47" s="50" t="s">
        <v>426</v>
      </c>
      <c r="C47" s="48"/>
      <c r="D47" s="53"/>
      <c r="E47" s="53"/>
      <c r="F47" s="53"/>
      <c r="G47" s="56">
        <v>0.02</v>
      </c>
      <c r="H47" s="53">
        <v>1.59</v>
      </c>
      <c r="I47" s="54"/>
      <c r="J47" s="53">
        <v>1.62</v>
      </c>
      <c r="K47" s="50"/>
      <c r="L47" s="55">
        <f t="shared" si="0"/>
        <v>0.99382716049382713</v>
      </c>
    </row>
    <row r="48" spans="1:12">
      <c r="A48" s="59" t="s">
        <v>427</v>
      </c>
      <c r="B48" s="50" t="s">
        <v>428</v>
      </c>
      <c r="C48" s="48"/>
      <c r="D48" s="53"/>
      <c r="E48" s="53"/>
      <c r="F48" s="53"/>
      <c r="G48" s="56">
        <v>0.05</v>
      </c>
      <c r="H48" s="53">
        <v>1.55</v>
      </c>
      <c r="I48" s="54"/>
      <c r="J48" s="53">
        <v>1.55</v>
      </c>
      <c r="K48" s="50"/>
      <c r="L48" s="55">
        <f t="shared" si="0"/>
        <v>1.032258064516129</v>
      </c>
    </row>
    <row r="49" spans="1:12">
      <c r="A49" s="59" t="s">
        <v>429</v>
      </c>
      <c r="B49" s="50" t="s">
        <v>430</v>
      </c>
      <c r="C49" s="48"/>
      <c r="D49" s="53">
        <v>0.17</v>
      </c>
      <c r="E49" s="53">
        <v>0.43</v>
      </c>
      <c r="F49" s="53">
        <v>0.53</v>
      </c>
      <c r="G49" s="56">
        <v>0.04</v>
      </c>
      <c r="H49" s="56">
        <v>0.25</v>
      </c>
      <c r="I49" s="54"/>
      <c r="J49" s="53">
        <v>1.5200000000000002</v>
      </c>
      <c r="K49" s="50"/>
      <c r="L49" s="55">
        <f t="shared" si="0"/>
        <v>0.93421052631578927</v>
      </c>
    </row>
    <row r="50" spans="1:12">
      <c r="A50" s="50"/>
      <c r="B50" s="48"/>
      <c r="C50" s="48"/>
      <c r="D50" s="60"/>
      <c r="E50" s="60"/>
      <c r="F50" s="60"/>
      <c r="G50" s="60"/>
      <c r="H50" s="60"/>
      <c r="I50" s="54"/>
      <c r="J50" s="51"/>
      <c r="K50" s="50"/>
      <c r="L50" s="52"/>
    </row>
    <row r="51" spans="1:12">
      <c r="A51" s="59" t="s">
        <v>431</v>
      </c>
      <c r="B51" s="50" t="s">
        <v>432</v>
      </c>
      <c r="C51" s="59"/>
      <c r="D51" s="53"/>
      <c r="E51" s="53">
        <v>1.59</v>
      </c>
      <c r="F51" s="53"/>
      <c r="G51" s="56">
        <v>0.02</v>
      </c>
      <c r="H51" s="56">
        <v>0.22</v>
      </c>
      <c r="I51" s="54"/>
      <c r="J51" s="53">
        <v>1.965372157</v>
      </c>
      <c r="K51" s="50"/>
      <c r="L51" s="55">
        <f t="shared" ref="L51:L73" si="1">(D51+E51+F51+G51+H51)/J51</f>
        <v>0.93112136217161234</v>
      </c>
    </row>
    <row r="52" spans="1:12">
      <c r="A52" s="59" t="s">
        <v>433</v>
      </c>
      <c r="B52" s="50" t="s">
        <v>434</v>
      </c>
      <c r="C52" s="59"/>
      <c r="D52" s="53"/>
      <c r="E52" s="53"/>
      <c r="F52" s="53"/>
      <c r="G52" s="56">
        <v>0.09</v>
      </c>
      <c r="H52" s="53">
        <v>1.57</v>
      </c>
      <c r="I52" s="54"/>
      <c r="J52" s="53">
        <v>1.737179751</v>
      </c>
      <c r="K52" s="50"/>
      <c r="L52" s="55">
        <f t="shared" si="1"/>
        <v>0.95557181059958152</v>
      </c>
    </row>
    <row r="53" spans="1:12">
      <c r="A53" s="59" t="s">
        <v>435</v>
      </c>
      <c r="B53" s="50" t="s">
        <v>436</v>
      </c>
      <c r="C53" s="59"/>
      <c r="D53" s="53"/>
      <c r="E53" s="53">
        <v>1.62</v>
      </c>
      <c r="F53" s="53"/>
      <c r="G53" s="53"/>
      <c r="H53" s="56">
        <v>0.28999999999999998</v>
      </c>
      <c r="I53" s="54"/>
      <c r="J53" s="53">
        <v>2.0136725960000001</v>
      </c>
      <c r="K53" s="50"/>
      <c r="L53" s="55">
        <f t="shared" si="1"/>
        <v>0.94851566426144085</v>
      </c>
    </row>
    <row r="54" spans="1:12">
      <c r="A54" s="59" t="s">
        <v>437</v>
      </c>
      <c r="B54" s="50" t="s">
        <v>438</v>
      </c>
      <c r="C54" s="59"/>
      <c r="D54" s="53"/>
      <c r="E54" s="53"/>
      <c r="F54" s="53"/>
      <c r="G54" s="53"/>
      <c r="H54" s="56">
        <v>0.13</v>
      </c>
      <c r="I54" s="54"/>
      <c r="J54" s="53">
        <v>0.133392071</v>
      </c>
      <c r="K54" s="50"/>
      <c r="L54" s="55">
        <f t="shared" si="1"/>
        <v>0.97457066994634189</v>
      </c>
    </row>
    <row r="55" spans="1:12">
      <c r="A55" s="59" t="s">
        <v>439</v>
      </c>
      <c r="B55" s="50" t="s">
        <v>440</v>
      </c>
      <c r="C55" s="59"/>
      <c r="D55" s="53"/>
      <c r="E55" s="53"/>
      <c r="F55" s="53"/>
      <c r="G55" s="53"/>
      <c r="H55" s="56">
        <v>0.03</v>
      </c>
      <c r="I55" s="54"/>
      <c r="J55" s="53">
        <v>2.7668982000000002E-2</v>
      </c>
      <c r="K55" s="50"/>
      <c r="L55" s="55">
        <f t="shared" si="1"/>
        <v>1.084246612325672</v>
      </c>
    </row>
    <row r="56" spans="1:12">
      <c r="A56" s="59" t="s">
        <v>441</v>
      </c>
      <c r="B56" s="50" t="s">
        <v>442</v>
      </c>
      <c r="C56" s="59"/>
      <c r="D56" s="53">
        <v>0.1</v>
      </c>
      <c r="E56" s="53">
        <v>1.44</v>
      </c>
      <c r="F56" s="53"/>
      <c r="G56" s="56">
        <v>0.04</v>
      </c>
      <c r="H56" s="56">
        <v>0.13</v>
      </c>
      <c r="I56" s="54"/>
      <c r="J56" s="53">
        <v>1.7952016630000001</v>
      </c>
      <c r="K56" s="50"/>
      <c r="L56" s="55">
        <f t="shared" si="1"/>
        <v>0.95253922455841655</v>
      </c>
    </row>
    <row r="57" spans="1:12">
      <c r="A57" s="59" t="s">
        <v>443</v>
      </c>
      <c r="B57" s="50" t="s">
        <v>444</v>
      </c>
      <c r="C57" s="59"/>
      <c r="D57" s="53"/>
      <c r="E57" s="53"/>
      <c r="F57" s="53"/>
      <c r="G57" s="53"/>
      <c r="H57" s="53">
        <v>1.55</v>
      </c>
      <c r="I57" s="54"/>
      <c r="J57" s="53">
        <v>1.694091875</v>
      </c>
      <c r="K57" s="50"/>
      <c r="L57" s="55">
        <f t="shared" si="1"/>
        <v>0.91494447430721548</v>
      </c>
    </row>
    <row r="58" spans="1:12">
      <c r="A58" s="59"/>
      <c r="B58" s="50"/>
      <c r="C58" s="59"/>
      <c r="D58" s="53"/>
      <c r="E58" s="53"/>
      <c r="F58" s="53"/>
      <c r="G58" s="53"/>
      <c r="H58" s="53"/>
      <c r="I58" s="54"/>
      <c r="J58" s="53"/>
      <c r="K58" s="50"/>
      <c r="L58" s="55"/>
    </row>
    <row r="59" spans="1:12">
      <c r="A59" s="59" t="s">
        <v>445</v>
      </c>
      <c r="B59" s="50" t="s">
        <v>446</v>
      </c>
      <c r="C59" s="59"/>
      <c r="D59" s="53"/>
      <c r="E59" s="53">
        <v>0.46</v>
      </c>
      <c r="F59" s="53"/>
      <c r="G59" s="53"/>
      <c r="H59" s="53">
        <v>3.38</v>
      </c>
      <c r="I59" s="54"/>
      <c r="J59" s="53">
        <v>4.1237786930000002</v>
      </c>
      <c r="K59" s="50"/>
      <c r="L59" s="55">
        <f t="shared" si="1"/>
        <v>0.93118479090992279</v>
      </c>
    </row>
    <row r="60" spans="1:12">
      <c r="A60" s="59" t="s">
        <v>447</v>
      </c>
      <c r="B60" s="50" t="s">
        <v>448</v>
      </c>
      <c r="C60" s="59"/>
      <c r="D60" s="53"/>
      <c r="E60" s="53">
        <v>0.27</v>
      </c>
      <c r="F60" s="53"/>
      <c r="G60" s="53"/>
      <c r="H60" s="53">
        <v>3.7</v>
      </c>
      <c r="I60" s="54"/>
      <c r="J60" s="53">
        <v>4.1300164549999998</v>
      </c>
      <c r="K60" s="50"/>
      <c r="L60" s="55">
        <f t="shared" si="1"/>
        <v>0.96125525001086232</v>
      </c>
    </row>
    <row r="61" spans="1:12">
      <c r="A61" s="59" t="s">
        <v>449</v>
      </c>
      <c r="B61" s="50" t="s">
        <v>450</v>
      </c>
      <c r="C61" s="59"/>
      <c r="D61" s="53"/>
      <c r="E61" s="53">
        <v>0.14000000000000001</v>
      </c>
      <c r="F61" s="53"/>
      <c r="G61" s="53">
        <v>0.15</v>
      </c>
      <c r="H61" s="53">
        <v>3.57</v>
      </c>
      <c r="I61" s="54"/>
      <c r="J61" s="53">
        <v>4.1081221660000002</v>
      </c>
      <c r="K61" s="50"/>
      <c r="L61" s="55">
        <f t="shared" si="1"/>
        <v>0.93960204785205004</v>
      </c>
    </row>
    <row r="62" spans="1:12">
      <c r="A62" s="59" t="s">
        <v>451</v>
      </c>
      <c r="B62" s="50" t="s">
        <v>452</v>
      </c>
      <c r="C62" s="59"/>
      <c r="D62" s="53"/>
      <c r="E62" s="53">
        <v>0.62</v>
      </c>
      <c r="F62" s="53"/>
      <c r="G62" s="56">
        <v>0.06</v>
      </c>
      <c r="H62" s="56">
        <v>0.12</v>
      </c>
      <c r="I62" s="54"/>
      <c r="J62" s="53">
        <v>0.82955853800000001</v>
      </c>
      <c r="K62" s="50"/>
      <c r="L62" s="55">
        <f t="shared" si="1"/>
        <v>0.96436835178471747</v>
      </c>
    </row>
    <row r="63" spans="1:12">
      <c r="A63" s="59" t="s">
        <v>453</v>
      </c>
      <c r="B63" s="50" t="s">
        <v>454</v>
      </c>
      <c r="C63" s="59"/>
      <c r="D63" s="53"/>
      <c r="E63" s="56">
        <v>0.02</v>
      </c>
      <c r="F63" s="53"/>
      <c r="G63" s="56">
        <v>0.03</v>
      </c>
      <c r="H63" s="53">
        <v>3.83</v>
      </c>
      <c r="I63" s="54"/>
      <c r="J63" s="53">
        <v>4.1564063899999999</v>
      </c>
      <c r="K63" s="50"/>
      <c r="L63" s="55">
        <f t="shared" si="1"/>
        <v>0.93349870920586275</v>
      </c>
    </row>
    <row r="64" spans="1:12">
      <c r="A64" s="59" t="s">
        <v>455</v>
      </c>
      <c r="B64" s="50" t="s">
        <v>456</v>
      </c>
      <c r="C64" s="59"/>
      <c r="D64" s="53"/>
      <c r="E64" s="53"/>
      <c r="F64" s="53"/>
      <c r="G64" s="53"/>
      <c r="H64" s="53">
        <v>3.91</v>
      </c>
      <c r="I64" s="54"/>
      <c r="J64" s="53">
        <v>4.1494966309999999</v>
      </c>
      <c r="K64" s="50"/>
      <c r="L64" s="55">
        <f t="shared" si="1"/>
        <v>0.94228296771932007</v>
      </c>
    </row>
    <row r="65" spans="1:12">
      <c r="A65" s="59" t="s">
        <v>457</v>
      </c>
      <c r="B65" s="50" t="s">
        <v>458</v>
      </c>
      <c r="C65" s="59"/>
      <c r="D65" s="56">
        <v>0.04</v>
      </c>
      <c r="E65" s="53">
        <v>0.51</v>
      </c>
      <c r="F65" s="53"/>
      <c r="G65" s="53"/>
      <c r="H65" s="56">
        <v>0.17</v>
      </c>
      <c r="I65" s="54"/>
      <c r="J65" s="53">
        <v>0.76215551400000003</v>
      </c>
      <c r="K65" s="50"/>
      <c r="L65" s="55">
        <f t="shared" si="1"/>
        <v>0.94468909136567636</v>
      </c>
    </row>
    <row r="66" spans="1:12" ht="16">
      <c r="A66" s="59" t="s">
        <v>459</v>
      </c>
      <c r="B66" s="61" t="s">
        <v>460</v>
      </c>
      <c r="C66" s="59"/>
      <c r="D66" s="53"/>
      <c r="E66" s="53"/>
      <c r="F66" s="53"/>
      <c r="G66" s="53"/>
      <c r="H66" s="53">
        <v>1.61</v>
      </c>
      <c r="I66" s="54"/>
      <c r="J66" s="53">
        <v>1.6844865600000001</v>
      </c>
      <c r="K66" s="50"/>
      <c r="L66" s="55">
        <f t="shared" si="1"/>
        <v>0.95578085229721277</v>
      </c>
    </row>
    <row r="67" spans="1:12" ht="16">
      <c r="A67" s="59" t="s">
        <v>461</v>
      </c>
      <c r="B67" s="61" t="s">
        <v>460</v>
      </c>
      <c r="C67" s="59"/>
      <c r="D67" s="53"/>
      <c r="E67" s="53"/>
      <c r="F67" s="53"/>
      <c r="G67" s="56">
        <v>0.11</v>
      </c>
      <c r="H67" s="53">
        <v>1.56</v>
      </c>
      <c r="I67" s="54"/>
      <c r="J67" s="53">
        <v>1.793426768</v>
      </c>
      <c r="K67" s="50"/>
      <c r="L67" s="55">
        <f t="shared" si="1"/>
        <v>0.93117825037392332</v>
      </c>
    </row>
    <row r="68" spans="1:12" ht="16">
      <c r="A68" s="59"/>
      <c r="B68" s="61"/>
      <c r="C68" s="59"/>
      <c r="D68" s="53"/>
      <c r="E68" s="53"/>
      <c r="F68" s="53"/>
      <c r="G68" s="53"/>
      <c r="H68" s="53"/>
      <c r="I68" s="54"/>
      <c r="J68" s="53"/>
      <c r="K68" s="50"/>
      <c r="L68" s="55"/>
    </row>
    <row r="69" spans="1:12">
      <c r="A69" s="59" t="s">
        <v>462</v>
      </c>
      <c r="B69" s="50" t="s">
        <v>463</v>
      </c>
      <c r="C69" s="59"/>
      <c r="D69" s="53"/>
      <c r="E69" s="53"/>
      <c r="F69" s="53"/>
      <c r="G69" s="56">
        <v>0.08</v>
      </c>
      <c r="H69" s="53">
        <v>3.9</v>
      </c>
      <c r="I69" s="54"/>
      <c r="J69" s="53">
        <v>4.2130150750000004</v>
      </c>
      <c r="K69" s="50"/>
      <c r="L69" s="55">
        <f t="shared" si="1"/>
        <v>0.9446916113871251</v>
      </c>
    </row>
    <row r="70" spans="1:12">
      <c r="A70" s="59" t="s">
        <v>464</v>
      </c>
      <c r="B70" s="50" t="s">
        <v>465</v>
      </c>
      <c r="C70" s="59"/>
      <c r="D70" s="53"/>
      <c r="E70" s="53">
        <v>0.3</v>
      </c>
      <c r="F70" s="53"/>
      <c r="G70" s="53"/>
      <c r="H70" s="56">
        <v>0.14000000000000001</v>
      </c>
      <c r="I70" s="54"/>
      <c r="J70" s="53">
        <v>0.45543989899999998</v>
      </c>
      <c r="K70" s="50"/>
      <c r="L70" s="55">
        <f t="shared" si="1"/>
        <v>0.9660989319690676</v>
      </c>
    </row>
    <row r="71" spans="1:12">
      <c r="A71" s="59" t="s">
        <v>466</v>
      </c>
      <c r="B71" s="50" t="s">
        <v>467</v>
      </c>
      <c r="C71" s="59"/>
      <c r="D71" s="56">
        <v>0.01</v>
      </c>
      <c r="E71" s="53">
        <v>0.39</v>
      </c>
      <c r="F71" s="53"/>
      <c r="G71" s="56">
        <v>0.02</v>
      </c>
      <c r="H71" s="56">
        <v>0.15</v>
      </c>
      <c r="I71" s="54"/>
      <c r="J71" s="53">
        <v>0.56138618900000004</v>
      </c>
      <c r="K71" s="50"/>
      <c r="L71" s="55">
        <f t="shared" si="1"/>
        <v>1.0153438242136734</v>
      </c>
    </row>
    <row r="72" spans="1:12">
      <c r="A72" s="59" t="s">
        <v>468</v>
      </c>
      <c r="B72" s="50" t="s">
        <v>469</v>
      </c>
      <c r="C72" s="59"/>
      <c r="D72" s="53"/>
      <c r="E72" s="53"/>
      <c r="F72" s="53"/>
      <c r="G72" s="53"/>
      <c r="H72" s="53">
        <v>3.87</v>
      </c>
      <c r="I72" s="54"/>
      <c r="J72" s="53">
        <v>4.0658051019999997</v>
      </c>
      <c r="K72" s="50"/>
      <c r="L72" s="55">
        <f t="shared" si="1"/>
        <v>0.95184100145290251</v>
      </c>
    </row>
    <row r="73" spans="1:12">
      <c r="A73" s="59" t="s">
        <v>470</v>
      </c>
      <c r="B73" s="50" t="s">
        <v>471</v>
      </c>
      <c r="C73" s="59"/>
      <c r="D73" s="53"/>
      <c r="E73" s="53">
        <v>0.39</v>
      </c>
      <c r="F73" s="53"/>
      <c r="G73" s="53"/>
      <c r="H73" s="56">
        <v>0.17</v>
      </c>
      <c r="I73" s="54"/>
      <c r="J73" s="53">
        <v>0.56210875599999999</v>
      </c>
      <c r="K73" s="50"/>
      <c r="L73" s="55">
        <f t="shared" si="1"/>
        <v>0.99624849110160463</v>
      </c>
    </row>
    <row r="74" spans="1:12">
      <c r="A74" s="59"/>
      <c r="B74" s="50"/>
      <c r="C74" s="59"/>
      <c r="D74" s="62"/>
      <c r="E74" s="62"/>
      <c r="F74" s="62"/>
      <c r="G74" s="62"/>
      <c r="H74" s="62"/>
      <c r="I74" s="50"/>
      <c r="J74" s="51"/>
      <c r="K74" s="50"/>
      <c r="L74" s="55"/>
    </row>
    <row r="75" spans="1:12">
      <c r="A75" s="23"/>
      <c r="D75" s="14"/>
      <c r="E75" s="14"/>
      <c r="F75" s="14"/>
      <c r="G75" s="14"/>
      <c r="H75" s="14"/>
      <c r="J75" s="15"/>
      <c r="L75" s="14"/>
    </row>
    <row r="76" spans="1:12">
      <c r="A76" s="21" t="s">
        <v>24</v>
      </c>
      <c r="B76" s="22" t="s">
        <v>25</v>
      </c>
      <c r="C76" s="22"/>
      <c r="D76" s="63"/>
      <c r="E76" s="63"/>
      <c r="F76" s="63"/>
      <c r="G76" s="63"/>
      <c r="H76" s="63"/>
      <c r="I76" s="22"/>
      <c r="J76" s="64"/>
      <c r="K76" s="22"/>
      <c r="L76" s="63"/>
    </row>
    <row r="77" spans="1:12">
      <c r="A77" s="13" t="s">
        <v>26</v>
      </c>
      <c r="B77" s="65" t="s">
        <v>472</v>
      </c>
      <c r="C77" s="65"/>
      <c r="D77" s="66"/>
      <c r="E77" s="14"/>
      <c r="F77" s="14"/>
      <c r="G77" s="14"/>
      <c r="H77" s="14"/>
      <c r="J77" s="15"/>
      <c r="L77" s="14"/>
    </row>
    <row r="78" spans="1:12">
      <c r="A78" s="23" t="s">
        <v>27</v>
      </c>
      <c r="B78" s="24">
        <v>40534</v>
      </c>
      <c r="C78" s="24"/>
      <c r="D78" s="67"/>
      <c r="E78" s="67"/>
      <c r="F78" s="67"/>
      <c r="G78" s="67"/>
      <c r="H78" s="67"/>
      <c r="I78" s="25"/>
      <c r="J78" s="68"/>
      <c r="K78" s="25"/>
      <c r="L78" s="67"/>
    </row>
    <row r="79" spans="1:12">
      <c r="A79" s="69" t="s">
        <v>28</v>
      </c>
      <c r="D79" s="14"/>
      <c r="E79" s="14"/>
      <c r="F79" s="14"/>
      <c r="G79" s="14"/>
      <c r="H79" s="14"/>
      <c r="J79" s="15"/>
      <c r="L79" s="14"/>
    </row>
    <row r="80" spans="1:12">
      <c r="A80" s="70" t="s">
        <v>29</v>
      </c>
      <c r="D80" s="14"/>
      <c r="E80" s="14"/>
      <c r="F80" s="14"/>
      <c r="G80" s="14"/>
      <c r="H80" s="14"/>
      <c r="J80" s="15"/>
      <c r="L80" s="14"/>
    </row>
    <row r="81" spans="1:12">
      <c r="A81" s="70" t="s">
        <v>30</v>
      </c>
      <c r="D81" s="14"/>
      <c r="E81" s="14"/>
      <c r="F81" s="14"/>
      <c r="G81" s="14"/>
      <c r="H81" s="14"/>
      <c r="J81" s="15"/>
      <c r="L81" s="14"/>
    </row>
    <row r="82" spans="1:12" ht="21">
      <c r="A82" s="13"/>
      <c r="B82" s="71"/>
      <c r="C82" s="71"/>
      <c r="D82" s="72"/>
      <c r="E82" s="72"/>
      <c r="F82" s="72"/>
      <c r="G82" s="72"/>
      <c r="H82" s="72"/>
      <c r="J82" s="15"/>
      <c r="L82" s="14"/>
    </row>
    <row r="83" spans="1:12" ht="21">
      <c r="A83" s="13"/>
      <c r="B83" s="71"/>
      <c r="C83" s="71"/>
      <c r="D83" s="72"/>
      <c r="E83" s="72"/>
      <c r="F83" s="72"/>
      <c r="G83" s="72"/>
      <c r="H83" s="72"/>
      <c r="J83" s="15"/>
      <c r="L83" s="14"/>
    </row>
  </sheetData>
  <mergeCells count="1">
    <mergeCell ref="D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combined</vt:lpstr>
      <vt:lpstr>Naco Master sheet</vt:lpstr>
      <vt:lpstr>Nogales Master</vt:lpstr>
      <vt:lpstr>LOD</vt:lpstr>
      <vt:lpstr>totalmetals</vt:lpstr>
      <vt:lpstr>Health Survey</vt:lpstr>
      <vt:lpstr>Naco Samples only</vt:lpstr>
      <vt:lpstr>Nogales Samples only</vt:lpstr>
      <vt:lpstr>As Speciation</vt:lpstr>
      <vt:lpstr>Environmental Survey</vt:lpstr>
      <vt:lpstr>Micro2</vt:lpstr>
      <vt:lpstr>Micro</vt:lpstr>
      <vt:lpstr>both</vt:lpstr>
      <vt:lpstr>Nogales Speciation</vt:lpstr>
      <vt:lpstr>Sheet2</vt:lpstr>
      <vt:lpstr>Naco Speciation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7700x</dc:creator>
  <cp:lastModifiedBy>gchukwuonye</cp:lastModifiedBy>
  <dcterms:created xsi:type="dcterms:W3CDTF">2022-07-02T16:07:05Z</dcterms:created>
  <dcterms:modified xsi:type="dcterms:W3CDTF">2024-02-27T21:23:46Z</dcterms:modified>
</cp:coreProperties>
</file>