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0">Invoice!$A$3383:$L$3420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4" i="2" l="1"/>
  <c r="C474" i="2"/>
  <c r="D474" i="2"/>
  <c r="E474" i="2"/>
  <c r="G474" i="2" s="1"/>
  <c r="B480" i="2"/>
  <c r="C480" i="2"/>
  <c r="D480" i="2"/>
  <c r="E480" i="2" s="1"/>
  <c r="B486" i="2"/>
  <c r="C486" i="2"/>
  <c r="D486" i="2"/>
  <c r="E486" i="2"/>
  <c r="G486" i="2" s="1"/>
  <c r="B492" i="2"/>
  <c r="C492" i="2"/>
  <c r="D492" i="2"/>
  <c r="E492" i="2" s="1"/>
  <c r="B498" i="2"/>
  <c r="C498" i="2"/>
  <c r="D498" i="2"/>
  <c r="E498" i="2"/>
  <c r="G498" i="2" s="1"/>
  <c r="B504" i="2"/>
  <c r="C504" i="2"/>
  <c r="D504" i="2"/>
  <c r="E504" i="2" s="1"/>
  <c r="B510" i="2"/>
  <c r="C510" i="2"/>
  <c r="D510" i="2"/>
  <c r="E510" i="2"/>
  <c r="G510" i="2" s="1"/>
  <c r="B516" i="2"/>
  <c r="C516" i="2"/>
  <c r="D516" i="2"/>
  <c r="E516" i="2" s="1"/>
  <c r="B522" i="2"/>
  <c r="C522" i="2"/>
  <c r="D522" i="2"/>
  <c r="E522" i="2"/>
  <c r="B528" i="2"/>
  <c r="C528" i="2"/>
  <c r="D528" i="2"/>
  <c r="B534" i="2"/>
  <c r="C534" i="2"/>
  <c r="D534" i="2"/>
  <c r="E534" i="2"/>
  <c r="G534" i="2" s="1"/>
  <c r="H534" i="2"/>
  <c r="B540" i="2"/>
  <c r="C540" i="2"/>
  <c r="D540" i="2"/>
  <c r="E540" i="2" s="1"/>
  <c r="B546" i="2"/>
  <c r="C546" i="2"/>
  <c r="D546" i="2"/>
  <c r="E546" i="2"/>
  <c r="B552" i="2"/>
  <c r="C552" i="2"/>
  <c r="D552" i="2"/>
  <c r="E552" i="2" s="1"/>
  <c r="G552" i="2"/>
  <c r="B558" i="2"/>
  <c r="C558" i="2"/>
  <c r="D558" i="2"/>
  <c r="E558" i="2"/>
  <c r="G558" i="2" s="1"/>
  <c r="H558" i="2"/>
  <c r="J558" i="2" l="1"/>
  <c r="H552" i="2"/>
  <c r="G554" i="2"/>
  <c r="I552" i="2"/>
  <c r="G522" i="2"/>
  <c r="E523" i="2"/>
  <c r="G523" i="2" s="1"/>
  <c r="E524" i="2"/>
  <c r="E517" i="2"/>
  <c r="G517" i="2" s="1"/>
  <c r="G516" i="2"/>
  <c r="H498" i="2"/>
  <c r="I498" i="2"/>
  <c r="G492" i="2"/>
  <c r="E493" i="2"/>
  <c r="G493" i="2" s="1"/>
  <c r="I558" i="2"/>
  <c r="E554" i="2"/>
  <c r="J534" i="2"/>
  <c r="I510" i="2"/>
  <c r="H510" i="2"/>
  <c r="G504" i="2"/>
  <c r="E505" i="2"/>
  <c r="G505" i="2" s="1"/>
  <c r="I534" i="2"/>
  <c r="E528" i="2"/>
  <c r="H474" i="2"/>
  <c r="I474" i="2"/>
  <c r="G476" i="2"/>
  <c r="E553" i="2"/>
  <c r="G553" i="2" s="1"/>
  <c r="G546" i="2"/>
  <c r="E547" i="2"/>
  <c r="G547" i="2" s="1"/>
  <c r="E541" i="2"/>
  <c r="G541" i="2" s="1"/>
  <c r="G540" i="2"/>
  <c r="E542" i="2"/>
  <c r="I486" i="2"/>
  <c r="H486" i="2"/>
  <c r="E482" i="2"/>
  <c r="G480" i="2"/>
  <c r="E481" i="2"/>
  <c r="G481" i="2" s="1"/>
  <c r="E559" i="2"/>
  <c r="E535" i="2"/>
  <c r="E511" i="2"/>
  <c r="E487" i="2"/>
  <c r="E500" i="2"/>
  <c r="E476" i="2"/>
  <c r="E499" i="2"/>
  <c r="G499" i="2" s="1"/>
  <c r="E475" i="2"/>
  <c r="G475" i="2" s="1"/>
  <c r="J486" i="2" l="1"/>
  <c r="H505" i="2"/>
  <c r="J505" i="2" s="1"/>
  <c r="I505" i="2"/>
  <c r="I493" i="2"/>
  <c r="H493" i="2"/>
  <c r="J493" i="2" s="1"/>
  <c r="J498" i="2"/>
  <c r="H500" i="2"/>
  <c r="H475" i="2"/>
  <c r="J475" i="2" s="1"/>
  <c r="I475" i="2"/>
  <c r="G487" i="2"/>
  <c r="E488" i="2"/>
  <c r="H481" i="2"/>
  <c r="J481" i="2" s="1"/>
  <c r="I481" i="2"/>
  <c r="I541" i="2"/>
  <c r="H541" i="2"/>
  <c r="J541" i="2" s="1"/>
  <c r="H553" i="2"/>
  <c r="J553" i="2" s="1"/>
  <c r="I553" i="2"/>
  <c r="E530" i="2"/>
  <c r="G528" i="2"/>
  <c r="E529" i="2"/>
  <c r="G529" i="2" s="1"/>
  <c r="H504" i="2"/>
  <c r="I504" i="2"/>
  <c r="I506" i="2" s="1"/>
  <c r="G506" i="2"/>
  <c r="H492" i="2"/>
  <c r="I492" i="2"/>
  <c r="I494" i="2" s="1"/>
  <c r="G494" i="2"/>
  <c r="E518" i="2"/>
  <c r="H523" i="2"/>
  <c r="J523" i="2" s="1"/>
  <c r="I523" i="2"/>
  <c r="J552" i="2"/>
  <c r="J554" i="2" s="1"/>
  <c r="H554" i="2"/>
  <c r="H555" i="2" s="1"/>
  <c r="H540" i="2"/>
  <c r="I540" i="2"/>
  <c r="I542" i="2" s="1"/>
  <c r="G542" i="2"/>
  <c r="H546" i="2"/>
  <c r="I546" i="2"/>
  <c r="G548" i="2"/>
  <c r="H499" i="2"/>
  <c r="J499" i="2" s="1"/>
  <c r="I499" i="2"/>
  <c r="G511" i="2"/>
  <c r="E512" i="2"/>
  <c r="H480" i="2"/>
  <c r="I480" i="2"/>
  <c r="I482" i="2" s="1"/>
  <c r="G482" i="2"/>
  <c r="E548" i="2"/>
  <c r="H477" i="2"/>
  <c r="E506" i="2"/>
  <c r="G500" i="2"/>
  <c r="H501" i="2" s="1"/>
  <c r="H516" i="2"/>
  <c r="I516" i="2"/>
  <c r="G518" i="2"/>
  <c r="H522" i="2"/>
  <c r="I522" i="2"/>
  <c r="G524" i="2"/>
  <c r="G559" i="2"/>
  <c r="E560" i="2"/>
  <c r="J474" i="2"/>
  <c r="J476" i="2" s="1"/>
  <c r="H476" i="2"/>
  <c r="E536" i="2"/>
  <c r="G535" i="2"/>
  <c r="H547" i="2"/>
  <c r="J547" i="2" s="1"/>
  <c r="I547" i="2"/>
  <c r="I476" i="2"/>
  <c r="J510" i="2"/>
  <c r="E494" i="2"/>
  <c r="I500" i="2"/>
  <c r="I517" i="2"/>
  <c r="H517" i="2"/>
  <c r="J517" i="2" s="1"/>
  <c r="I554" i="2"/>
  <c r="H519" i="2" l="1"/>
  <c r="H487" i="2"/>
  <c r="I487" i="2"/>
  <c r="I488" i="2" s="1"/>
  <c r="G488" i="2"/>
  <c r="H525" i="2"/>
  <c r="I518" i="2"/>
  <c r="H511" i="2"/>
  <c r="I511" i="2"/>
  <c r="I512" i="2" s="1"/>
  <c r="G512" i="2"/>
  <c r="I548" i="2"/>
  <c r="J540" i="2"/>
  <c r="J542" i="2" s="1"/>
  <c r="H542" i="2"/>
  <c r="J492" i="2"/>
  <c r="J494" i="2" s="1"/>
  <c r="H494" i="2"/>
  <c r="J504" i="2"/>
  <c r="J506" i="2" s="1"/>
  <c r="H506" i="2"/>
  <c r="J500" i="2"/>
  <c r="I524" i="2"/>
  <c r="J516" i="2"/>
  <c r="J518" i="2" s="1"/>
  <c r="H518" i="2"/>
  <c r="J546" i="2"/>
  <c r="J548" i="2" s="1"/>
  <c r="H548" i="2"/>
  <c r="H549" i="2" s="1"/>
  <c r="H529" i="2"/>
  <c r="J529" i="2" s="1"/>
  <c r="I529" i="2"/>
  <c r="H559" i="2"/>
  <c r="I559" i="2"/>
  <c r="I560" i="2" s="1"/>
  <c r="G560" i="2"/>
  <c r="H535" i="2"/>
  <c r="I535" i="2"/>
  <c r="I536" i="2" s="1"/>
  <c r="G536" i="2"/>
  <c r="J522" i="2"/>
  <c r="J524" i="2" s="1"/>
  <c r="H524" i="2"/>
  <c r="J480" i="2"/>
  <c r="J482" i="2" s="1"/>
  <c r="H482" i="2"/>
  <c r="H483" i="2" s="1"/>
  <c r="H543" i="2"/>
  <c r="H495" i="2"/>
  <c r="H507" i="2"/>
  <c r="H528" i="2"/>
  <c r="I528" i="2"/>
  <c r="I530" i="2" s="1"/>
  <c r="G530" i="2"/>
  <c r="H561" i="2" l="1"/>
  <c r="J559" i="2"/>
  <c r="J560" i="2" s="1"/>
  <c r="H560" i="2"/>
  <c r="J511" i="2"/>
  <c r="J512" i="2" s="1"/>
  <c r="H512" i="2"/>
  <c r="H489" i="2"/>
  <c r="J535" i="2"/>
  <c r="J536" i="2" s="1"/>
  <c r="H536" i="2"/>
  <c r="H537" i="2" s="1"/>
  <c r="H513" i="2"/>
  <c r="J487" i="2"/>
  <c r="J488" i="2" s="1"/>
  <c r="H488" i="2"/>
  <c r="J528" i="2"/>
  <c r="J530" i="2" s="1"/>
  <c r="H530" i="2"/>
  <c r="H531" i="2" s="1"/>
  <c r="D3120" i="1" l="1"/>
  <c r="B2850" i="2" l="1"/>
  <c r="C2850" i="2"/>
  <c r="D2850" i="2"/>
  <c r="B2856" i="2"/>
  <c r="C2856" i="2"/>
  <c r="D2856" i="2"/>
  <c r="B2862" i="2"/>
  <c r="C2862" i="2"/>
  <c r="D2862" i="2"/>
  <c r="B2868" i="2"/>
  <c r="C2868" i="2"/>
  <c r="D2868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D2844" i="2"/>
  <c r="C2844" i="2"/>
  <c r="B2844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D2745" i="2"/>
  <c r="C2745" i="2"/>
  <c r="B2745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D2646" i="2"/>
  <c r="C2646" i="2"/>
  <c r="B2646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D2547" i="2"/>
  <c r="C2547" i="2"/>
  <c r="B2547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D2448" i="2"/>
  <c r="C2448" i="2"/>
  <c r="B2448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D2349" i="2"/>
  <c r="C2349" i="2"/>
  <c r="B2349" i="2"/>
  <c r="B2256" i="2"/>
  <c r="C2256" i="2"/>
  <c r="D2256" i="2"/>
  <c r="B2262" i="2"/>
  <c r="C2262" i="2"/>
  <c r="D2262" i="2"/>
  <c r="B2268" i="2"/>
  <c r="C2268" i="2"/>
  <c r="D2268" i="2"/>
  <c r="B2274" i="2"/>
  <c r="C2274" i="2"/>
  <c r="D2274" i="2"/>
  <c r="B2280" i="2"/>
  <c r="C2280" i="2"/>
  <c r="D2280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D2250" i="2"/>
  <c r="C2250" i="2"/>
  <c r="B2250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D2151" i="2"/>
  <c r="C2151" i="2"/>
  <c r="B2151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D2052" i="2"/>
  <c r="C2052" i="2"/>
  <c r="B2052" i="2"/>
  <c r="B1959" i="2" l="1"/>
  <c r="C1959" i="2"/>
  <c r="D1959" i="2"/>
  <c r="B1965" i="2"/>
  <c r="C1965" i="2"/>
  <c r="D1965" i="2"/>
  <c r="B1971" i="2"/>
  <c r="C1971" i="2"/>
  <c r="D1971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D1953" i="2"/>
  <c r="C1953" i="2"/>
  <c r="B1953" i="2"/>
  <c r="B1860" i="2" l="1"/>
  <c r="C1860" i="2"/>
  <c r="D1860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D1854" i="2"/>
  <c r="C1854" i="2"/>
  <c r="B1854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D1755" i="2"/>
  <c r="C1755" i="2"/>
  <c r="B1755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D1656" i="2"/>
  <c r="C1656" i="2"/>
  <c r="B1656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D1557" i="2"/>
  <c r="C1557" i="2"/>
  <c r="B1557" i="2"/>
  <c r="B1464" i="2" l="1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D1458" i="2"/>
  <c r="C1458" i="2"/>
  <c r="B1458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D1359" i="2"/>
  <c r="C1359" i="2"/>
  <c r="B1359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D1260" i="2"/>
  <c r="C1260" i="2"/>
  <c r="B1260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D1161" i="2"/>
  <c r="C1161" i="2"/>
  <c r="B1161" i="2"/>
  <c r="D1152" i="2"/>
  <c r="C1152" i="2"/>
  <c r="B1152" i="2"/>
  <c r="D1146" i="2"/>
  <c r="C1146" i="2"/>
  <c r="B1146" i="2"/>
  <c r="D1140" i="2"/>
  <c r="C1140" i="2"/>
  <c r="B1140" i="2"/>
  <c r="D1134" i="2"/>
  <c r="C1134" i="2"/>
  <c r="B1134" i="2"/>
  <c r="D1128" i="2"/>
  <c r="C1128" i="2"/>
  <c r="B1128" i="2"/>
  <c r="D1122" i="2"/>
  <c r="C1122" i="2"/>
  <c r="B1122" i="2"/>
  <c r="D1116" i="2"/>
  <c r="C1116" i="2"/>
  <c r="B1116" i="2"/>
  <c r="D1110" i="2"/>
  <c r="C1110" i="2"/>
  <c r="B1110" i="2"/>
  <c r="D1104" i="2"/>
  <c r="C1104" i="2"/>
  <c r="B1104" i="2"/>
  <c r="D1098" i="2"/>
  <c r="C1098" i="2"/>
  <c r="B1098" i="2"/>
  <c r="D1092" i="2"/>
  <c r="C1092" i="2"/>
  <c r="B1092" i="2"/>
  <c r="D1086" i="2"/>
  <c r="C1086" i="2"/>
  <c r="B1086" i="2"/>
  <c r="D1080" i="2"/>
  <c r="C1080" i="2"/>
  <c r="B1080" i="2"/>
  <c r="D1074" i="2"/>
  <c r="C1074" i="2"/>
  <c r="B1074" i="2"/>
  <c r="D1068" i="2"/>
  <c r="C1068" i="2"/>
  <c r="B1068" i="2"/>
  <c r="D1062" i="2"/>
  <c r="C1062" i="2"/>
  <c r="B1062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D963" i="2"/>
  <c r="C963" i="2"/>
  <c r="B963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D864" i="2"/>
  <c r="C864" i="2"/>
  <c r="B864" i="2"/>
  <c r="B771" i="2" l="1"/>
  <c r="C771" i="2"/>
  <c r="D771" i="2"/>
  <c r="B777" i="2"/>
  <c r="C777" i="2"/>
  <c r="D777" i="2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D765" i="2"/>
  <c r="C765" i="2"/>
  <c r="B765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D666" i="2"/>
  <c r="C666" i="2"/>
  <c r="B666" i="2"/>
  <c r="B573" i="2" l="1"/>
  <c r="C573" i="2"/>
  <c r="D573" i="2"/>
  <c r="B579" i="2"/>
  <c r="C579" i="2"/>
  <c r="D579" i="2"/>
  <c r="B585" i="2"/>
  <c r="C585" i="2"/>
  <c r="D585" i="2"/>
  <c r="B591" i="2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D567" i="2"/>
  <c r="C567" i="2"/>
  <c r="B567" i="2"/>
  <c r="D468" i="2" l="1"/>
  <c r="C468" i="2"/>
  <c r="B468" i="2"/>
  <c r="B441" i="2" l="1"/>
  <c r="C441" i="2"/>
  <c r="D441" i="2"/>
  <c r="B447" i="2"/>
  <c r="C447" i="2"/>
  <c r="D447" i="2"/>
  <c r="B453" i="2"/>
  <c r="C453" i="2"/>
  <c r="D453" i="2"/>
  <c r="B459" i="2"/>
  <c r="C459" i="2"/>
  <c r="D459" i="2"/>
  <c r="D435" i="2"/>
  <c r="C435" i="2"/>
  <c r="B435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B396" i="2"/>
  <c r="C396" i="2"/>
  <c r="D396" i="2"/>
  <c r="B402" i="2"/>
  <c r="C402" i="2"/>
  <c r="D402" i="2"/>
  <c r="B408" i="2"/>
  <c r="C408" i="2"/>
  <c r="D408" i="2"/>
  <c r="B414" i="2"/>
  <c r="C414" i="2"/>
  <c r="D414" i="2"/>
  <c r="B420" i="2"/>
  <c r="C420" i="2"/>
  <c r="D420" i="2"/>
  <c r="B426" i="2"/>
  <c r="C426" i="2"/>
  <c r="D426" i="2"/>
  <c r="D360" i="2"/>
  <c r="C360" i="2"/>
  <c r="B360" i="2"/>
  <c r="D351" i="2"/>
  <c r="C351" i="2"/>
  <c r="B351" i="2"/>
  <c r="B330" i="2" l="1"/>
  <c r="C330" i="2"/>
  <c r="D330" i="2"/>
  <c r="B336" i="2"/>
  <c r="C336" i="2"/>
  <c r="D336" i="2"/>
  <c r="B342" i="2"/>
  <c r="C342" i="2"/>
  <c r="D342" i="2"/>
  <c r="D324" i="2"/>
  <c r="C324" i="2"/>
  <c r="B324" i="2"/>
  <c r="B315" i="2"/>
  <c r="C315" i="2"/>
  <c r="D315" i="2"/>
  <c r="D309" i="2"/>
  <c r="C309" i="2"/>
  <c r="B309" i="2"/>
  <c r="B300" i="2"/>
  <c r="C300" i="2"/>
  <c r="D300" i="2"/>
  <c r="D294" i="2"/>
  <c r="C294" i="2"/>
  <c r="B294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D249" i="2"/>
  <c r="C249" i="2"/>
  <c r="B249" i="2"/>
  <c r="D240" i="2"/>
  <c r="C240" i="2"/>
  <c r="B240" i="2"/>
  <c r="B225" i="2"/>
  <c r="C225" i="2"/>
  <c r="D225" i="2"/>
  <c r="B231" i="2"/>
  <c r="C231" i="2"/>
  <c r="D231" i="2"/>
  <c r="D219" i="2"/>
  <c r="C219" i="2"/>
  <c r="B219" i="2"/>
  <c r="D210" i="2"/>
  <c r="C210" i="2"/>
  <c r="B210" i="2"/>
  <c r="D201" i="2" l="1"/>
  <c r="C201" i="2"/>
  <c r="B201" i="2"/>
  <c r="B186" i="2"/>
  <c r="C186" i="2"/>
  <c r="D186" i="2"/>
  <c r="B192" i="2"/>
  <c r="C192" i="2"/>
  <c r="D192" i="2"/>
  <c r="D180" i="2"/>
  <c r="C180" i="2"/>
  <c r="B180" i="2"/>
  <c r="D171" i="2" l="1"/>
  <c r="C171" i="2"/>
  <c r="B171" i="2"/>
  <c r="D162" i="2" l="1"/>
  <c r="C162" i="2"/>
  <c r="B162" i="2"/>
  <c r="D153" i="2" l="1"/>
  <c r="C153" i="2"/>
  <c r="B153" i="2"/>
  <c r="B144" i="2"/>
  <c r="C144" i="2"/>
  <c r="D144" i="2"/>
  <c r="D138" i="2"/>
  <c r="C138" i="2"/>
  <c r="B138" i="2"/>
  <c r="D129" i="2"/>
  <c r="C129" i="2"/>
  <c r="B129" i="2"/>
  <c r="D120" i="2"/>
  <c r="C120" i="2"/>
  <c r="B120" i="2"/>
  <c r="B87" i="2"/>
  <c r="C87" i="2"/>
  <c r="D87" i="2"/>
  <c r="B93" i="2"/>
  <c r="C93" i="2"/>
  <c r="D93" i="2"/>
  <c r="B99" i="2"/>
  <c r="C99" i="2"/>
  <c r="D99" i="2"/>
  <c r="B105" i="2"/>
  <c r="C105" i="2"/>
  <c r="D105" i="2"/>
  <c r="B111" i="2"/>
  <c r="C111" i="2"/>
  <c r="D111" i="2"/>
  <c r="D81" i="2"/>
  <c r="C81" i="2"/>
  <c r="B81" i="2"/>
  <c r="D72" i="2"/>
  <c r="C72" i="2"/>
  <c r="B72" i="2"/>
  <c r="B63" i="2" l="1"/>
  <c r="C63" i="2"/>
  <c r="D63" i="2"/>
  <c r="D57" i="2"/>
  <c r="C57" i="2"/>
  <c r="B57" i="2"/>
  <c r="B48" i="2" l="1"/>
  <c r="C48" i="2"/>
  <c r="D48" i="2"/>
  <c r="D42" i="2"/>
  <c r="C42" i="2"/>
  <c r="B42" i="2"/>
  <c r="B33" i="2"/>
  <c r="C33" i="2"/>
  <c r="D33" i="2"/>
  <c r="D27" i="2"/>
  <c r="C27" i="2"/>
  <c r="B27" i="2"/>
  <c r="B18" i="2" l="1"/>
  <c r="C18" i="2"/>
  <c r="D18" i="2"/>
  <c r="D12" i="2"/>
  <c r="C12" i="2"/>
  <c r="B12" i="2"/>
  <c r="D3" i="2"/>
  <c r="C3" i="2"/>
  <c r="B3" i="2"/>
  <c r="B1" i="2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69" i="2" s="1"/>
  <c r="E2862" i="2"/>
  <c r="E2863" i="2" s="1"/>
  <c r="E2856" i="2"/>
  <c r="E2857" i="2" s="1"/>
  <c r="E2850" i="2"/>
  <c r="E2851" i="2" s="1"/>
  <c r="E2844" i="2"/>
  <c r="E2845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76" i="2" s="1"/>
  <c r="E2769" i="2"/>
  <c r="E2770" i="2" s="1"/>
  <c r="E2763" i="2"/>
  <c r="E2764" i="2" s="1"/>
  <c r="E2757" i="2"/>
  <c r="E2758" i="2" s="1"/>
  <c r="E2751" i="2"/>
  <c r="E2752" i="2" s="1"/>
  <c r="E2745" i="2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71" i="2" s="1"/>
  <c r="E2664" i="2"/>
  <c r="E2665" i="2" s="1"/>
  <c r="E2658" i="2"/>
  <c r="E2659" i="2" s="1"/>
  <c r="E2652" i="2"/>
  <c r="E2653" i="2" s="1"/>
  <c r="E2646" i="2"/>
  <c r="E2647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5" i="2"/>
  <c r="E2566" i="2" s="1"/>
  <c r="E2559" i="2"/>
  <c r="E2560" i="2" s="1"/>
  <c r="E2553" i="2"/>
  <c r="E2554" i="2" s="1"/>
  <c r="E2547" i="2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67" i="2" s="1"/>
  <c r="E2460" i="2"/>
  <c r="E2461" i="2" s="1"/>
  <c r="E2454" i="2"/>
  <c r="E2455" i="2" s="1"/>
  <c r="E2448" i="2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68" i="2" s="1"/>
  <c r="E2361" i="2"/>
  <c r="E2362" i="2" s="1"/>
  <c r="E2355" i="2"/>
  <c r="E2356" i="2" s="1"/>
  <c r="E2349" i="2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62" i="2"/>
  <c r="E2263" i="2" s="1"/>
  <c r="E2256" i="2"/>
  <c r="E2257" i="2" s="1"/>
  <c r="E2250" i="2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71" i="2" s="1"/>
  <c r="E2064" i="2"/>
  <c r="E2065" i="2" s="1"/>
  <c r="E2058" i="2"/>
  <c r="E2059" i="2" s="1"/>
  <c r="E2052" i="2"/>
  <c r="E2053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72" i="2" s="1"/>
  <c r="E1965" i="2"/>
  <c r="E1966" i="2" s="1"/>
  <c r="E1959" i="2"/>
  <c r="E1960" i="2" s="1"/>
  <c r="E1953" i="2"/>
  <c r="E1954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73" i="2" s="1"/>
  <c r="E1866" i="2"/>
  <c r="E1867" i="2" s="1"/>
  <c r="E1860" i="2"/>
  <c r="E1861" i="2" s="1"/>
  <c r="E1854" i="2"/>
  <c r="E1855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5" i="2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8" i="2"/>
  <c r="E1669" i="2" s="1"/>
  <c r="E1662" i="2"/>
  <c r="E1663" i="2" s="1"/>
  <c r="E1656" i="2"/>
  <c r="E1647" i="2"/>
  <c r="E1648" i="2" s="1"/>
  <c r="E1641" i="2"/>
  <c r="E1642" i="2" s="1"/>
  <c r="E1635" i="2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7" i="2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71" i="2"/>
  <c r="E772" i="2" s="1"/>
  <c r="E765" i="2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72" i="2"/>
  <c r="E673" i="2" s="1"/>
  <c r="E666" i="2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86" i="2" s="1"/>
  <c r="E579" i="2"/>
  <c r="E580" i="2" s="1"/>
  <c r="E573" i="2"/>
  <c r="E574" i="2" s="1"/>
  <c r="E567" i="2"/>
  <c r="E468" i="2"/>
  <c r="E459" i="2"/>
  <c r="E460" i="2" s="1"/>
  <c r="E453" i="2"/>
  <c r="E454" i="2" s="1"/>
  <c r="E447" i="2"/>
  <c r="E448" i="2" s="1"/>
  <c r="E441" i="2"/>
  <c r="E442" i="2" s="1"/>
  <c r="E435" i="2"/>
  <c r="E426" i="2"/>
  <c r="E427" i="2" s="1"/>
  <c r="E420" i="2"/>
  <c r="E421" i="2" s="1"/>
  <c r="E414" i="2"/>
  <c r="E415" i="2" s="1"/>
  <c r="E408" i="2"/>
  <c r="E409" i="2" s="1"/>
  <c r="E402" i="2"/>
  <c r="E403" i="2" s="1"/>
  <c r="E396" i="2"/>
  <c r="E397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51" i="2"/>
  <c r="E352" i="2" s="1"/>
  <c r="E342" i="2"/>
  <c r="E343" i="2" s="1"/>
  <c r="E336" i="2"/>
  <c r="E337" i="2" s="1"/>
  <c r="E330" i="2"/>
  <c r="E331" i="2" s="1"/>
  <c r="E324" i="2"/>
  <c r="E325" i="2" s="1"/>
  <c r="E315" i="2"/>
  <c r="E316" i="2" s="1"/>
  <c r="E309" i="2"/>
  <c r="E300" i="2"/>
  <c r="E301" i="2" s="1"/>
  <c r="E294" i="2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40" i="2"/>
  <c r="E231" i="2"/>
  <c r="E232" i="2" s="1"/>
  <c r="E225" i="2"/>
  <c r="E226" i="2" s="1"/>
  <c r="E219" i="2"/>
  <c r="E210" i="2"/>
  <c r="E201" i="2"/>
  <c r="E192" i="2"/>
  <c r="E193" i="2" s="1"/>
  <c r="E186" i="2"/>
  <c r="E187" i="2" s="1"/>
  <c r="E180" i="2"/>
  <c r="E171" i="2"/>
  <c r="E172" i="2" s="1"/>
  <c r="E162" i="2"/>
  <c r="E163" i="2" s="1"/>
  <c r="E153" i="2"/>
  <c r="E154" i="2" s="1"/>
  <c r="E144" i="2"/>
  <c r="E145" i="2" s="1"/>
  <c r="E138" i="2"/>
  <c r="E129" i="2"/>
  <c r="E120" i="2"/>
  <c r="E111" i="2"/>
  <c r="E112" i="2" s="1"/>
  <c r="E105" i="2"/>
  <c r="E106" i="2" s="1"/>
  <c r="E99" i="2"/>
  <c r="E100" i="2" s="1"/>
  <c r="E93" i="2"/>
  <c r="E94" i="2" s="1"/>
  <c r="E87" i="2"/>
  <c r="E88" i="2" s="1"/>
  <c r="E81" i="2"/>
  <c r="E72" i="2"/>
  <c r="E63" i="2"/>
  <c r="E64" i="2" s="1"/>
  <c r="E57" i="2"/>
  <c r="E48" i="2"/>
  <c r="E49" i="2" s="1"/>
  <c r="E42" i="2"/>
  <c r="E43" i="2" s="1"/>
  <c r="E33" i="2"/>
  <c r="E34" i="2" s="1"/>
  <c r="E27" i="2"/>
  <c r="G2934" i="2" l="1"/>
  <c r="I2934" i="2" s="1"/>
  <c r="G2935" i="2"/>
  <c r="G2928" i="2"/>
  <c r="H2928" i="2" s="1"/>
  <c r="G2929" i="2"/>
  <c r="G2922" i="2"/>
  <c r="I2922" i="2" s="1"/>
  <c r="G2923" i="2"/>
  <c r="G2916" i="2"/>
  <c r="I2916" i="2" s="1"/>
  <c r="G2917" i="2"/>
  <c r="G2910" i="2"/>
  <c r="I2910" i="2" s="1"/>
  <c r="G2911" i="2"/>
  <c r="G2904" i="2"/>
  <c r="H2904" i="2" s="1"/>
  <c r="G2905" i="2"/>
  <c r="G2898" i="2"/>
  <c r="H2898" i="2" s="1"/>
  <c r="G2899" i="2"/>
  <c r="G2892" i="2"/>
  <c r="I2892" i="2" s="1"/>
  <c r="G2893" i="2"/>
  <c r="G2886" i="2"/>
  <c r="I2886" i="2" s="1"/>
  <c r="G2887" i="2"/>
  <c r="G2880" i="2"/>
  <c r="H2880" i="2" s="1"/>
  <c r="G2881" i="2"/>
  <c r="G2874" i="2"/>
  <c r="I2874" i="2" s="1"/>
  <c r="G2875" i="2"/>
  <c r="G2868" i="2"/>
  <c r="I2868" i="2" s="1"/>
  <c r="G2869" i="2"/>
  <c r="G2862" i="2"/>
  <c r="H2862" i="2" s="1"/>
  <c r="G2863" i="2"/>
  <c r="G2856" i="2"/>
  <c r="I2856" i="2" s="1"/>
  <c r="G2857" i="2"/>
  <c r="G2850" i="2"/>
  <c r="G2851" i="2"/>
  <c r="G2835" i="2"/>
  <c r="G2836" i="2"/>
  <c r="G2829" i="2"/>
  <c r="I2829" i="2" s="1"/>
  <c r="G2830" i="2"/>
  <c r="G2823" i="2"/>
  <c r="G2824" i="2"/>
  <c r="G2817" i="2"/>
  <c r="H2817" i="2" s="1"/>
  <c r="G2818" i="2"/>
  <c r="G2811" i="2"/>
  <c r="G2812" i="2"/>
  <c r="G2805" i="2"/>
  <c r="I2805" i="2" s="1"/>
  <c r="G2806" i="2"/>
  <c r="G2799" i="2"/>
  <c r="G2800" i="2"/>
  <c r="G2793" i="2"/>
  <c r="I2793" i="2" s="1"/>
  <c r="G2794" i="2"/>
  <c r="G2787" i="2"/>
  <c r="G2788" i="2"/>
  <c r="G2781" i="2"/>
  <c r="I2781" i="2" s="1"/>
  <c r="G2782" i="2"/>
  <c r="G2775" i="2"/>
  <c r="G2776" i="2"/>
  <c r="G2769" i="2"/>
  <c r="H2769" i="2" s="1"/>
  <c r="G2770" i="2"/>
  <c r="G2763" i="2"/>
  <c r="G2764" i="2"/>
  <c r="G2757" i="2"/>
  <c r="I2757" i="2" s="1"/>
  <c r="G2758" i="2"/>
  <c r="G2751" i="2"/>
  <c r="G2752" i="2"/>
  <c r="G2745" i="2"/>
  <c r="I2745" i="2" s="1"/>
  <c r="E2746" i="2"/>
  <c r="G2746" i="2" s="1"/>
  <c r="G2736" i="2"/>
  <c r="G2737" i="2"/>
  <c r="G2730" i="2"/>
  <c r="H2730" i="2" s="1"/>
  <c r="G2731" i="2"/>
  <c r="G2724" i="2"/>
  <c r="G2725" i="2"/>
  <c r="G2718" i="2"/>
  <c r="H2718" i="2" s="1"/>
  <c r="G2719" i="2"/>
  <c r="G2712" i="2"/>
  <c r="G2713" i="2"/>
  <c r="G2706" i="2"/>
  <c r="I2706" i="2" s="1"/>
  <c r="G2707" i="2"/>
  <c r="G2700" i="2"/>
  <c r="G2701" i="2"/>
  <c r="G2694" i="2"/>
  <c r="H2694" i="2" s="1"/>
  <c r="G2695" i="2"/>
  <c r="G2688" i="2"/>
  <c r="G2689" i="2"/>
  <c r="G2682" i="2"/>
  <c r="I2682" i="2" s="1"/>
  <c r="G2683" i="2"/>
  <c r="G2676" i="2"/>
  <c r="G2677" i="2"/>
  <c r="G2670" i="2"/>
  <c r="I2670" i="2" s="1"/>
  <c r="G2671" i="2"/>
  <c r="G2664" i="2"/>
  <c r="G2665" i="2"/>
  <c r="G2658" i="2"/>
  <c r="I2658" i="2" s="1"/>
  <c r="G2659" i="2"/>
  <c r="G2652" i="2"/>
  <c r="G2653" i="2"/>
  <c r="G2646" i="2"/>
  <c r="I2646" i="2" s="1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I2601" i="2" s="1"/>
  <c r="G2602" i="2"/>
  <c r="G2595" i="2"/>
  <c r="I2595" i="2" s="1"/>
  <c r="G2596" i="2"/>
  <c r="G2589" i="2"/>
  <c r="I2589" i="2" s="1"/>
  <c r="G2590" i="2"/>
  <c r="G2583" i="2"/>
  <c r="I2583" i="2" s="1"/>
  <c r="G2584" i="2"/>
  <c r="G2577" i="2"/>
  <c r="H2577" i="2" s="1"/>
  <c r="G2578" i="2"/>
  <c r="G2571" i="2"/>
  <c r="I2571" i="2" s="1"/>
  <c r="G2572" i="2"/>
  <c r="G2565" i="2"/>
  <c r="I2565" i="2" s="1"/>
  <c r="G2566" i="2"/>
  <c r="G2559" i="2"/>
  <c r="H2559" i="2" s="1"/>
  <c r="G2560" i="2"/>
  <c r="G2553" i="2"/>
  <c r="H2553" i="2" s="1"/>
  <c r="G2554" i="2"/>
  <c r="G2547" i="2"/>
  <c r="I2547" i="2" s="1"/>
  <c r="E2548" i="2"/>
  <c r="G2548" i="2" s="1"/>
  <c r="G2538" i="2"/>
  <c r="H2538" i="2" s="1"/>
  <c r="G2539" i="2"/>
  <c r="G2532" i="2"/>
  <c r="I2532" i="2" s="1"/>
  <c r="G2533" i="2"/>
  <c r="G2526" i="2"/>
  <c r="H2526" i="2" s="1"/>
  <c r="G2527" i="2"/>
  <c r="G2520" i="2"/>
  <c r="I2520" i="2" s="1"/>
  <c r="G2521" i="2"/>
  <c r="G2514" i="2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I2490" i="2" s="1"/>
  <c r="G2491" i="2"/>
  <c r="G2484" i="2"/>
  <c r="I2484" i="2" s="1"/>
  <c r="G2485" i="2"/>
  <c r="G2478" i="2"/>
  <c r="I2478" i="2" s="1"/>
  <c r="G2479" i="2"/>
  <c r="G2472" i="2"/>
  <c r="H2472" i="2" s="1"/>
  <c r="G2473" i="2"/>
  <c r="G2466" i="2"/>
  <c r="I2466" i="2" s="1"/>
  <c r="G2467" i="2"/>
  <c r="G2460" i="2"/>
  <c r="I2460" i="2" s="1"/>
  <c r="G2461" i="2"/>
  <c r="G2454" i="2"/>
  <c r="I2454" i="2" s="1"/>
  <c r="G2455" i="2"/>
  <c r="G2448" i="2"/>
  <c r="H2448" i="2" s="1"/>
  <c r="J2448" i="2" s="1"/>
  <c r="E2449" i="2"/>
  <c r="G2449" i="2" s="1"/>
  <c r="G2439" i="2"/>
  <c r="I2439" i="2" s="1"/>
  <c r="G2440" i="2"/>
  <c r="G2433" i="2"/>
  <c r="I2433" i="2" s="1"/>
  <c r="E2435" i="2"/>
  <c r="G2434" i="2"/>
  <c r="G2427" i="2"/>
  <c r="I2427" i="2" s="1"/>
  <c r="G2428" i="2"/>
  <c r="G2421" i="2"/>
  <c r="I2421" i="2" s="1"/>
  <c r="G2422" i="2"/>
  <c r="G2415" i="2"/>
  <c r="I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H2385" i="2" s="1"/>
  <c r="G2386" i="2"/>
  <c r="G2379" i="2"/>
  <c r="I2379" i="2" s="1"/>
  <c r="G2380" i="2"/>
  <c r="G2373" i="2"/>
  <c r="H2373" i="2" s="1"/>
  <c r="G2374" i="2"/>
  <c r="G2367" i="2"/>
  <c r="H2367" i="2" s="1"/>
  <c r="G2368" i="2"/>
  <c r="G2361" i="2"/>
  <c r="I2361" i="2" s="1"/>
  <c r="G2362" i="2"/>
  <c r="G2355" i="2"/>
  <c r="I2355" i="2" s="1"/>
  <c r="G2356" i="2"/>
  <c r="E2350" i="2"/>
  <c r="E2351" i="2" s="1"/>
  <c r="G2340" i="2"/>
  <c r="H2340" i="2" s="1"/>
  <c r="G2341" i="2"/>
  <c r="G2334" i="2"/>
  <c r="I2334" i="2" s="1"/>
  <c r="G2335" i="2"/>
  <c r="G2328" i="2"/>
  <c r="H2328" i="2" s="1"/>
  <c r="G2329" i="2"/>
  <c r="G2322" i="2"/>
  <c r="H2322" i="2" s="1"/>
  <c r="G2323" i="2"/>
  <c r="G2316" i="2"/>
  <c r="I2316" i="2" s="1"/>
  <c r="G2317" i="2"/>
  <c r="G2310" i="2"/>
  <c r="H2310" i="2" s="1"/>
  <c r="G2311" i="2"/>
  <c r="G2304" i="2"/>
  <c r="H2304" i="2" s="1"/>
  <c r="G2305" i="2"/>
  <c r="G2298" i="2"/>
  <c r="H2298" i="2" s="1"/>
  <c r="G2299" i="2"/>
  <c r="G2292" i="2"/>
  <c r="I2292" i="2" s="1"/>
  <c r="G2293" i="2"/>
  <c r="G2286" i="2"/>
  <c r="I2286" i="2" s="1"/>
  <c r="G2287" i="2"/>
  <c r="G2280" i="2"/>
  <c r="I2280" i="2" s="1"/>
  <c r="G2281" i="2"/>
  <c r="G2274" i="2"/>
  <c r="H2274" i="2" s="1"/>
  <c r="G2275" i="2"/>
  <c r="G2268" i="2"/>
  <c r="I2268" i="2" s="1"/>
  <c r="G2269" i="2"/>
  <c r="G2262" i="2"/>
  <c r="I2262" i="2" s="1"/>
  <c r="G2263" i="2"/>
  <c r="G2256" i="2"/>
  <c r="I2256" i="2" s="1"/>
  <c r="G2257" i="2"/>
  <c r="E2251" i="2"/>
  <c r="G2251" i="2" s="1"/>
  <c r="G2241" i="2"/>
  <c r="H2241" i="2" s="1"/>
  <c r="G2242" i="2"/>
  <c r="G2235" i="2"/>
  <c r="H2235" i="2" s="1"/>
  <c r="G2236" i="2"/>
  <c r="G2229" i="2"/>
  <c r="I2229" i="2" s="1"/>
  <c r="G2230" i="2"/>
  <c r="G2223" i="2"/>
  <c r="H2223" i="2" s="1"/>
  <c r="G2224" i="2"/>
  <c r="G2217" i="2"/>
  <c r="H2217" i="2" s="1"/>
  <c r="G2218" i="2"/>
  <c r="G2211" i="2"/>
  <c r="I2211" i="2" s="1"/>
  <c r="G2212" i="2"/>
  <c r="G2205" i="2"/>
  <c r="H2205" i="2" s="1"/>
  <c r="G2206" i="2"/>
  <c r="G2199" i="2"/>
  <c r="H2199" i="2" s="1"/>
  <c r="G2200" i="2"/>
  <c r="G2193" i="2"/>
  <c r="I2193" i="2" s="1"/>
  <c r="G2194" i="2"/>
  <c r="G2187" i="2"/>
  <c r="H2187" i="2" s="1"/>
  <c r="G2188" i="2"/>
  <c r="G2181" i="2"/>
  <c r="I2181" i="2" s="1"/>
  <c r="G2182" i="2"/>
  <c r="G2175" i="2"/>
  <c r="I2175" i="2" s="1"/>
  <c r="G2176" i="2"/>
  <c r="G2169" i="2"/>
  <c r="H2169" i="2" s="1"/>
  <c r="G2170" i="2"/>
  <c r="G2163" i="2"/>
  <c r="I2163" i="2" s="1"/>
  <c r="G2164" i="2"/>
  <c r="G2157" i="2"/>
  <c r="I2157" i="2" s="1"/>
  <c r="G2158" i="2"/>
  <c r="G2142" i="2"/>
  <c r="I2142" i="2" s="1"/>
  <c r="G2143" i="2"/>
  <c r="G2136" i="2"/>
  <c r="H2136" i="2" s="1"/>
  <c r="G2137" i="2"/>
  <c r="G2130" i="2"/>
  <c r="I2130" i="2" s="1"/>
  <c r="G2131" i="2"/>
  <c r="G2124" i="2"/>
  <c r="H2124" i="2" s="1"/>
  <c r="G2125" i="2"/>
  <c r="G2118" i="2"/>
  <c r="I2118" i="2" s="1"/>
  <c r="G2119" i="2"/>
  <c r="G2112" i="2"/>
  <c r="I2112" i="2" s="1"/>
  <c r="G2113" i="2"/>
  <c r="G2106" i="2"/>
  <c r="H2106" i="2" s="1"/>
  <c r="G2107" i="2"/>
  <c r="G2100" i="2"/>
  <c r="G2101" i="2"/>
  <c r="G2094" i="2"/>
  <c r="H2094" i="2" s="1"/>
  <c r="G2095" i="2"/>
  <c r="G2088" i="2"/>
  <c r="I2088" i="2" s="1"/>
  <c r="G2089" i="2"/>
  <c r="G2082" i="2"/>
  <c r="I2082" i="2" s="1"/>
  <c r="G2083" i="2"/>
  <c r="G2076" i="2"/>
  <c r="I2076" i="2" s="1"/>
  <c r="G2077" i="2"/>
  <c r="G2070" i="2"/>
  <c r="H2070" i="2" s="1"/>
  <c r="G2071" i="2"/>
  <c r="G2064" i="2"/>
  <c r="I2064" i="2" s="1"/>
  <c r="G2065" i="2"/>
  <c r="G2058" i="2"/>
  <c r="I2058" i="2" s="1"/>
  <c r="G2059" i="2"/>
  <c r="G2043" i="2"/>
  <c r="I2043" i="2" s="1"/>
  <c r="G2044" i="2"/>
  <c r="G2037" i="2"/>
  <c r="H2037" i="2" s="1"/>
  <c r="G2038" i="2"/>
  <c r="G2031" i="2"/>
  <c r="I2031" i="2" s="1"/>
  <c r="G2032" i="2"/>
  <c r="G2025" i="2"/>
  <c r="I2025" i="2" s="1"/>
  <c r="G2026" i="2"/>
  <c r="G2019" i="2"/>
  <c r="I2019" i="2" s="1"/>
  <c r="G2020" i="2"/>
  <c r="G2013" i="2"/>
  <c r="H2013" i="2" s="1"/>
  <c r="G2014" i="2"/>
  <c r="G2007" i="2"/>
  <c r="I2007" i="2" s="1"/>
  <c r="G2008" i="2"/>
  <c r="G2001" i="2"/>
  <c r="I2001" i="2" s="1"/>
  <c r="G2002" i="2"/>
  <c r="G1995" i="2"/>
  <c r="H1995" i="2" s="1"/>
  <c r="G1996" i="2"/>
  <c r="G1989" i="2"/>
  <c r="H1989" i="2" s="1"/>
  <c r="G1990" i="2"/>
  <c r="G1983" i="2"/>
  <c r="I1983" i="2" s="1"/>
  <c r="G1984" i="2"/>
  <c r="G1977" i="2"/>
  <c r="H1977" i="2" s="1"/>
  <c r="G1978" i="2"/>
  <c r="G1971" i="2"/>
  <c r="H1971" i="2" s="1"/>
  <c r="G1972" i="2"/>
  <c r="G1965" i="2"/>
  <c r="H1965" i="2" s="1"/>
  <c r="G1966" i="2"/>
  <c r="G1959" i="2"/>
  <c r="I1959" i="2" s="1"/>
  <c r="G1960" i="2"/>
  <c r="G1944" i="2"/>
  <c r="I1944" i="2" s="1"/>
  <c r="G1945" i="2"/>
  <c r="G1938" i="2"/>
  <c r="I1938" i="2" s="1"/>
  <c r="G1939" i="2"/>
  <c r="G1932" i="2"/>
  <c r="H1932" i="2" s="1"/>
  <c r="G1933" i="2"/>
  <c r="G1926" i="2"/>
  <c r="H1926" i="2" s="1"/>
  <c r="G1927" i="2"/>
  <c r="G1920" i="2"/>
  <c r="I1920" i="2" s="1"/>
  <c r="G1921" i="2"/>
  <c r="G1914" i="2"/>
  <c r="H1914" i="2" s="1"/>
  <c r="G1915" i="2"/>
  <c r="G1908" i="2"/>
  <c r="H1908" i="2" s="1"/>
  <c r="G1909" i="2"/>
  <c r="G1902" i="2"/>
  <c r="I1902" i="2" s="1"/>
  <c r="G1903" i="2"/>
  <c r="G1896" i="2"/>
  <c r="I1896" i="2" s="1"/>
  <c r="G1897" i="2"/>
  <c r="G1890" i="2"/>
  <c r="H1890" i="2" s="1"/>
  <c r="G1891" i="2"/>
  <c r="G1884" i="2"/>
  <c r="H1884" i="2" s="1"/>
  <c r="G1885" i="2"/>
  <c r="G1878" i="2"/>
  <c r="I1878" i="2" s="1"/>
  <c r="G1879" i="2"/>
  <c r="G1872" i="2"/>
  <c r="I1872" i="2" s="1"/>
  <c r="G1873" i="2"/>
  <c r="G1866" i="2"/>
  <c r="I1866" i="2" s="1"/>
  <c r="G1867" i="2"/>
  <c r="G1860" i="2"/>
  <c r="H1860" i="2" s="1"/>
  <c r="G1861" i="2"/>
  <c r="G1845" i="2"/>
  <c r="I1845" i="2" s="1"/>
  <c r="G1846" i="2"/>
  <c r="G1839" i="2"/>
  <c r="I1839" i="2" s="1"/>
  <c r="G1840" i="2"/>
  <c r="G1833" i="2"/>
  <c r="H1833" i="2" s="1"/>
  <c r="G1834" i="2"/>
  <c r="G1827" i="2"/>
  <c r="I1827" i="2" s="1"/>
  <c r="G1828" i="2"/>
  <c r="G1821" i="2"/>
  <c r="I1821" i="2" s="1"/>
  <c r="G1822" i="2"/>
  <c r="G1815" i="2"/>
  <c r="I1815" i="2" s="1"/>
  <c r="G1816" i="2"/>
  <c r="G1809" i="2"/>
  <c r="H1809" i="2" s="1"/>
  <c r="G1810" i="2"/>
  <c r="G1803" i="2"/>
  <c r="I1803" i="2" s="1"/>
  <c r="G1804" i="2"/>
  <c r="G1797" i="2"/>
  <c r="I1797" i="2" s="1"/>
  <c r="G1798" i="2"/>
  <c r="G1791" i="2"/>
  <c r="I1791" i="2" s="1"/>
  <c r="G1792" i="2"/>
  <c r="G1785" i="2"/>
  <c r="H1785" i="2" s="1"/>
  <c r="G1786" i="2"/>
  <c r="G1779" i="2"/>
  <c r="H1779" i="2" s="1"/>
  <c r="G1780" i="2"/>
  <c r="G1773" i="2"/>
  <c r="H1773" i="2" s="1"/>
  <c r="G1774" i="2"/>
  <c r="G1767" i="2"/>
  <c r="I1767" i="2" s="1"/>
  <c r="G1768" i="2"/>
  <c r="G1761" i="2"/>
  <c r="H1761" i="2" s="1"/>
  <c r="G1762" i="2"/>
  <c r="G1755" i="2"/>
  <c r="I1755" i="2" s="1"/>
  <c r="E1756" i="2"/>
  <c r="G1756" i="2" s="1"/>
  <c r="G1746" i="2"/>
  <c r="I1746" i="2" s="1"/>
  <c r="G1747" i="2"/>
  <c r="G1740" i="2"/>
  <c r="H1740" i="2" s="1"/>
  <c r="G1741" i="2"/>
  <c r="G1734" i="2"/>
  <c r="H1734" i="2" s="1"/>
  <c r="G1735" i="2"/>
  <c r="G1728" i="2"/>
  <c r="H1728" i="2" s="1"/>
  <c r="G1729" i="2"/>
  <c r="G1722" i="2"/>
  <c r="I1722" i="2" s="1"/>
  <c r="G1723" i="2"/>
  <c r="G1716" i="2"/>
  <c r="I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G1686" i="2"/>
  <c r="H1686" i="2" s="1"/>
  <c r="G1687" i="2"/>
  <c r="G1680" i="2"/>
  <c r="I1680" i="2" s="1"/>
  <c r="G1681" i="2"/>
  <c r="G1674" i="2"/>
  <c r="H1674" i="2" s="1"/>
  <c r="G1675" i="2"/>
  <c r="G1668" i="2"/>
  <c r="H1668" i="2" s="1"/>
  <c r="G1669" i="2"/>
  <c r="G1662" i="2"/>
  <c r="I1662" i="2" s="1"/>
  <c r="G1663" i="2"/>
  <c r="G1656" i="2"/>
  <c r="I1656" i="2" s="1"/>
  <c r="E1657" i="2"/>
  <c r="G1657" i="2" s="1"/>
  <c r="E1636" i="2"/>
  <c r="G1636" i="2" s="1"/>
  <c r="G1647" i="2"/>
  <c r="I1647" i="2" s="1"/>
  <c r="G1648" i="2"/>
  <c r="G1641" i="2"/>
  <c r="I1641" i="2" s="1"/>
  <c r="G1642" i="2"/>
  <c r="G1635" i="2"/>
  <c r="H1635" i="2" s="1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I1605" i="2" s="1"/>
  <c r="G1606" i="2"/>
  <c r="G1599" i="2"/>
  <c r="I1599" i="2" s="1"/>
  <c r="G1600" i="2"/>
  <c r="G1593" i="2"/>
  <c r="I1593" i="2" s="1"/>
  <c r="G1594" i="2"/>
  <c r="G1587" i="2"/>
  <c r="H1587" i="2" s="1"/>
  <c r="G1588" i="2"/>
  <c r="G1581" i="2"/>
  <c r="H1581" i="2" s="1"/>
  <c r="G1582" i="2"/>
  <c r="G1575" i="2"/>
  <c r="H1575" i="2" s="1"/>
  <c r="G1576" i="2"/>
  <c r="G1569" i="2"/>
  <c r="I1569" i="2" s="1"/>
  <c r="G1570" i="2"/>
  <c r="G1563" i="2"/>
  <c r="H1563" i="2" s="1"/>
  <c r="G1564" i="2"/>
  <c r="G1557" i="2"/>
  <c r="I1557" i="2" s="1"/>
  <c r="E1558" i="2"/>
  <c r="G1558" i="2" s="1"/>
  <c r="G1548" i="2"/>
  <c r="I1548" i="2" s="1"/>
  <c r="G1549" i="2"/>
  <c r="E1550" i="2"/>
  <c r="G1542" i="2"/>
  <c r="H1542" i="2" s="1"/>
  <c r="G1543" i="2"/>
  <c r="G1536" i="2"/>
  <c r="H1536" i="2" s="1"/>
  <c r="G1537" i="2"/>
  <c r="G1530" i="2"/>
  <c r="H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I1500" i="2" s="1"/>
  <c r="G1501" i="2"/>
  <c r="G1494" i="2"/>
  <c r="I1494" i="2" s="1"/>
  <c r="G1495" i="2"/>
  <c r="G1488" i="2"/>
  <c r="H1488" i="2" s="1"/>
  <c r="G1489" i="2"/>
  <c r="G1482" i="2"/>
  <c r="H1482" i="2" s="1"/>
  <c r="G1483" i="2"/>
  <c r="G1476" i="2"/>
  <c r="I1476" i="2" s="1"/>
  <c r="G1477" i="2"/>
  <c r="G1470" i="2"/>
  <c r="I1470" i="2" s="1"/>
  <c r="G1471" i="2"/>
  <c r="G1464" i="2"/>
  <c r="I1464" i="2" s="1"/>
  <c r="G1465" i="2"/>
  <c r="G1458" i="2"/>
  <c r="H1458" i="2" s="1"/>
  <c r="J1458" i="2" s="1"/>
  <c r="E1459" i="2"/>
  <c r="G1459" i="2" s="1"/>
  <c r="G1450" i="2"/>
  <c r="G1444" i="2"/>
  <c r="G1438" i="2"/>
  <c r="G1432" i="2"/>
  <c r="G1426" i="2"/>
  <c r="G1420" i="2"/>
  <c r="G1414" i="2"/>
  <c r="G1408" i="2"/>
  <c r="G1402" i="2"/>
  <c r="G1396" i="2"/>
  <c r="G1390" i="2"/>
  <c r="G1384" i="2"/>
  <c r="G1378" i="2"/>
  <c r="G1372" i="2"/>
  <c r="G1366" i="2"/>
  <c r="G1449" i="2"/>
  <c r="G1443" i="2"/>
  <c r="I1443" i="2" s="1"/>
  <c r="G1437" i="2"/>
  <c r="G1431" i="2"/>
  <c r="G1425" i="2"/>
  <c r="G1419" i="2"/>
  <c r="G1413" i="2"/>
  <c r="G1407" i="2"/>
  <c r="G1401" i="2"/>
  <c r="G1395" i="2"/>
  <c r="G1389" i="2"/>
  <c r="G1383" i="2"/>
  <c r="G1377" i="2"/>
  <c r="G1371" i="2"/>
  <c r="I1371" i="2" s="1"/>
  <c r="G1365" i="2"/>
  <c r="G1359" i="2"/>
  <c r="H1359" i="2" s="1"/>
  <c r="J1359" i="2" s="1"/>
  <c r="G1360" i="2"/>
  <c r="G1350" i="2"/>
  <c r="H1350" i="2" s="1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I1326" i="2" s="1"/>
  <c r="G1327" i="2"/>
  <c r="G1320" i="2"/>
  <c r="I1320" i="2" s="1"/>
  <c r="G1321" i="2"/>
  <c r="G1314" i="2"/>
  <c r="I1314" i="2" s="1"/>
  <c r="G1315" i="2"/>
  <c r="G1308" i="2"/>
  <c r="H1308" i="2" s="1"/>
  <c r="G1309" i="2"/>
  <c r="G1302" i="2"/>
  <c r="I1302" i="2" s="1"/>
  <c r="G1303" i="2"/>
  <c r="G1296" i="2"/>
  <c r="I1296" i="2" s="1"/>
  <c r="G1297" i="2"/>
  <c r="G1290" i="2"/>
  <c r="H1290" i="2" s="1"/>
  <c r="G1291" i="2"/>
  <c r="G1284" i="2"/>
  <c r="I1284" i="2" s="1"/>
  <c r="G1285" i="2"/>
  <c r="G1278" i="2"/>
  <c r="I1278" i="2" s="1"/>
  <c r="G1279" i="2"/>
  <c r="G1272" i="2"/>
  <c r="I1272" i="2" s="1"/>
  <c r="G1273" i="2"/>
  <c r="G1266" i="2"/>
  <c r="I1266" i="2" s="1"/>
  <c r="G1267" i="2"/>
  <c r="G1260" i="2"/>
  <c r="H1260" i="2" s="1"/>
  <c r="J1260" i="2" s="1"/>
  <c r="E1261" i="2"/>
  <c r="G1261" i="2" s="1"/>
  <c r="G1251" i="2"/>
  <c r="I1251" i="2" s="1"/>
  <c r="G1252" i="2"/>
  <c r="G1245" i="2"/>
  <c r="I1245" i="2" s="1"/>
  <c r="G1246" i="2"/>
  <c r="G1239" i="2"/>
  <c r="H1239" i="2" s="1"/>
  <c r="G1240" i="2"/>
  <c r="G1233" i="2"/>
  <c r="H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H1209" i="2" s="1"/>
  <c r="G1210" i="2"/>
  <c r="G1203" i="2"/>
  <c r="I1203" i="2" s="1"/>
  <c r="G1204" i="2"/>
  <c r="G1197" i="2"/>
  <c r="I1197" i="2" s="1"/>
  <c r="G1198" i="2"/>
  <c r="G1191" i="2"/>
  <c r="H1191" i="2" s="1"/>
  <c r="G1192" i="2"/>
  <c r="G1185" i="2"/>
  <c r="I1185" i="2" s="1"/>
  <c r="G1186" i="2"/>
  <c r="G1179" i="2"/>
  <c r="H1179" i="2" s="1"/>
  <c r="G1180" i="2"/>
  <c r="G1173" i="2"/>
  <c r="I1173" i="2" s="1"/>
  <c r="G1174" i="2"/>
  <c r="G1167" i="2"/>
  <c r="I1167" i="2" s="1"/>
  <c r="G1168" i="2"/>
  <c r="G1153" i="2"/>
  <c r="G1147" i="2"/>
  <c r="G1141" i="2"/>
  <c r="G1135" i="2"/>
  <c r="G1129" i="2"/>
  <c r="G1123" i="2"/>
  <c r="G1117" i="2"/>
  <c r="G1111" i="2"/>
  <c r="G1105" i="2"/>
  <c r="G1099" i="2"/>
  <c r="G1093" i="2"/>
  <c r="G1087" i="2"/>
  <c r="G1081" i="2"/>
  <c r="G1075" i="2"/>
  <c r="G1069" i="2"/>
  <c r="G1152" i="2"/>
  <c r="G1146" i="2"/>
  <c r="G1140" i="2"/>
  <c r="I1140" i="2" s="1"/>
  <c r="G1134" i="2"/>
  <c r="G1128" i="2"/>
  <c r="G1122" i="2"/>
  <c r="I1122" i="2" s="1"/>
  <c r="G1116" i="2"/>
  <c r="G1110" i="2"/>
  <c r="G1104" i="2"/>
  <c r="G1098" i="2"/>
  <c r="G1092" i="2"/>
  <c r="G1086" i="2"/>
  <c r="G1080" i="2"/>
  <c r="G1074" i="2"/>
  <c r="G1068" i="2"/>
  <c r="G1053" i="2"/>
  <c r="H1053" i="2" s="1"/>
  <c r="G1054" i="2"/>
  <c r="G1047" i="2"/>
  <c r="I1047" i="2" s="1"/>
  <c r="G1048" i="2"/>
  <c r="G1041" i="2"/>
  <c r="H1041" i="2" s="1"/>
  <c r="G1042" i="2"/>
  <c r="G1035" i="2"/>
  <c r="H1035" i="2" s="1"/>
  <c r="G1036" i="2"/>
  <c r="G1029" i="2"/>
  <c r="I1029" i="2" s="1"/>
  <c r="G1030" i="2"/>
  <c r="G1023" i="2"/>
  <c r="I1023" i="2" s="1"/>
  <c r="G1024" i="2"/>
  <c r="G1017" i="2"/>
  <c r="I1017" i="2" s="1"/>
  <c r="G1018" i="2"/>
  <c r="G1011" i="2"/>
  <c r="H1011" i="2" s="1"/>
  <c r="G1012" i="2"/>
  <c r="G1005" i="2"/>
  <c r="I1005" i="2" s="1"/>
  <c r="G1006" i="2"/>
  <c r="G999" i="2"/>
  <c r="I999" i="2" s="1"/>
  <c r="G1000" i="2"/>
  <c r="G993" i="2"/>
  <c r="I993" i="2" s="1"/>
  <c r="G994" i="2"/>
  <c r="G987" i="2"/>
  <c r="I987" i="2" s="1"/>
  <c r="G988" i="2"/>
  <c r="G981" i="2"/>
  <c r="H981" i="2" s="1"/>
  <c r="G982" i="2"/>
  <c r="G975" i="2"/>
  <c r="I975" i="2" s="1"/>
  <c r="G976" i="2"/>
  <c r="G969" i="2"/>
  <c r="H969" i="2" s="1"/>
  <c r="G970" i="2"/>
  <c r="G955" i="2"/>
  <c r="G949" i="2"/>
  <c r="G943" i="2"/>
  <c r="G937" i="2"/>
  <c r="G931" i="2"/>
  <c r="G925" i="2"/>
  <c r="G919" i="2"/>
  <c r="G913" i="2"/>
  <c r="G907" i="2"/>
  <c r="G901" i="2"/>
  <c r="G895" i="2"/>
  <c r="G889" i="2"/>
  <c r="G883" i="2"/>
  <c r="G877" i="2"/>
  <c r="G871" i="2"/>
  <c r="G876" i="2"/>
  <c r="I876" i="2" s="1"/>
  <c r="G900" i="2"/>
  <c r="I900" i="2" s="1"/>
  <c r="G924" i="2"/>
  <c r="G926" i="2" s="1"/>
  <c r="G948" i="2"/>
  <c r="I948" i="2" s="1"/>
  <c r="G882" i="2"/>
  <c r="I882" i="2" s="1"/>
  <c r="G906" i="2"/>
  <c r="G908" i="2" s="1"/>
  <c r="G930" i="2"/>
  <c r="I930" i="2" s="1"/>
  <c r="G954" i="2"/>
  <c r="I954" i="2" s="1"/>
  <c r="G888" i="2"/>
  <c r="H888" i="2" s="1"/>
  <c r="G912" i="2"/>
  <c r="I912" i="2" s="1"/>
  <c r="G936" i="2"/>
  <c r="G870" i="2"/>
  <c r="G894" i="2"/>
  <c r="I894" i="2" s="1"/>
  <c r="G918" i="2"/>
  <c r="I918" i="2" s="1"/>
  <c r="G942" i="2"/>
  <c r="H942" i="2" s="1"/>
  <c r="G864" i="2"/>
  <c r="I864" i="2" s="1"/>
  <c r="E865" i="2"/>
  <c r="G865" i="2" s="1"/>
  <c r="G855" i="2"/>
  <c r="I855" i="2" s="1"/>
  <c r="G856" i="2"/>
  <c r="G849" i="2"/>
  <c r="I849" i="2" s="1"/>
  <c r="G850" i="2"/>
  <c r="G843" i="2"/>
  <c r="H843" i="2" s="1"/>
  <c r="G844" i="2"/>
  <c r="G837" i="2"/>
  <c r="H837" i="2" s="1"/>
  <c r="G838" i="2"/>
  <c r="G831" i="2"/>
  <c r="I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H807" i="2" s="1"/>
  <c r="G808" i="2"/>
  <c r="G801" i="2"/>
  <c r="I801" i="2" s="1"/>
  <c r="G802" i="2"/>
  <c r="G795" i="2"/>
  <c r="I795" i="2" s="1"/>
  <c r="G796" i="2"/>
  <c r="G789" i="2"/>
  <c r="H789" i="2" s="1"/>
  <c r="G790" i="2"/>
  <c r="G783" i="2"/>
  <c r="I783" i="2" s="1"/>
  <c r="G784" i="2"/>
  <c r="G777" i="2"/>
  <c r="H777" i="2" s="1"/>
  <c r="G778" i="2"/>
  <c r="G771" i="2"/>
  <c r="I771" i="2" s="1"/>
  <c r="G772" i="2"/>
  <c r="G765" i="2"/>
  <c r="I765" i="2" s="1"/>
  <c r="E766" i="2"/>
  <c r="G766" i="2" s="1"/>
  <c r="G756" i="2"/>
  <c r="I756" i="2" s="1"/>
  <c r="G757" i="2"/>
  <c r="G750" i="2"/>
  <c r="I750" i="2" s="1"/>
  <c r="G751" i="2"/>
  <c r="G744" i="2"/>
  <c r="I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I702" i="2" s="1"/>
  <c r="G703" i="2"/>
  <c r="G696" i="2"/>
  <c r="H696" i="2" s="1"/>
  <c r="G697" i="2"/>
  <c r="G690" i="2"/>
  <c r="I690" i="2" s="1"/>
  <c r="G691" i="2"/>
  <c r="G684" i="2"/>
  <c r="I684" i="2" s="1"/>
  <c r="G685" i="2"/>
  <c r="G678" i="2"/>
  <c r="I678" i="2" s="1"/>
  <c r="G679" i="2"/>
  <c r="G672" i="2"/>
  <c r="H672" i="2" s="1"/>
  <c r="G673" i="2"/>
  <c r="G666" i="2"/>
  <c r="I666" i="2" s="1"/>
  <c r="E667" i="2"/>
  <c r="G667" i="2" s="1"/>
  <c r="G657" i="2"/>
  <c r="I657" i="2" s="1"/>
  <c r="G658" i="2"/>
  <c r="G651" i="2"/>
  <c r="I651" i="2" s="1"/>
  <c r="G652" i="2"/>
  <c r="G645" i="2"/>
  <c r="I645" i="2" s="1"/>
  <c r="G646" i="2"/>
  <c r="G639" i="2"/>
  <c r="H639" i="2" s="1"/>
  <c r="G640" i="2"/>
  <c r="G633" i="2"/>
  <c r="H633" i="2" s="1"/>
  <c r="G634" i="2"/>
  <c r="G627" i="2"/>
  <c r="I627" i="2" s="1"/>
  <c r="G628" i="2"/>
  <c r="G621" i="2"/>
  <c r="H621" i="2" s="1"/>
  <c r="G622" i="2"/>
  <c r="G615" i="2"/>
  <c r="H615" i="2" s="1"/>
  <c r="G616" i="2"/>
  <c r="G609" i="2"/>
  <c r="I609" i="2" s="1"/>
  <c r="G610" i="2"/>
  <c r="G603" i="2"/>
  <c r="I603" i="2" s="1"/>
  <c r="G604" i="2"/>
  <c r="G597" i="2"/>
  <c r="I597" i="2" s="1"/>
  <c r="G598" i="2"/>
  <c r="G591" i="2"/>
  <c r="H591" i="2" s="1"/>
  <c r="G592" i="2"/>
  <c r="G585" i="2"/>
  <c r="I585" i="2" s="1"/>
  <c r="G586" i="2"/>
  <c r="G579" i="2"/>
  <c r="I579" i="2" s="1"/>
  <c r="G580" i="2"/>
  <c r="G573" i="2"/>
  <c r="H573" i="2" s="1"/>
  <c r="G574" i="2"/>
  <c r="G567" i="2"/>
  <c r="I567" i="2" s="1"/>
  <c r="E568" i="2"/>
  <c r="G568" i="2" s="1"/>
  <c r="G468" i="2"/>
  <c r="H468" i="2" s="1"/>
  <c r="E469" i="2"/>
  <c r="G469" i="2" s="1"/>
  <c r="G459" i="2"/>
  <c r="I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I435" i="2" s="1"/>
  <c r="E436" i="2"/>
  <c r="E437" i="2" s="1"/>
  <c r="G426" i="2"/>
  <c r="H426" i="2" s="1"/>
  <c r="G427" i="2"/>
  <c r="G420" i="2"/>
  <c r="H420" i="2" s="1"/>
  <c r="G421" i="2"/>
  <c r="G414" i="2"/>
  <c r="I414" i="2" s="1"/>
  <c r="G415" i="2"/>
  <c r="G408" i="2"/>
  <c r="I408" i="2" s="1"/>
  <c r="G409" i="2"/>
  <c r="G402" i="2"/>
  <c r="I402" i="2" s="1"/>
  <c r="G403" i="2"/>
  <c r="G396" i="2"/>
  <c r="I396" i="2" s="1"/>
  <c r="G397" i="2"/>
  <c r="G390" i="2"/>
  <c r="H390" i="2" s="1"/>
  <c r="G391" i="2"/>
  <c r="G384" i="2"/>
  <c r="I384" i="2" s="1"/>
  <c r="G385" i="2"/>
  <c r="G378" i="2"/>
  <c r="I378" i="2" s="1"/>
  <c r="G379" i="2"/>
  <c r="G372" i="2"/>
  <c r="I372" i="2" s="1"/>
  <c r="G373" i="2"/>
  <c r="G366" i="2"/>
  <c r="I366" i="2" s="1"/>
  <c r="G367" i="2"/>
  <c r="E361" i="2"/>
  <c r="G361" i="2" s="1"/>
  <c r="G342" i="2"/>
  <c r="H342" i="2" s="1"/>
  <c r="G343" i="2"/>
  <c r="G336" i="2"/>
  <c r="H336" i="2" s="1"/>
  <c r="G337" i="2"/>
  <c r="G330" i="2"/>
  <c r="I330" i="2" s="1"/>
  <c r="G331" i="2"/>
  <c r="G315" i="2"/>
  <c r="I315" i="2" s="1"/>
  <c r="G316" i="2"/>
  <c r="G309" i="2"/>
  <c r="I309" i="2" s="1"/>
  <c r="E310" i="2"/>
  <c r="G310" i="2" s="1"/>
  <c r="G300" i="2"/>
  <c r="I300" i="2" s="1"/>
  <c r="G301" i="2"/>
  <c r="G294" i="2"/>
  <c r="H294" i="2" s="1"/>
  <c r="J294" i="2" s="1"/>
  <c r="E295" i="2"/>
  <c r="G295" i="2" s="1"/>
  <c r="G285" i="2"/>
  <c r="I285" i="2" s="1"/>
  <c r="G286" i="2"/>
  <c r="G279" i="2"/>
  <c r="I279" i="2" s="1"/>
  <c r="G280" i="2"/>
  <c r="G273" i="2"/>
  <c r="I273" i="2" s="1"/>
  <c r="G274" i="2"/>
  <c r="G267" i="2"/>
  <c r="I267" i="2" s="1"/>
  <c r="G268" i="2"/>
  <c r="G261" i="2"/>
  <c r="I261" i="2" s="1"/>
  <c r="G262" i="2"/>
  <c r="G255" i="2"/>
  <c r="H255" i="2" s="1"/>
  <c r="G256" i="2"/>
  <c r="G249" i="2"/>
  <c r="I249" i="2" s="1"/>
  <c r="E250" i="2"/>
  <c r="G250" i="2" s="1"/>
  <c r="G240" i="2"/>
  <c r="I240" i="2" s="1"/>
  <c r="E241" i="2"/>
  <c r="G241" i="2" s="1"/>
  <c r="G231" i="2"/>
  <c r="H231" i="2" s="1"/>
  <c r="G232" i="2"/>
  <c r="G225" i="2"/>
  <c r="H225" i="2" s="1"/>
  <c r="G226" i="2"/>
  <c r="G219" i="2"/>
  <c r="I219" i="2" s="1"/>
  <c r="E220" i="2"/>
  <c r="G220" i="2" s="1"/>
  <c r="G210" i="2"/>
  <c r="H210" i="2" s="1"/>
  <c r="J210" i="2" s="1"/>
  <c r="E211" i="2"/>
  <c r="G211" i="2" s="1"/>
  <c r="E202" i="2"/>
  <c r="G202" i="2" s="1"/>
  <c r="G192" i="2"/>
  <c r="I192" i="2" s="1"/>
  <c r="G193" i="2"/>
  <c r="G186" i="2"/>
  <c r="I186" i="2" s="1"/>
  <c r="G187" i="2"/>
  <c r="E181" i="2"/>
  <c r="G181" i="2" s="1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2" i="2"/>
  <c r="E13" i="2" s="1"/>
  <c r="G13" i="2" s="1"/>
  <c r="G111" i="2"/>
  <c r="H111" i="2" s="1"/>
  <c r="G112" i="2"/>
  <c r="G105" i="2"/>
  <c r="I105" i="2" s="1"/>
  <c r="G106" i="2"/>
  <c r="G99" i="2"/>
  <c r="I99" i="2" s="1"/>
  <c r="G100" i="2"/>
  <c r="G93" i="2"/>
  <c r="I93" i="2" s="1"/>
  <c r="G94" i="2"/>
  <c r="G87" i="2"/>
  <c r="H87" i="2" s="1"/>
  <c r="G88" i="2"/>
  <c r="G81" i="2"/>
  <c r="I81" i="2" s="1"/>
  <c r="E82" i="2"/>
  <c r="G82" i="2" s="1"/>
  <c r="G72" i="2"/>
  <c r="H72" i="2" s="1"/>
  <c r="J72" i="2" s="1"/>
  <c r="E73" i="2"/>
  <c r="G73" i="2" s="1"/>
  <c r="G63" i="2"/>
  <c r="I63" i="2" s="1"/>
  <c r="G64" i="2"/>
  <c r="G57" i="2"/>
  <c r="I57" i="2" s="1"/>
  <c r="E58" i="2"/>
  <c r="G58" i="2" s="1"/>
  <c r="G48" i="2"/>
  <c r="H48" i="2" s="1"/>
  <c r="G49" i="2"/>
  <c r="G33" i="2"/>
  <c r="I33" i="2" s="1"/>
  <c r="G34" i="2"/>
  <c r="E18" i="2"/>
  <c r="E19" i="2" s="1"/>
  <c r="G19" i="2" s="1"/>
  <c r="G27" i="2"/>
  <c r="I27" i="2" s="1"/>
  <c r="E28" i="2"/>
  <c r="G28" i="2" s="1"/>
  <c r="G180" i="2"/>
  <c r="I180" i="2" s="1"/>
  <c r="H2892" i="2"/>
  <c r="G2250" i="2"/>
  <c r="I2250" i="2" s="1"/>
  <c r="G2349" i="2"/>
  <c r="I2349" i="2" s="1"/>
  <c r="H2652" i="2"/>
  <c r="G201" i="2"/>
  <c r="I201" i="2" s="1"/>
  <c r="H2850" i="2"/>
  <c r="I2799" i="2"/>
  <c r="H2799" i="2"/>
  <c r="E44" i="2"/>
  <c r="G42" i="2"/>
  <c r="I42" i="2" s="1"/>
  <c r="G171" i="2"/>
  <c r="I171" i="2" s="1"/>
  <c r="I2676" i="2"/>
  <c r="H2676" i="2"/>
  <c r="I2577" i="2"/>
  <c r="H2439" i="2"/>
  <c r="G2152" i="2"/>
  <c r="I2152" i="2" s="1"/>
  <c r="I2553" i="2"/>
  <c r="I2775" i="2"/>
  <c r="H2775" i="2"/>
  <c r="I2823" i="2"/>
  <c r="H2823" i="2"/>
  <c r="I2100" i="2"/>
  <c r="H2478" i="2"/>
  <c r="H2910" i="2"/>
  <c r="G1954" i="2"/>
  <c r="G1953" i="2"/>
  <c r="H2088" i="2"/>
  <c r="I2328" i="2"/>
  <c r="H2229" i="2"/>
  <c r="H2502" i="2"/>
  <c r="G2053" i="2"/>
  <c r="I2736" i="2"/>
  <c r="H2736" i="2"/>
  <c r="I2880" i="2"/>
  <c r="G2052" i="2"/>
  <c r="G2151" i="2"/>
  <c r="H2514" i="2"/>
  <c r="H2613" i="2"/>
  <c r="H2700" i="2"/>
  <c r="I2724" i="2"/>
  <c r="H2724" i="2"/>
  <c r="I2763" i="2"/>
  <c r="H2763" i="2"/>
  <c r="H2934" i="2"/>
  <c r="I2712" i="2"/>
  <c r="H2712" i="2"/>
  <c r="H2757" i="2"/>
  <c r="I2751" i="2"/>
  <c r="H2751" i="2"/>
  <c r="I2835" i="2"/>
  <c r="H2835" i="2"/>
  <c r="I2904" i="2"/>
  <c r="H2637" i="2"/>
  <c r="I2664" i="2"/>
  <c r="H2664" i="2"/>
  <c r="H2682" i="2"/>
  <c r="I2787" i="2"/>
  <c r="H2787" i="2"/>
  <c r="H2805" i="2"/>
  <c r="H2856" i="2"/>
  <c r="I2538" i="2"/>
  <c r="I2688" i="2"/>
  <c r="H2688" i="2"/>
  <c r="I2811" i="2"/>
  <c r="H2811" i="2"/>
  <c r="I2862" i="2"/>
  <c r="I2928" i="2"/>
  <c r="G2647" i="2"/>
  <c r="G2845" i="2"/>
  <c r="G2844" i="2"/>
  <c r="G1062" i="2"/>
  <c r="G1063" i="2"/>
  <c r="G963" i="2"/>
  <c r="G1162" i="2"/>
  <c r="G1161" i="2"/>
  <c r="G964" i="2"/>
  <c r="G1855" i="2"/>
  <c r="G1854" i="2"/>
  <c r="G324" i="2"/>
  <c r="G325" i="2"/>
  <c r="G352" i="2"/>
  <c r="G351" i="2"/>
  <c r="G360" i="2"/>
  <c r="G154" i="2"/>
  <c r="G163" i="2"/>
  <c r="G153" i="2"/>
  <c r="G16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58" i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I1773" i="2" l="1"/>
  <c r="H2829" i="2"/>
  <c r="H2706" i="2"/>
  <c r="H2886" i="2"/>
  <c r="J2886" i="2" s="1"/>
  <c r="H2658" i="2"/>
  <c r="J2658" i="2" s="1"/>
  <c r="H2064" i="2"/>
  <c r="I2205" i="2"/>
  <c r="H1983" i="2"/>
  <c r="J1983" i="2" s="1"/>
  <c r="I2694" i="2"/>
  <c r="I2817" i="2"/>
  <c r="H2874" i="2"/>
  <c r="H1866" i="2"/>
  <c r="J1866" i="2" s="1"/>
  <c r="H2745" i="2"/>
  <c r="H2781" i="2"/>
  <c r="I1995" i="2"/>
  <c r="I2730" i="2"/>
  <c r="H2670" i="2"/>
  <c r="J2670" i="2" s="1"/>
  <c r="H2922" i="2"/>
  <c r="J2922" i="2" s="1"/>
  <c r="I2769" i="2"/>
  <c r="I1833" i="2"/>
  <c r="I1971" i="2"/>
  <c r="H2007" i="2"/>
  <c r="K2710" i="1"/>
  <c r="K2714" i="1"/>
  <c r="K2718" i="1"/>
  <c r="J2194" i="1"/>
  <c r="H2916" i="2"/>
  <c r="J2916" i="2" s="1"/>
  <c r="H2868" i="2"/>
  <c r="J2868" i="2" s="1"/>
  <c r="K5636" i="1"/>
  <c r="K5640" i="1"/>
  <c r="K5644" i="1"/>
  <c r="H2935" i="2"/>
  <c r="J2935" i="2" s="1"/>
  <c r="I2935" i="2"/>
  <c r="I2936" i="2" s="1"/>
  <c r="J2934" i="2"/>
  <c r="E2936" i="2"/>
  <c r="E2930" i="2"/>
  <c r="G2936" i="2"/>
  <c r="J2928" i="2"/>
  <c r="I2929" i="2"/>
  <c r="I2930" i="2" s="1"/>
  <c r="H2929" i="2"/>
  <c r="J2929" i="2" s="1"/>
  <c r="G2930" i="2"/>
  <c r="I2923" i="2"/>
  <c r="I2924" i="2" s="1"/>
  <c r="H2923" i="2"/>
  <c r="J2923" i="2" s="1"/>
  <c r="E2924" i="2"/>
  <c r="G2924" i="2"/>
  <c r="I2917" i="2"/>
  <c r="I2918" i="2" s="1"/>
  <c r="H2917" i="2"/>
  <c r="J2917" i="2" s="1"/>
  <c r="E2918" i="2"/>
  <c r="G2918" i="2"/>
  <c r="J2910" i="2"/>
  <c r="I2911" i="2"/>
  <c r="I2912" i="2" s="1"/>
  <c r="H2911" i="2"/>
  <c r="J2911" i="2" s="1"/>
  <c r="E2912" i="2"/>
  <c r="G2912" i="2"/>
  <c r="J2904" i="2"/>
  <c r="I2905" i="2"/>
  <c r="I2906" i="2" s="1"/>
  <c r="H2905" i="2"/>
  <c r="J2905" i="2" s="1"/>
  <c r="E2906" i="2"/>
  <c r="G2906" i="2"/>
  <c r="J2898" i="2"/>
  <c r="I2899" i="2"/>
  <c r="H2899" i="2"/>
  <c r="J2899" i="2" s="1"/>
  <c r="E2900" i="2"/>
  <c r="I2898" i="2"/>
  <c r="G2900" i="2"/>
  <c r="J2892" i="2"/>
  <c r="E2894" i="2"/>
  <c r="I2893" i="2"/>
  <c r="I2894" i="2" s="1"/>
  <c r="H2893" i="2"/>
  <c r="J2893" i="2" s="1"/>
  <c r="G2894" i="2"/>
  <c r="I2887" i="2"/>
  <c r="I2888" i="2" s="1"/>
  <c r="H2887" i="2"/>
  <c r="J2887" i="2" s="1"/>
  <c r="E2888" i="2"/>
  <c r="G2888" i="2"/>
  <c r="J2880" i="2"/>
  <c r="E2882" i="2"/>
  <c r="I2881" i="2"/>
  <c r="I2882" i="2" s="1"/>
  <c r="H2881" i="2"/>
  <c r="J2881" i="2" s="1"/>
  <c r="G2882" i="2"/>
  <c r="I2875" i="2"/>
  <c r="I2876" i="2" s="1"/>
  <c r="H2875" i="2"/>
  <c r="J2875" i="2" s="1"/>
  <c r="E2876" i="2"/>
  <c r="J2874" i="2"/>
  <c r="G2876" i="2"/>
  <c r="I2869" i="2"/>
  <c r="I2870" i="2" s="1"/>
  <c r="H2869" i="2"/>
  <c r="J2869" i="2" s="1"/>
  <c r="E2870" i="2"/>
  <c r="G2870" i="2"/>
  <c r="J2862" i="2"/>
  <c r="E2864" i="2"/>
  <c r="I2863" i="2"/>
  <c r="I2864" i="2" s="1"/>
  <c r="H2863" i="2"/>
  <c r="J2863" i="2" s="1"/>
  <c r="G2864" i="2"/>
  <c r="I2857" i="2"/>
  <c r="H2857" i="2"/>
  <c r="J2857" i="2" s="1"/>
  <c r="J2856" i="2"/>
  <c r="E2858" i="2"/>
  <c r="I2858" i="2"/>
  <c r="G2858" i="2"/>
  <c r="E2852" i="2"/>
  <c r="J2850" i="2"/>
  <c r="I2851" i="2"/>
  <c r="H2851" i="2"/>
  <c r="J2851" i="2" s="1"/>
  <c r="I2850" i="2"/>
  <c r="G2852" i="2"/>
  <c r="H2565" i="2"/>
  <c r="H2601" i="2"/>
  <c r="J2601" i="2" s="1"/>
  <c r="H2454" i="2"/>
  <c r="J2454" i="2" s="1"/>
  <c r="I2304" i="2"/>
  <c r="H2589" i="2"/>
  <c r="H2280" i="2"/>
  <c r="J2280" i="2" s="1"/>
  <c r="H2490" i="2"/>
  <c r="J2490" i="2" s="1"/>
  <c r="H2256" i="2"/>
  <c r="J2256" i="2" s="1"/>
  <c r="H2836" i="2"/>
  <c r="J2836" i="2" s="1"/>
  <c r="I2836" i="2"/>
  <c r="I2837" i="2" s="1"/>
  <c r="J2835" i="2"/>
  <c r="E2837" i="2"/>
  <c r="G2837" i="2"/>
  <c r="E2831" i="2"/>
  <c r="J2829" i="2"/>
  <c r="I2830" i="2"/>
  <c r="I2831" i="2" s="1"/>
  <c r="H2830" i="2"/>
  <c r="J2830" i="2" s="1"/>
  <c r="G2831" i="2"/>
  <c r="E2825" i="2"/>
  <c r="J2823" i="2"/>
  <c r="I2824" i="2"/>
  <c r="I2825" i="2" s="1"/>
  <c r="H2824" i="2"/>
  <c r="J2824" i="2" s="1"/>
  <c r="G2825" i="2"/>
  <c r="J2817" i="2"/>
  <c r="E2819" i="2"/>
  <c r="I2818" i="2"/>
  <c r="H2818" i="2"/>
  <c r="J2818" i="2" s="1"/>
  <c r="G2819" i="2"/>
  <c r="E2813" i="2"/>
  <c r="J2811" i="2"/>
  <c r="I2812" i="2"/>
  <c r="I2813" i="2" s="1"/>
  <c r="H2812" i="2"/>
  <c r="J2812" i="2" s="1"/>
  <c r="G2813" i="2"/>
  <c r="J2805" i="2"/>
  <c r="I2806" i="2"/>
  <c r="I2807" i="2" s="1"/>
  <c r="H2806" i="2"/>
  <c r="J2806" i="2" s="1"/>
  <c r="E2807" i="2"/>
  <c r="G2807" i="2"/>
  <c r="E2801" i="2"/>
  <c r="I2800" i="2"/>
  <c r="I2801" i="2" s="1"/>
  <c r="H2800" i="2"/>
  <c r="J2800" i="2" s="1"/>
  <c r="J2799" i="2"/>
  <c r="G2801" i="2"/>
  <c r="E2795" i="2"/>
  <c r="I2794" i="2"/>
  <c r="I2795" i="2" s="1"/>
  <c r="H2794" i="2"/>
  <c r="J2794" i="2" s="1"/>
  <c r="H2793" i="2"/>
  <c r="G2795" i="2"/>
  <c r="J2787" i="2"/>
  <c r="E2789" i="2"/>
  <c r="I2788" i="2"/>
  <c r="I2789" i="2" s="1"/>
  <c r="H2788" i="2"/>
  <c r="J2788" i="2" s="1"/>
  <c r="G2789" i="2"/>
  <c r="E2783" i="2"/>
  <c r="I2782" i="2"/>
  <c r="I2783" i="2" s="1"/>
  <c r="H2782" i="2"/>
  <c r="J2782" i="2" s="1"/>
  <c r="J2781" i="2"/>
  <c r="G2783" i="2"/>
  <c r="J2775" i="2"/>
  <c r="I2776" i="2"/>
  <c r="I2777" i="2" s="1"/>
  <c r="H2776" i="2"/>
  <c r="J2776" i="2" s="1"/>
  <c r="E2777" i="2"/>
  <c r="G2777" i="2"/>
  <c r="I2770" i="2"/>
  <c r="H2770" i="2"/>
  <c r="J2770" i="2" s="1"/>
  <c r="J2769" i="2"/>
  <c r="E2771" i="2"/>
  <c r="G2771" i="2"/>
  <c r="J2763" i="2"/>
  <c r="H2764" i="2"/>
  <c r="J2764" i="2" s="1"/>
  <c r="I2764" i="2"/>
  <c r="I2765" i="2" s="1"/>
  <c r="E2765" i="2"/>
  <c r="G2765" i="2"/>
  <c r="J2757" i="2"/>
  <c r="I2758" i="2"/>
  <c r="I2759" i="2" s="1"/>
  <c r="H2758" i="2"/>
  <c r="J2758" i="2" s="1"/>
  <c r="E2759" i="2"/>
  <c r="G2759" i="2"/>
  <c r="J2751" i="2"/>
  <c r="E2753" i="2"/>
  <c r="I2752" i="2"/>
  <c r="I2753" i="2" s="1"/>
  <c r="H2752" i="2"/>
  <c r="J2752" i="2" s="1"/>
  <c r="G2753" i="2"/>
  <c r="H2547" i="2"/>
  <c r="E2252" i="2"/>
  <c r="H2520" i="2"/>
  <c r="J2520" i="2" s="1"/>
  <c r="I2448" i="2"/>
  <c r="I2718" i="2"/>
  <c r="H2646" i="2"/>
  <c r="H2737" i="2"/>
  <c r="J2737" i="2" s="1"/>
  <c r="I2737" i="2"/>
  <c r="I2738" i="2" s="1"/>
  <c r="E2738" i="2"/>
  <c r="J2736" i="2"/>
  <c r="H2738" i="2"/>
  <c r="G2738" i="2"/>
  <c r="E2732" i="2"/>
  <c r="I2731" i="2"/>
  <c r="H2731" i="2"/>
  <c r="J2731" i="2" s="1"/>
  <c r="J2730" i="2"/>
  <c r="G2732" i="2"/>
  <c r="I2725" i="2"/>
  <c r="I2726" i="2" s="1"/>
  <c r="H2725" i="2"/>
  <c r="J2725" i="2" s="1"/>
  <c r="J2724" i="2"/>
  <c r="E2726" i="2"/>
  <c r="G2726" i="2"/>
  <c r="I2719" i="2"/>
  <c r="H2719" i="2"/>
  <c r="J2719" i="2" s="1"/>
  <c r="E2720" i="2"/>
  <c r="J2718" i="2"/>
  <c r="G2720" i="2"/>
  <c r="J2712" i="2"/>
  <c r="E2714" i="2"/>
  <c r="I2713" i="2"/>
  <c r="I2714" i="2" s="1"/>
  <c r="H2713" i="2"/>
  <c r="J2713" i="2" s="1"/>
  <c r="G2714" i="2"/>
  <c r="J2706" i="2"/>
  <c r="H2707" i="2"/>
  <c r="J2707" i="2" s="1"/>
  <c r="I2707" i="2"/>
  <c r="I2708" i="2" s="1"/>
  <c r="E2702" i="2"/>
  <c r="E2708" i="2"/>
  <c r="G2708" i="2"/>
  <c r="J2700" i="2"/>
  <c r="I2701" i="2"/>
  <c r="H2701" i="2"/>
  <c r="J2701" i="2" s="1"/>
  <c r="I2700" i="2"/>
  <c r="G2702" i="2"/>
  <c r="J2694" i="2"/>
  <c r="E2696" i="2"/>
  <c r="I2695" i="2"/>
  <c r="H2695" i="2"/>
  <c r="J2695" i="2" s="1"/>
  <c r="G2696" i="2"/>
  <c r="J2688" i="2"/>
  <c r="I2689" i="2"/>
  <c r="I2690" i="2" s="1"/>
  <c r="H2689" i="2"/>
  <c r="J2689" i="2" s="1"/>
  <c r="E2690" i="2"/>
  <c r="G2690" i="2"/>
  <c r="J2682" i="2"/>
  <c r="I2683" i="2"/>
  <c r="I2684" i="2" s="1"/>
  <c r="H2683" i="2"/>
  <c r="J2683" i="2" s="1"/>
  <c r="E2684" i="2"/>
  <c r="G2684" i="2"/>
  <c r="J2676" i="2"/>
  <c r="E2678" i="2"/>
  <c r="I2677" i="2"/>
  <c r="I2678" i="2" s="1"/>
  <c r="H2677" i="2"/>
  <c r="J2677" i="2" s="1"/>
  <c r="G2678" i="2"/>
  <c r="E2672" i="2"/>
  <c r="I2671" i="2"/>
  <c r="I2672" i="2" s="1"/>
  <c r="H2671" i="2"/>
  <c r="J2671" i="2" s="1"/>
  <c r="G2672" i="2"/>
  <c r="J2664" i="2"/>
  <c r="I2665" i="2"/>
  <c r="I2666" i="2" s="1"/>
  <c r="H2665" i="2"/>
  <c r="J2665" i="2" s="1"/>
  <c r="E2666" i="2"/>
  <c r="G2666" i="2"/>
  <c r="E2660" i="2"/>
  <c r="I2659" i="2"/>
  <c r="I2660" i="2" s="1"/>
  <c r="H2659" i="2"/>
  <c r="J2659" i="2" s="1"/>
  <c r="G2660" i="2"/>
  <c r="J2652" i="2"/>
  <c r="E2654" i="2"/>
  <c r="I2653" i="2"/>
  <c r="H2653" i="2"/>
  <c r="J2653" i="2" s="1"/>
  <c r="I2652" i="2"/>
  <c r="G2654" i="2"/>
  <c r="H2607" i="2"/>
  <c r="J2607" i="2" s="1"/>
  <c r="I2631" i="2"/>
  <c r="H2619" i="2"/>
  <c r="H2583" i="2"/>
  <c r="J2583" i="2" s="1"/>
  <c r="I2559" i="2"/>
  <c r="H2638" i="2"/>
  <c r="J2638" i="2" s="1"/>
  <c r="I2638" i="2"/>
  <c r="I2639" i="2" s="1"/>
  <c r="E2639" i="2"/>
  <c r="J2637" i="2"/>
  <c r="H2639" i="2"/>
  <c r="G2639" i="2"/>
  <c r="J2631" i="2"/>
  <c r="E2633" i="2"/>
  <c r="I2632" i="2"/>
  <c r="I2633" i="2" s="1"/>
  <c r="H2632" i="2"/>
  <c r="J2632" i="2" s="1"/>
  <c r="G2633" i="2"/>
  <c r="J2625" i="2"/>
  <c r="I2626" i="2"/>
  <c r="H2626" i="2"/>
  <c r="J2626" i="2" s="1"/>
  <c r="E2627" i="2"/>
  <c r="I2625" i="2"/>
  <c r="G2627" i="2"/>
  <c r="J2619" i="2"/>
  <c r="I2620" i="2"/>
  <c r="I2621" i="2" s="1"/>
  <c r="H2620" i="2"/>
  <c r="J2620" i="2" s="1"/>
  <c r="E2603" i="2"/>
  <c r="E2621" i="2"/>
  <c r="G2621" i="2"/>
  <c r="J2613" i="2"/>
  <c r="I2614" i="2"/>
  <c r="I2615" i="2" s="1"/>
  <c r="H2614" i="2"/>
  <c r="J2614" i="2" s="1"/>
  <c r="E2615" i="2"/>
  <c r="G2615" i="2"/>
  <c r="H1797" i="2"/>
  <c r="J1797" i="2" s="1"/>
  <c r="H1746" i="2"/>
  <c r="J1746" i="2" s="1"/>
  <c r="H1821" i="2"/>
  <c r="J1821" i="2" s="1"/>
  <c r="H2043" i="2"/>
  <c r="J2043" i="2" s="1"/>
  <c r="H2157" i="2"/>
  <c r="J2157" i="2" s="1"/>
  <c r="H2181" i="2"/>
  <c r="J2181" i="2" s="1"/>
  <c r="H2019" i="2"/>
  <c r="J2019" i="2" s="1"/>
  <c r="H1662" i="2"/>
  <c r="J1662" i="2" s="1"/>
  <c r="E2609" i="2"/>
  <c r="H1845" i="2"/>
  <c r="J1845" i="2" s="1"/>
  <c r="I1686" i="2"/>
  <c r="H2112" i="2"/>
  <c r="J2112" i="2" s="1"/>
  <c r="I2124" i="2"/>
  <c r="H2193" i="2"/>
  <c r="J2193" i="2" s="1"/>
  <c r="H1902" i="2"/>
  <c r="J1902" i="2" s="1"/>
  <c r="I2608" i="2"/>
  <c r="I2609" i="2" s="1"/>
  <c r="H2608" i="2"/>
  <c r="J2608" i="2" s="1"/>
  <c r="I1674" i="2"/>
  <c r="H2421" i="2"/>
  <c r="J2421" i="2" s="1"/>
  <c r="I2136" i="2"/>
  <c r="G2350" i="2"/>
  <c r="H2350" i="2" s="1"/>
  <c r="J2350" i="2" s="1"/>
  <c r="G2609" i="2"/>
  <c r="I2602" i="2"/>
  <c r="I2603" i="2" s="1"/>
  <c r="H2602" i="2"/>
  <c r="J2602" i="2" s="1"/>
  <c r="G2603" i="2"/>
  <c r="G2591" i="2"/>
  <c r="I2596" i="2"/>
  <c r="I2597" i="2" s="1"/>
  <c r="H2596" i="2"/>
  <c r="J2596" i="2" s="1"/>
  <c r="E2597" i="2"/>
  <c r="H2595" i="2"/>
  <c r="G2597" i="2"/>
  <c r="E2591" i="2"/>
  <c r="J2589" i="2"/>
  <c r="I2590" i="2"/>
  <c r="I2591" i="2" s="1"/>
  <c r="H2590" i="2"/>
  <c r="J2590" i="2" s="1"/>
  <c r="I2584" i="2"/>
  <c r="I2585" i="2" s="1"/>
  <c r="H2584" i="2"/>
  <c r="J2584" i="2" s="1"/>
  <c r="E2585" i="2"/>
  <c r="G2585" i="2"/>
  <c r="I2578" i="2"/>
  <c r="I2579" i="2" s="1"/>
  <c r="H2578" i="2"/>
  <c r="J2578" i="2" s="1"/>
  <c r="E2579" i="2"/>
  <c r="J2577" i="2"/>
  <c r="G2579" i="2"/>
  <c r="H2460" i="2"/>
  <c r="J2460" i="2" s="1"/>
  <c r="I2472" i="2"/>
  <c r="G2549" i="2"/>
  <c r="H2532" i="2"/>
  <c r="J2532" i="2" s="1"/>
  <c r="H2403" i="2"/>
  <c r="J2403" i="2" s="1"/>
  <c r="E2573" i="2"/>
  <c r="I2572" i="2"/>
  <c r="I2573" i="2" s="1"/>
  <c r="H2572" i="2"/>
  <c r="J2572" i="2" s="1"/>
  <c r="H2571" i="2"/>
  <c r="G2573" i="2"/>
  <c r="I2566" i="2"/>
  <c r="I2567" i="2" s="1"/>
  <c r="H2566" i="2"/>
  <c r="J2566" i="2" s="1"/>
  <c r="J2565" i="2"/>
  <c r="I2367" i="2"/>
  <c r="H2130" i="2"/>
  <c r="J2130" i="2" s="1"/>
  <c r="E2567" i="2"/>
  <c r="G2567" i="2"/>
  <c r="I2560" i="2"/>
  <c r="H2560" i="2"/>
  <c r="J2560" i="2" s="1"/>
  <c r="J2559" i="2"/>
  <c r="E2555" i="2"/>
  <c r="E2561" i="2"/>
  <c r="G2561" i="2"/>
  <c r="J2553" i="2"/>
  <c r="I2554" i="2"/>
  <c r="I2555" i="2" s="1"/>
  <c r="H2554" i="2"/>
  <c r="J2554" i="2" s="1"/>
  <c r="G2555" i="2"/>
  <c r="G2450" i="2"/>
  <c r="G2534" i="2"/>
  <c r="J2538" i="2"/>
  <c r="E2540" i="2"/>
  <c r="I2539" i="2"/>
  <c r="I2540" i="2" s="1"/>
  <c r="H2539" i="2"/>
  <c r="J2539" i="2" s="1"/>
  <c r="G2540" i="2"/>
  <c r="E2534" i="2"/>
  <c r="E2528" i="2"/>
  <c r="I2533" i="2"/>
  <c r="I2534" i="2" s="1"/>
  <c r="H2533" i="2"/>
  <c r="J2533" i="2" s="1"/>
  <c r="I2527" i="2"/>
  <c r="H2527" i="2"/>
  <c r="J2527" i="2" s="1"/>
  <c r="J2526" i="2"/>
  <c r="I2526" i="2"/>
  <c r="G2528" i="2"/>
  <c r="I2521" i="2"/>
  <c r="I2522" i="2" s="1"/>
  <c r="H2521" i="2"/>
  <c r="J2521" i="2" s="1"/>
  <c r="E2522" i="2"/>
  <c r="G2522" i="2"/>
  <c r="I2515" i="2"/>
  <c r="H2515" i="2"/>
  <c r="J2515" i="2" s="1"/>
  <c r="E2516" i="2"/>
  <c r="J2514" i="2"/>
  <c r="I2514" i="2"/>
  <c r="I2516" i="2" s="1"/>
  <c r="G2516" i="2"/>
  <c r="G2504" i="2"/>
  <c r="E2510" i="2"/>
  <c r="I2509" i="2"/>
  <c r="I2510" i="2" s="1"/>
  <c r="H2509" i="2"/>
  <c r="J2509" i="2" s="1"/>
  <c r="E2504" i="2"/>
  <c r="H2508" i="2"/>
  <c r="G2510" i="2"/>
  <c r="I2503" i="2"/>
  <c r="I2504" i="2" s="1"/>
  <c r="H2503" i="2"/>
  <c r="J2503" i="2" s="1"/>
  <c r="J2502" i="2"/>
  <c r="G2492" i="2"/>
  <c r="J2496" i="2"/>
  <c r="E2498" i="2"/>
  <c r="I2497" i="2"/>
  <c r="H2497" i="2"/>
  <c r="J2497" i="2" s="1"/>
  <c r="E2492" i="2"/>
  <c r="I2496" i="2"/>
  <c r="G2498" i="2"/>
  <c r="H2491" i="2"/>
  <c r="J2491" i="2" s="1"/>
  <c r="I2491" i="2"/>
  <c r="I2492" i="2" s="1"/>
  <c r="E2486" i="2"/>
  <c r="I2485" i="2"/>
  <c r="I2486" i="2" s="1"/>
  <c r="H2485" i="2"/>
  <c r="J2485" i="2" s="1"/>
  <c r="H2484" i="2"/>
  <c r="G2486" i="2"/>
  <c r="J2478" i="2"/>
  <c r="I2479" i="2"/>
  <c r="I2480" i="2" s="1"/>
  <c r="H2479" i="2"/>
  <c r="J2479" i="2" s="1"/>
  <c r="E2480" i="2"/>
  <c r="G2480" i="2"/>
  <c r="J2472" i="2"/>
  <c r="E2474" i="2"/>
  <c r="I2473" i="2"/>
  <c r="H2473" i="2"/>
  <c r="J2473" i="2" s="1"/>
  <c r="G2474" i="2"/>
  <c r="G2462" i="2"/>
  <c r="E2468" i="2"/>
  <c r="I2467" i="2"/>
  <c r="I2468" i="2" s="1"/>
  <c r="H2467" i="2"/>
  <c r="J2467" i="2" s="1"/>
  <c r="E2462" i="2"/>
  <c r="H2466" i="2"/>
  <c r="G2468" i="2"/>
  <c r="I2461" i="2"/>
  <c r="I2462" i="2" s="1"/>
  <c r="H2461" i="2"/>
  <c r="J2461" i="2" s="1"/>
  <c r="E2456" i="2"/>
  <c r="I2455" i="2"/>
  <c r="I2456" i="2" s="1"/>
  <c r="H2455" i="2"/>
  <c r="J2455" i="2" s="1"/>
  <c r="G2456" i="2"/>
  <c r="H1791" i="2"/>
  <c r="J1791" i="2" s="1"/>
  <c r="H2427" i="2"/>
  <c r="J2427" i="2" s="1"/>
  <c r="I1908" i="2"/>
  <c r="I1728" i="2"/>
  <c r="I2187" i="2"/>
  <c r="I1740" i="2"/>
  <c r="I2070" i="2"/>
  <c r="I2094" i="2"/>
  <c r="H2415" i="2"/>
  <c r="J2415" i="2" s="1"/>
  <c r="H1803" i="2"/>
  <c r="J1803" i="2" s="1"/>
  <c r="I2199" i="2"/>
  <c r="H2355" i="2"/>
  <c r="J2355" i="2" s="1"/>
  <c r="H2379" i="2"/>
  <c r="J2379" i="2" s="1"/>
  <c r="I1989" i="2"/>
  <c r="H2391" i="2"/>
  <c r="J2391" i="2" s="1"/>
  <c r="K5107" i="1"/>
  <c r="K5111" i="1"/>
  <c r="I2409" i="2"/>
  <c r="I2385" i="2"/>
  <c r="K5103" i="1"/>
  <c r="J2439" i="2"/>
  <c r="H2440" i="2"/>
  <c r="J2440" i="2" s="1"/>
  <c r="I2440" i="2"/>
  <c r="I2441" i="2" s="1"/>
  <c r="E2441" i="2"/>
  <c r="G2441" i="2"/>
  <c r="H2434" i="2"/>
  <c r="J2434" i="2" s="1"/>
  <c r="I2434" i="2"/>
  <c r="I2435" i="2" s="1"/>
  <c r="E2429" i="2"/>
  <c r="H2433" i="2"/>
  <c r="G2435" i="2"/>
  <c r="H2428" i="2"/>
  <c r="J2428" i="2" s="1"/>
  <c r="I2428" i="2"/>
  <c r="I2429" i="2" s="1"/>
  <c r="G2429" i="2"/>
  <c r="E2423" i="2"/>
  <c r="I2422" i="2"/>
  <c r="I2423" i="2" s="1"/>
  <c r="H2422" i="2"/>
  <c r="J2422" i="2" s="1"/>
  <c r="G2423" i="2"/>
  <c r="I2416" i="2"/>
  <c r="I2417" i="2" s="1"/>
  <c r="H2416" i="2"/>
  <c r="J2416" i="2" s="1"/>
  <c r="E2417" i="2"/>
  <c r="G2417" i="2"/>
  <c r="J2409" i="2"/>
  <c r="E2411" i="2"/>
  <c r="I2410" i="2"/>
  <c r="H2410" i="2"/>
  <c r="J2410" i="2" s="1"/>
  <c r="G2411" i="2"/>
  <c r="I2404" i="2"/>
  <c r="I2405" i="2" s="1"/>
  <c r="H2404" i="2"/>
  <c r="J2404" i="2" s="1"/>
  <c r="E2405" i="2"/>
  <c r="G2405" i="2"/>
  <c r="E2399" i="2"/>
  <c r="J2397" i="2"/>
  <c r="I2398" i="2"/>
  <c r="H2398" i="2"/>
  <c r="J2398" i="2" s="1"/>
  <c r="I2397" i="2"/>
  <c r="G2399" i="2"/>
  <c r="I2392" i="2"/>
  <c r="I2393" i="2" s="1"/>
  <c r="H2392" i="2"/>
  <c r="J2392" i="2" s="1"/>
  <c r="E2393" i="2"/>
  <c r="G2393" i="2"/>
  <c r="J2385" i="2"/>
  <c r="I2386" i="2"/>
  <c r="H2386" i="2"/>
  <c r="J2386" i="2" s="1"/>
  <c r="E2387" i="2"/>
  <c r="G2387" i="2"/>
  <c r="E2381" i="2"/>
  <c r="I2380" i="2"/>
  <c r="I2381" i="2" s="1"/>
  <c r="H2380" i="2"/>
  <c r="J2380" i="2" s="1"/>
  <c r="G2381" i="2"/>
  <c r="J2373" i="2"/>
  <c r="I2374" i="2"/>
  <c r="H2374" i="2"/>
  <c r="J2374" i="2" s="1"/>
  <c r="E2375" i="2"/>
  <c r="I2373" i="2"/>
  <c r="G2375" i="2"/>
  <c r="J2367" i="2"/>
  <c r="I2368" i="2"/>
  <c r="H2368" i="2"/>
  <c r="J2368" i="2" s="1"/>
  <c r="E2369" i="2"/>
  <c r="G2369" i="2"/>
  <c r="I2362" i="2"/>
  <c r="I2363" i="2" s="1"/>
  <c r="H2362" i="2"/>
  <c r="J2362" i="2" s="1"/>
  <c r="E2363" i="2"/>
  <c r="H2361" i="2"/>
  <c r="G2363" i="2"/>
  <c r="E2357" i="2"/>
  <c r="I2356" i="2"/>
  <c r="I2357" i="2" s="1"/>
  <c r="H2356" i="2"/>
  <c r="J2356" i="2" s="1"/>
  <c r="G2357" i="2"/>
  <c r="H1815" i="2"/>
  <c r="J1815" i="2" s="1"/>
  <c r="I1668" i="2"/>
  <c r="I1617" i="2"/>
  <c r="H1593" i="2"/>
  <c r="J1593" i="2" s="1"/>
  <c r="H1944" i="2"/>
  <c r="J1944" i="2" s="1"/>
  <c r="H1920" i="2"/>
  <c r="J1920" i="2" s="1"/>
  <c r="I2013" i="2"/>
  <c r="H2142" i="2"/>
  <c r="J2142" i="2" s="1"/>
  <c r="I2037" i="2"/>
  <c r="H2118" i="2"/>
  <c r="J2118" i="2" s="1"/>
  <c r="I2106" i="2"/>
  <c r="I1977" i="2"/>
  <c r="H1755" i="2"/>
  <c r="J1755" i="2" s="1"/>
  <c r="H1896" i="2"/>
  <c r="J1896" i="2" s="1"/>
  <c r="H1767" i="2"/>
  <c r="J1767" i="2" s="1"/>
  <c r="I1779" i="2"/>
  <c r="H1839" i="2"/>
  <c r="J1839" i="2" s="1"/>
  <c r="I1860" i="2"/>
  <c r="H1872" i="2"/>
  <c r="J1872" i="2" s="1"/>
  <c r="I1692" i="2"/>
  <c r="I2310" i="2"/>
  <c r="H2341" i="2"/>
  <c r="J2341" i="2" s="1"/>
  <c r="I2341" i="2"/>
  <c r="E2342" i="2"/>
  <c r="J2340" i="2"/>
  <c r="H2342" i="2"/>
  <c r="I2340" i="2"/>
  <c r="I2342" i="2" s="1"/>
  <c r="G2342" i="2"/>
  <c r="E2336" i="2"/>
  <c r="I2335" i="2"/>
  <c r="I2336" i="2" s="1"/>
  <c r="H2335" i="2"/>
  <c r="J2335" i="2" s="1"/>
  <c r="H2334" i="2"/>
  <c r="G2336" i="2"/>
  <c r="J2328" i="2"/>
  <c r="I2329" i="2"/>
  <c r="I2330" i="2" s="1"/>
  <c r="H2329" i="2"/>
  <c r="J2329" i="2" s="1"/>
  <c r="E2330" i="2"/>
  <c r="G2330" i="2"/>
  <c r="I2323" i="2"/>
  <c r="H2323" i="2"/>
  <c r="J2323" i="2" s="1"/>
  <c r="J2322" i="2"/>
  <c r="E2324" i="2"/>
  <c r="I2322" i="2"/>
  <c r="I2324" i="2" s="1"/>
  <c r="G2324" i="2"/>
  <c r="I2317" i="2"/>
  <c r="I2318" i="2" s="1"/>
  <c r="H2317" i="2"/>
  <c r="J2317" i="2" s="1"/>
  <c r="E2318" i="2"/>
  <c r="H2316" i="2"/>
  <c r="G2318" i="2"/>
  <c r="I2311" i="2"/>
  <c r="H2311" i="2"/>
  <c r="J2311" i="2" s="1"/>
  <c r="E2312" i="2"/>
  <c r="J2310" i="2"/>
  <c r="G2312" i="2"/>
  <c r="E2306" i="2"/>
  <c r="I2305" i="2"/>
  <c r="H2305" i="2"/>
  <c r="J2305" i="2" s="1"/>
  <c r="J2304" i="2"/>
  <c r="G2306" i="2"/>
  <c r="I2299" i="2"/>
  <c r="H2299" i="2"/>
  <c r="J2299" i="2" s="1"/>
  <c r="E2300" i="2"/>
  <c r="J2298" i="2"/>
  <c r="I2298" i="2"/>
  <c r="I2300" i="2" s="1"/>
  <c r="G2300" i="2"/>
  <c r="I2293" i="2"/>
  <c r="I2294" i="2" s="1"/>
  <c r="H2293" i="2"/>
  <c r="J2293" i="2" s="1"/>
  <c r="E2294" i="2"/>
  <c r="H2292" i="2"/>
  <c r="G2294" i="2"/>
  <c r="E2288" i="2"/>
  <c r="H2287" i="2"/>
  <c r="J2287" i="2" s="1"/>
  <c r="I2287" i="2"/>
  <c r="I2288" i="2" s="1"/>
  <c r="H2286" i="2"/>
  <c r="G2288" i="2"/>
  <c r="I2281" i="2"/>
  <c r="I2282" i="2" s="1"/>
  <c r="H2281" i="2"/>
  <c r="J2281" i="2" s="1"/>
  <c r="E2282" i="2"/>
  <c r="G2282" i="2"/>
  <c r="J2274" i="2"/>
  <c r="I2275" i="2"/>
  <c r="H2275" i="2"/>
  <c r="J2275" i="2" s="1"/>
  <c r="E2276" i="2"/>
  <c r="I2274" i="2"/>
  <c r="G2276" i="2"/>
  <c r="E2270" i="2"/>
  <c r="I2269" i="2"/>
  <c r="I2270" i="2" s="1"/>
  <c r="H2269" i="2"/>
  <c r="J2269" i="2" s="1"/>
  <c r="H2268" i="2"/>
  <c r="G2270" i="2"/>
  <c r="E2264" i="2"/>
  <c r="I2263" i="2"/>
  <c r="I2264" i="2" s="1"/>
  <c r="H2263" i="2"/>
  <c r="J2263" i="2" s="1"/>
  <c r="H2262" i="2"/>
  <c r="G2264" i="2"/>
  <c r="H2257" i="2"/>
  <c r="J2257" i="2" s="1"/>
  <c r="I2257" i="2"/>
  <c r="I2258" i="2" s="1"/>
  <c r="E2258" i="2"/>
  <c r="G2258" i="2"/>
  <c r="H2251" i="2"/>
  <c r="J2251" i="2" s="1"/>
  <c r="I2251" i="2"/>
  <c r="I2252" i="2" s="1"/>
  <c r="I1536" i="2"/>
  <c r="H1371" i="2"/>
  <c r="J1371" i="2" s="1"/>
  <c r="K4837" i="1"/>
  <c r="K4841" i="1"/>
  <c r="K4845" i="1"/>
  <c r="K4849" i="1"/>
  <c r="I2235" i="2"/>
  <c r="H2175" i="2"/>
  <c r="J2175" i="2" s="1"/>
  <c r="H2242" i="2"/>
  <c r="J2242" i="2" s="1"/>
  <c r="I2242" i="2"/>
  <c r="J2241" i="2"/>
  <c r="E2243" i="2"/>
  <c r="I2241" i="2"/>
  <c r="G2243" i="2"/>
  <c r="J2235" i="2"/>
  <c r="I2236" i="2"/>
  <c r="H2236" i="2"/>
  <c r="J2236" i="2" s="1"/>
  <c r="E2237" i="2"/>
  <c r="G2237" i="2"/>
  <c r="J2229" i="2"/>
  <c r="E2231" i="2"/>
  <c r="I2230" i="2"/>
  <c r="I2231" i="2" s="1"/>
  <c r="H2230" i="2"/>
  <c r="J2230" i="2" s="1"/>
  <c r="G2231" i="2"/>
  <c r="J2223" i="2"/>
  <c r="E2225" i="2"/>
  <c r="I2224" i="2"/>
  <c r="H2224" i="2"/>
  <c r="J2224" i="2" s="1"/>
  <c r="I2223" i="2"/>
  <c r="G2225" i="2"/>
  <c r="J2217" i="2"/>
  <c r="E2219" i="2"/>
  <c r="I2218" i="2"/>
  <c r="H2218" i="2"/>
  <c r="J2218" i="2" s="1"/>
  <c r="I2217" i="2"/>
  <c r="G2219" i="2"/>
  <c r="E2213" i="2"/>
  <c r="I2212" i="2"/>
  <c r="I2213" i="2" s="1"/>
  <c r="H2212" i="2"/>
  <c r="J2212" i="2" s="1"/>
  <c r="H2211" i="2"/>
  <c r="G2213" i="2"/>
  <c r="J2205" i="2"/>
  <c r="I2206" i="2"/>
  <c r="I2207" i="2" s="1"/>
  <c r="H2206" i="2"/>
  <c r="J2206" i="2" s="1"/>
  <c r="E2207" i="2"/>
  <c r="G2207" i="2"/>
  <c r="J2199" i="2"/>
  <c r="E2201" i="2"/>
  <c r="I2200" i="2"/>
  <c r="H2200" i="2"/>
  <c r="J2200" i="2" s="1"/>
  <c r="G2201" i="2"/>
  <c r="E2183" i="2"/>
  <c r="E2195" i="2"/>
  <c r="I2194" i="2"/>
  <c r="I2195" i="2" s="1"/>
  <c r="H2194" i="2"/>
  <c r="J2194" i="2" s="1"/>
  <c r="G2195" i="2"/>
  <c r="G2183" i="2"/>
  <c r="J2187" i="2"/>
  <c r="I2188" i="2"/>
  <c r="H2188" i="2"/>
  <c r="J2188" i="2" s="1"/>
  <c r="E2189" i="2"/>
  <c r="G2189" i="2"/>
  <c r="I2182" i="2"/>
  <c r="I2183" i="2" s="1"/>
  <c r="H2182" i="2"/>
  <c r="J2182" i="2" s="1"/>
  <c r="I2176" i="2"/>
  <c r="I2177" i="2" s="1"/>
  <c r="H2176" i="2"/>
  <c r="J2176" i="2" s="1"/>
  <c r="E2177" i="2"/>
  <c r="G2177" i="2"/>
  <c r="J2169" i="2"/>
  <c r="I2170" i="2"/>
  <c r="H2170" i="2"/>
  <c r="J2170" i="2" s="1"/>
  <c r="E2171" i="2"/>
  <c r="I2169" i="2"/>
  <c r="G2171" i="2"/>
  <c r="E2165" i="2"/>
  <c r="I2164" i="2"/>
  <c r="I2165" i="2" s="1"/>
  <c r="H2164" i="2"/>
  <c r="J2164" i="2" s="1"/>
  <c r="H2163" i="2"/>
  <c r="G2165" i="2"/>
  <c r="E2159" i="2"/>
  <c r="I2158" i="2"/>
  <c r="I2159" i="2" s="1"/>
  <c r="H2158" i="2"/>
  <c r="J2158" i="2" s="1"/>
  <c r="G2159" i="2"/>
  <c r="J4702" i="1"/>
  <c r="H2143" i="2"/>
  <c r="J2143" i="2" s="1"/>
  <c r="I2143" i="2"/>
  <c r="I2144" i="2" s="1"/>
  <c r="E2144" i="2"/>
  <c r="G2144" i="2"/>
  <c r="I2137" i="2"/>
  <c r="H2137" i="2"/>
  <c r="J2137" i="2" s="1"/>
  <c r="E2138" i="2"/>
  <c r="J2136" i="2"/>
  <c r="G2138" i="2"/>
  <c r="I2131" i="2"/>
  <c r="I2132" i="2" s="1"/>
  <c r="H2131" i="2"/>
  <c r="J2131" i="2" s="1"/>
  <c r="E2132" i="2"/>
  <c r="G2132" i="2"/>
  <c r="J2124" i="2"/>
  <c r="E2126" i="2"/>
  <c r="I2125" i="2"/>
  <c r="H2125" i="2"/>
  <c r="J2125" i="2" s="1"/>
  <c r="G2126" i="2"/>
  <c r="E2120" i="2"/>
  <c r="I2119" i="2"/>
  <c r="I2120" i="2" s="1"/>
  <c r="H2119" i="2"/>
  <c r="J2119" i="2" s="1"/>
  <c r="G2120" i="2"/>
  <c r="E2114" i="2"/>
  <c r="I2113" i="2"/>
  <c r="I2114" i="2" s="1"/>
  <c r="H2113" i="2"/>
  <c r="J2113" i="2" s="1"/>
  <c r="G2114" i="2"/>
  <c r="J2106" i="2"/>
  <c r="I2107" i="2"/>
  <c r="H2107" i="2"/>
  <c r="J2107" i="2" s="1"/>
  <c r="E2108" i="2"/>
  <c r="G2108" i="2"/>
  <c r="I2101" i="2"/>
  <c r="I2102" i="2" s="1"/>
  <c r="H2101" i="2"/>
  <c r="J2101" i="2" s="1"/>
  <c r="E2102" i="2"/>
  <c r="H2100" i="2"/>
  <c r="G2102" i="2"/>
  <c r="I2095" i="2"/>
  <c r="H2095" i="2"/>
  <c r="J2095" i="2" s="1"/>
  <c r="J2094" i="2"/>
  <c r="E2096" i="2"/>
  <c r="G2096" i="2"/>
  <c r="I2089" i="2"/>
  <c r="I2090" i="2" s="1"/>
  <c r="H2089" i="2"/>
  <c r="J2089" i="2" s="1"/>
  <c r="J2088" i="2"/>
  <c r="E2090" i="2"/>
  <c r="G2090" i="2"/>
  <c r="H2083" i="2"/>
  <c r="J2083" i="2" s="1"/>
  <c r="I2083" i="2"/>
  <c r="I2084" i="2" s="1"/>
  <c r="E2084" i="2"/>
  <c r="H2082" i="2"/>
  <c r="G2084" i="2"/>
  <c r="I2077" i="2"/>
  <c r="I2078" i="2" s="1"/>
  <c r="H2077" i="2"/>
  <c r="J2077" i="2" s="1"/>
  <c r="E2078" i="2"/>
  <c r="H2076" i="2"/>
  <c r="G2078" i="2"/>
  <c r="I2071" i="2"/>
  <c r="H2071" i="2"/>
  <c r="J2071" i="2" s="1"/>
  <c r="J2070" i="2"/>
  <c r="E2072" i="2"/>
  <c r="G2072" i="2"/>
  <c r="I2065" i="2"/>
  <c r="I2066" i="2" s="1"/>
  <c r="H2065" i="2"/>
  <c r="J2065" i="2" s="1"/>
  <c r="J2064" i="2"/>
  <c r="E2066" i="2"/>
  <c r="G2066" i="2"/>
  <c r="I2059" i="2"/>
  <c r="I2060" i="2" s="1"/>
  <c r="H2059" i="2"/>
  <c r="J2059" i="2" s="1"/>
  <c r="E2060" i="2"/>
  <c r="H2058" i="2"/>
  <c r="G2060" i="2"/>
  <c r="I1542" i="2"/>
  <c r="K4608" i="1"/>
  <c r="K4609" i="1"/>
  <c r="K4610" i="1"/>
  <c r="K4611" i="1"/>
  <c r="K4612" i="1"/>
  <c r="K4613" i="1"/>
  <c r="K4614" i="1"/>
  <c r="K4615" i="1"/>
  <c r="K4616" i="1"/>
  <c r="K4617" i="1"/>
  <c r="H2044" i="2"/>
  <c r="J2044" i="2" s="1"/>
  <c r="I2044" i="2"/>
  <c r="I2045" i="2" s="1"/>
  <c r="E2045" i="2"/>
  <c r="G2045" i="2"/>
  <c r="J2037" i="2"/>
  <c r="I2038" i="2"/>
  <c r="H2038" i="2"/>
  <c r="J2038" i="2" s="1"/>
  <c r="E2039" i="2"/>
  <c r="G2039" i="2"/>
  <c r="I2032" i="2"/>
  <c r="I2033" i="2" s="1"/>
  <c r="H2032" i="2"/>
  <c r="J2032" i="2" s="1"/>
  <c r="E2033" i="2"/>
  <c r="H2031" i="2"/>
  <c r="G2033" i="2"/>
  <c r="I2026" i="2"/>
  <c r="I2027" i="2" s="1"/>
  <c r="H2026" i="2"/>
  <c r="J2026" i="2" s="1"/>
  <c r="E2027" i="2"/>
  <c r="H2025" i="2"/>
  <c r="G2027" i="2"/>
  <c r="E2021" i="2"/>
  <c r="I2020" i="2"/>
  <c r="I2021" i="2" s="1"/>
  <c r="H2020" i="2"/>
  <c r="J2020" i="2" s="1"/>
  <c r="G2021" i="2"/>
  <c r="G2009" i="2"/>
  <c r="J2013" i="2"/>
  <c r="E2015" i="2"/>
  <c r="I2014" i="2"/>
  <c r="H2014" i="2"/>
  <c r="J2014" i="2" s="1"/>
  <c r="G2015" i="2"/>
  <c r="I2008" i="2"/>
  <c r="I2009" i="2" s="1"/>
  <c r="H2008" i="2"/>
  <c r="J2008" i="2" s="1"/>
  <c r="J2007" i="2"/>
  <c r="E2009" i="2"/>
  <c r="E2003" i="2"/>
  <c r="I2002" i="2"/>
  <c r="I2003" i="2" s="1"/>
  <c r="H2002" i="2"/>
  <c r="J2002" i="2" s="1"/>
  <c r="H2001" i="2"/>
  <c r="G2003" i="2"/>
  <c r="I1996" i="2"/>
  <c r="H1996" i="2"/>
  <c r="J1996" i="2" s="1"/>
  <c r="J1995" i="2"/>
  <c r="E1997" i="2"/>
  <c r="I1997" i="2"/>
  <c r="G1997" i="2"/>
  <c r="J1989" i="2"/>
  <c r="I1990" i="2"/>
  <c r="H1990" i="2"/>
  <c r="J1990" i="2" s="1"/>
  <c r="E1991" i="2"/>
  <c r="G1991" i="2"/>
  <c r="I1984" i="2"/>
  <c r="I1985" i="2" s="1"/>
  <c r="H1984" i="2"/>
  <c r="J1984" i="2" s="1"/>
  <c r="E1985" i="2"/>
  <c r="G1985" i="2"/>
  <c r="J1977" i="2"/>
  <c r="E1979" i="2"/>
  <c r="I1978" i="2"/>
  <c r="H1978" i="2"/>
  <c r="J1978" i="2" s="1"/>
  <c r="G1979" i="2"/>
  <c r="J1971" i="2"/>
  <c r="I1972" i="2"/>
  <c r="H1972" i="2"/>
  <c r="J1972" i="2" s="1"/>
  <c r="E1973" i="2"/>
  <c r="G1973" i="2"/>
  <c r="J1965" i="2"/>
  <c r="I1966" i="2"/>
  <c r="H1966" i="2"/>
  <c r="J1966" i="2" s="1"/>
  <c r="E1967" i="2"/>
  <c r="I1965" i="2"/>
  <c r="G1967" i="2"/>
  <c r="E1961" i="2"/>
  <c r="I1960" i="2"/>
  <c r="I1961" i="2" s="1"/>
  <c r="H1960" i="2"/>
  <c r="J1960" i="2" s="1"/>
  <c r="H1959" i="2"/>
  <c r="G1961" i="2"/>
  <c r="I1890" i="2"/>
  <c r="K4496" i="1"/>
  <c r="K4500" i="1"/>
  <c r="K4504" i="1"/>
  <c r="K4508" i="1"/>
  <c r="H1938" i="2"/>
  <c r="J1938" i="2" s="1"/>
  <c r="I191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1945" i="2"/>
  <c r="I1946" i="2" s="1"/>
  <c r="H1945" i="2"/>
  <c r="J1945" i="2" s="1"/>
  <c r="E1946" i="2"/>
  <c r="G1946" i="2"/>
  <c r="E1940" i="2"/>
  <c r="I1939" i="2"/>
  <c r="I1940" i="2" s="1"/>
  <c r="H1939" i="2"/>
  <c r="J1939" i="2" s="1"/>
  <c r="G1940" i="2"/>
  <c r="H1933" i="2"/>
  <c r="J1933" i="2" s="1"/>
  <c r="I1933" i="2"/>
  <c r="E1934" i="2"/>
  <c r="J1932" i="2"/>
  <c r="I1932" i="2"/>
  <c r="G1934" i="2"/>
  <c r="I1927" i="2"/>
  <c r="H1927" i="2"/>
  <c r="J1927" i="2" s="1"/>
  <c r="J1926" i="2"/>
  <c r="E1928" i="2"/>
  <c r="I1926" i="2"/>
  <c r="G1928" i="2"/>
  <c r="I1921" i="2"/>
  <c r="I1922" i="2" s="1"/>
  <c r="H1921" i="2"/>
  <c r="J1921" i="2" s="1"/>
  <c r="E1922" i="2"/>
  <c r="G1922" i="2"/>
  <c r="I1915" i="2"/>
  <c r="H1915" i="2"/>
  <c r="J1915" i="2" s="1"/>
  <c r="J1914" i="2"/>
  <c r="E1916" i="2"/>
  <c r="G1916" i="2"/>
  <c r="J1908" i="2"/>
  <c r="G1904" i="2"/>
  <c r="E1910" i="2"/>
  <c r="I1909" i="2"/>
  <c r="H1909" i="2"/>
  <c r="J1909" i="2" s="1"/>
  <c r="G1910" i="2"/>
  <c r="E1904" i="2"/>
  <c r="I1903" i="2"/>
  <c r="I1904" i="2" s="1"/>
  <c r="H1903" i="2"/>
  <c r="J1903" i="2" s="1"/>
  <c r="I1897" i="2"/>
  <c r="I1898" i="2" s="1"/>
  <c r="H1897" i="2"/>
  <c r="J1897" i="2" s="1"/>
  <c r="E1898" i="2"/>
  <c r="G1898" i="2"/>
  <c r="J1890" i="2"/>
  <c r="E1892" i="2"/>
  <c r="I1891" i="2"/>
  <c r="H1891" i="2"/>
  <c r="J1891" i="2" s="1"/>
  <c r="G1892" i="2"/>
  <c r="J1884" i="2"/>
  <c r="E1886" i="2"/>
  <c r="I1885" i="2"/>
  <c r="H1885" i="2"/>
  <c r="J1885" i="2" s="1"/>
  <c r="I1884" i="2"/>
  <c r="G1886" i="2"/>
  <c r="I1879" i="2"/>
  <c r="I1880" i="2" s="1"/>
  <c r="H1879" i="2"/>
  <c r="J1879" i="2" s="1"/>
  <c r="E1880" i="2"/>
  <c r="H1878" i="2"/>
  <c r="G1880" i="2"/>
  <c r="I1873" i="2"/>
  <c r="I1874" i="2" s="1"/>
  <c r="H1873" i="2"/>
  <c r="J1873" i="2" s="1"/>
  <c r="E1874" i="2"/>
  <c r="G1874" i="2"/>
  <c r="E1868" i="2"/>
  <c r="I1867" i="2"/>
  <c r="I1868" i="2" s="1"/>
  <c r="H1867" i="2"/>
  <c r="J1867" i="2" s="1"/>
  <c r="G1868" i="2"/>
  <c r="E1862" i="2"/>
  <c r="I1861" i="2"/>
  <c r="H1861" i="2"/>
  <c r="J1861" i="2" s="1"/>
  <c r="J1860" i="2"/>
  <c r="G1862" i="2"/>
  <c r="K4432" i="1"/>
  <c r="K4394" i="1"/>
  <c r="G1841" i="2"/>
  <c r="H1846" i="2"/>
  <c r="J1846" i="2" s="1"/>
  <c r="I1846" i="2"/>
  <c r="I1847" i="2" s="1"/>
  <c r="E1847" i="2"/>
  <c r="G1847" i="2"/>
  <c r="E1841" i="2"/>
  <c r="I1840" i="2"/>
  <c r="I1841" i="2" s="1"/>
  <c r="H1840" i="2"/>
  <c r="J1840" i="2" s="1"/>
  <c r="E1835" i="2"/>
  <c r="J1833" i="2"/>
  <c r="I1834" i="2"/>
  <c r="H1834" i="2"/>
  <c r="J1834" i="2" s="1"/>
  <c r="G1835" i="2"/>
  <c r="E1829" i="2"/>
  <c r="H1828" i="2"/>
  <c r="J1828" i="2" s="1"/>
  <c r="I1828" i="2"/>
  <c r="I1829" i="2" s="1"/>
  <c r="H1827" i="2"/>
  <c r="G1829" i="2"/>
  <c r="E1823" i="2"/>
  <c r="I1822" i="2"/>
  <c r="I1823" i="2" s="1"/>
  <c r="H1822" i="2"/>
  <c r="J1822" i="2" s="1"/>
  <c r="G1823" i="2"/>
  <c r="E1817" i="2"/>
  <c r="I1816" i="2"/>
  <c r="I1817" i="2" s="1"/>
  <c r="H1816" i="2"/>
  <c r="J1816" i="2" s="1"/>
  <c r="G1817" i="2"/>
  <c r="J1809" i="2"/>
  <c r="I1810" i="2"/>
  <c r="H1810" i="2"/>
  <c r="J1810" i="2" s="1"/>
  <c r="E1811" i="2"/>
  <c r="I1809" i="2"/>
  <c r="G1811" i="2"/>
  <c r="E1805" i="2"/>
  <c r="I1804" i="2"/>
  <c r="I1805" i="2" s="1"/>
  <c r="H1804" i="2"/>
  <c r="J1804" i="2" s="1"/>
  <c r="G1805" i="2"/>
  <c r="I1798" i="2"/>
  <c r="I1799" i="2" s="1"/>
  <c r="H1798" i="2"/>
  <c r="J1798" i="2" s="1"/>
  <c r="E1799" i="2"/>
  <c r="G1799" i="2"/>
  <c r="I1792" i="2"/>
  <c r="I1793" i="2" s="1"/>
  <c r="H1792" i="2"/>
  <c r="J1792" i="2" s="1"/>
  <c r="E1793" i="2"/>
  <c r="G1793" i="2"/>
  <c r="E1787" i="2"/>
  <c r="J1785" i="2"/>
  <c r="I1786" i="2"/>
  <c r="H1786" i="2"/>
  <c r="J1786" i="2" s="1"/>
  <c r="I1785" i="2"/>
  <c r="G1787" i="2"/>
  <c r="I1780" i="2"/>
  <c r="H1780" i="2"/>
  <c r="J1780" i="2" s="1"/>
  <c r="E1781" i="2"/>
  <c r="J1779" i="2"/>
  <c r="G1781" i="2"/>
  <c r="J1773" i="2"/>
  <c r="E1775" i="2"/>
  <c r="I1774" i="2"/>
  <c r="H1774" i="2"/>
  <c r="J1774" i="2" s="1"/>
  <c r="G1775" i="2"/>
  <c r="I1768" i="2"/>
  <c r="I1769" i="2" s="1"/>
  <c r="H1768" i="2"/>
  <c r="J1768" i="2" s="1"/>
  <c r="E1769" i="2"/>
  <c r="G1769" i="2"/>
  <c r="I1762" i="2"/>
  <c r="H1762" i="2"/>
  <c r="J1762" i="2" s="1"/>
  <c r="E1763" i="2"/>
  <c r="J1761" i="2"/>
  <c r="I1761" i="2"/>
  <c r="G1763" i="2"/>
  <c r="H1512" i="2"/>
  <c r="J1512" i="2" s="1"/>
  <c r="H1656" i="2"/>
  <c r="J1656" i="2" s="1"/>
  <c r="G1658" i="2"/>
  <c r="H1704" i="2"/>
  <c r="J1704" i="2" s="1"/>
  <c r="H1716" i="2"/>
  <c r="J1716" i="2" s="1"/>
  <c r="H1747" i="2"/>
  <c r="J1747" i="2" s="1"/>
  <c r="I1747" i="2"/>
  <c r="I1748" i="2" s="1"/>
  <c r="E1748" i="2"/>
  <c r="G1748" i="2"/>
  <c r="J1740" i="2"/>
  <c r="I1741" i="2"/>
  <c r="H1741" i="2"/>
  <c r="J1741" i="2" s="1"/>
  <c r="G1730" i="2"/>
  <c r="E1742" i="2"/>
  <c r="G1742" i="2"/>
  <c r="E1736" i="2"/>
  <c r="J1734" i="2"/>
  <c r="I1735" i="2"/>
  <c r="H1735" i="2"/>
  <c r="J1735" i="2" s="1"/>
  <c r="I1734" i="2"/>
  <c r="G1736" i="2"/>
  <c r="H1698" i="2"/>
  <c r="J1698" i="2" s="1"/>
  <c r="H1710" i="2"/>
  <c r="J1710" i="2" s="1"/>
  <c r="E1730" i="2"/>
  <c r="H1722" i="2"/>
  <c r="J1722" i="2" s="1"/>
  <c r="I1563" i="2"/>
  <c r="I1729" i="2"/>
  <c r="H1729" i="2"/>
  <c r="J1729" i="2" s="1"/>
  <c r="J1728" i="2"/>
  <c r="E1724" i="2"/>
  <c r="I1723" i="2"/>
  <c r="I1724" i="2" s="1"/>
  <c r="H1723" i="2"/>
  <c r="J1723" i="2" s="1"/>
  <c r="G1724" i="2"/>
  <c r="I1575" i="2"/>
  <c r="I1717" i="2"/>
  <c r="I1718" i="2" s="1"/>
  <c r="H1717" i="2"/>
  <c r="J1717" i="2" s="1"/>
  <c r="E1718" i="2"/>
  <c r="G1718" i="2"/>
  <c r="G1706" i="2"/>
  <c r="E1700" i="2"/>
  <c r="E1712" i="2"/>
  <c r="I1711" i="2"/>
  <c r="I1712" i="2" s="1"/>
  <c r="H1711" i="2"/>
  <c r="J1711" i="2" s="1"/>
  <c r="G1712" i="2"/>
  <c r="I1705" i="2"/>
  <c r="I1706" i="2" s="1"/>
  <c r="H1705" i="2"/>
  <c r="J1705" i="2" s="1"/>
  <c r="E1706" i="2"/>
  <c r="I1699" i="2"/>
  <c r="I1700" i="2" s="1"/>
  <c r="H1699" i="2"/>
  <c r="J1699" i="2" s="1"/>
  <c r="G1700" i="2"/>
  <c r="E1694" i="2"/>
  <c r="J1692" i="2"/>
  <c r="I1693" i="2"/>
  <c r="H1693" i="2"/>
  <c r="J1693" i="2" s="1"/>
  <c r="G1694" i="2"/>
  <c r="E1688" i="2"/>
  <c r="J1686" i="2"/>
  <c r="I1687" i="2"/>
  <c r="H1687" i="2"/>
  <c r="J1687" i="2" s="1"/>
  <c r="G1688" i="2"/>
  <c r="E1682" i="2"/>
  <c r="I1681" i="2"/>
  <c r="I1682" i="2" s="1"/>
  <c r="H1681" i="2"/>
  <c r="J1681" i="2" s="1"/>
  <c r="H1680" i="2"/>
  <c r="G1682" i="2"/>
  <c r="J1674" i="2"/>
  <c r="I1675" i="2"/>
  <c r="H1675" i="2"/>
  <c r="J1675" i="2" s="1"/>
  <c r="E1676" i="2"/>
  <c r="G1676" i="2"/>
  <c r="E1670" i="2"/>
  <c r="I1669" i="2"/>
  <c r="H1669" i="2"/>
  <c r="J1669" i="2" s="1"/>
  <c r="J1668" i="2"/>
  <c r="G1670" i="2"/>
  <c r="E1664" i="2"/>
  <c r="I1663" i="2"/>
  <c r="I1664" i="2" s="1"/>
  <c r="H1663" i="2"/>
  <c r="J1663" i="2" s="1"/>
  <c r="G1664" i="2"/>
  <c r="H1623" i="2"/>
  <c r="J1623" i="2" s="1"/>
  <c r="H1647" i="2"/>
  <c r="J1647" i="2" s="1"/>
  <c r="H1599" i="2"/>
  <c r="J1599" i="2" s="1"/>
  <c r="H1548" i="2"/>
  <c r="J1548" i="2" s="1"/>
  <c r="G1559" i="2"/>
  <c r="I1581" i="2"/>
  <c r="H1641" i="2"/>
  <c r="J1641" i="2" s="1"/>
  <c r="H1569" i="2"/>
  <c r="I1629" i="2"/>
  <c r="H1557" i="2"/>
  <c r="J1557" i="2" s="1"/>
  <c r="H1648" i="2"/>
  <c r="J1648" i="2" s="1"/>
  <c r="I1648" i="2"/>
  <c r="I1649" i="2" s="1"/>
  <c r="E1649" i="2"/>
  <c r="G1649" i="2"/>
  <c r="I1642" i="2"/>
  <c r="I1643" i="2" s="1"/>
  <c r="H1642" i="2"/>
  <c r="J1642" i="2" s="1"/>
  <c r="E1643" i="2"/>
  <c r="G1643" i="2"/>
  <c r="E1637" i="2"/>
  <c r="J1635" i="2"/>
  <c r="I1636" i="2"/>
  <c r="H1636" i="2"/>
  <c r="J1636" i="2" s="1"/>
  <c r="I1635" i="2"/>
  <c r="G1637" i="2"/>
  <c r="J1629" i="2"/>
  <c r="E1631" i="2"/>
  <c r="I1630" i="2"/>
  <c r="H1630" i="2"/>
  <c r="J1630" i="2" s="1"/>
  <c r="G1631" i="2"/>
  <c r="I1624" i="2"/>
  <c r="I1625" i="2" s="1"/>
  <c r="H1624" i="2"/>
  <c r="J1624" i="2" s="1"/>
  <c r="E1625" i="2"/>
  <c r="G1625" i="2"/>
  <c r="J1617" i="2"/>
  <c r="E1619" i="2"/>
  <c r="I1618" i="2"/>
  <c r="H1618" i="2"/>
  <c r="J1618" i="2" s="1"/>
  <c r="G1619" i="2"/>
  <c r="J1611" i="2"/>
  <c r="I1612" i="2"/>
  <c r="H1612" i="2"/>
  <c r="J1612" i="2" s="1"/>
  <c r="E1613" i="2"/>
  <c r="I1611" i="2"/>
  <c r="G1613" i="2"/>
  <c r="I1606" i="2"/>
  <c r="I1607" i="2" s="1"/>
  <c r="H1606" i="2"/>
  <c r="J1606" i="2" s="1"/>
  <c r="E1607" i="2"/>
  <c r="H1605" i="2"/>
  <c r="G1607" i="2"/>
  <c r="I1600" i="2"/>
  <c r="I1601" i="2" s="1"/>
  <c r="H1600" i="2"/>
  <c r="J1600" i="2" s="1"/>
  <c r="E1601" i="2"/>
  <c r="G1601" i="2"/>
  <c r="I1594" i="2"/>
  <c r="I1595" i="2" s="1"/>
  <c r="H1594" i="2"/>
  <c r="J1594" i="2" s="1"/>
  <c r="E1595" i="2"/>
  <c r="G1595" i="2"/>
  <c r="J1587" i="2"/>
  <c r="I1588" i="2"/>
  <c r="H1588" i="2"/>
  <c r="J1588" i="2" s="1"/>
  <c r="E1589" i="2"/>
  <c r="I1587" i="2"/>
  <c r="G1589" i="2"/>
  <c r="I1582" i="2"/>
  <c r="H1582" i="2"/>
  <c r="J1582" i="2" s="1"/>
  <c r="J1581" i="2"/>
  <c r="E1583" i="2"/>
  <c r="G1583" i="2"/>
  <c r="J1575" i="2"/>
  <c r="I1576" i="2"/>
  <c r="H1576" i="2"/>
  <c r="J1576" i="2" s="1"/>
  <c r="E1577" i="2"/>
  <c r="G1577" i="2"/>
  <c r="H1570" i="2"/>
  <c r="J1570" i="2" s="1"/>
  <c r="I1570" i="2"/>
  <c r="I1571" i="2" s="1"/>
  <c r="E1571" i="2"/>
  <c r="G1571" i="2"/>
  <c r="J1563" i="2"/>
  <c r="I1564" i="2"/>
  <c r="H1564" i="2"/>
  <c r="J1564" i="2" s="1"/>
  <c r="E1565" i="2"/>
  <c r="G1565" i="2"/>
  <c r="H1464" i="2"/>
  <c r="J1464" i="2" s="1"/>
  <c r="H1470" i="2"/>
  <c r="J1470" i="2" s="1"/>
  <c r="I1518" i="2"/>
  <c r="H1494" i="2"/>
  <c r="J1494" i="2" s="1"/>
  <c r="I1530" i="2"/>
  <c r="I1458" i="2"/>
  <c r="I1549" i="2"/>
  <c r="I1550" i="2" s="1"/>
  <c r="H1549" i="2"/>
  <c r="J1549" i="2" s="1"/>
  <c r="G1550" i="2"/>
  <c r="J1542" i="2"/>
  <c r="I1543" i="2"/>
  <c r="H1543" i="2"/>
  <c r="J1543" i="2" s="1"/>
  <c r="E1544" i="2"/>
  <c r="G1544" i="2"/>
  <c r="G1532" i="2"/>
  <c r="I1537" i="2"/>
  <c r="H1537" i="2"/>
  <c r="J1537" i="2" s="1"/>
  <c r="J1536" i="2"/>
  <c r="E1538" i="2"/>
  <c r="E1532" i="2"/>
  <c r="G1538" i="2"/>
  <c r="J1530" i="2"/>
  <c r="H1531" i="2"/>
  <c r="J1531" i="2" s="1"/>
  <c r="I1531" i="2"/>
  <c r="E1526" i="2"/>
  <c r="J1524" i="2"/>
  <c r="I1525" i="2"/>
  <c r="H1525" i="2"/>
  <c r="J1525" i="2" s="1"/>
  <c r="I1524" i="2"/>
  <c r="G1526" i="2"/>
  <c r="I1519" i="2"/>
  <c r="H1519" i="2"/>
  <c r="J1519" i="2" s="1"/>
  <c r="E1520" i="2"/>
  <c r="J1518" i="2"/>
  <c r="E1514" i="2"/>
  <c r="G1520" i="2"/>
  <c r="I1513" i="2"/>
  <c r="I1514" i="2" s="1"/>
  <c r="H1513" i="2"/>
  <c r="J1513" i="2" s="1"/>
  <c r="G1514" i="2"/>
  <c r="I1507" i="2"/>
  <c r="I1508" i="2" s="1"/>
  <c r="H1507" i="2"/>
  <c r="J1507" i="2" s="1"/>
  <c r="E1508" i="2"/>
  <c r="H1506" i="2"/>
  <c r="G1508" i="2"/>
  <c r="H1501" i="2"/>
  <c r="J1501" i="2" s="1"/>
  <c r="I1501" i="2"/>
  <c r="I1502" i="2" s="1"/>
  <c r="E1502" i="2"/>
  <c r="H1500" i="2"/>
  <c r="G1502" i="2"/>
  <c r="I1495" i="2"/>
  <c r="I1496" i="2" s="1"/>
  <c r="H1495" i="2"/>
  <c r="J1495" i="2" s="1"/>
  <c r="E1496" i="2"/>
  <c r="G1496" i="2"/>
  <c r="I1489" i="2"/>
  <c r="H1489" i="2"/>
  <c r="J1489" i="2" s="1"/>
  <c r="E1490" i="2"/>
  <c r="J1488" i="2"/>
  <c r="I1488" i="2"/>
  <c r="G1490" i="2"/>
  <c r="J1482" i="2"/>
  <c r="H1483" i="2"/>
  <c r="J1483" i="2" s="1"/>
  <c r="I1483" i="2"/>
  <c r="E1484" i="2"/>
  <c r="I1482" i="2"/>
  <c r="G1484" i="2"/>
  <c r="I1477" i="2"/>
  <c r="I1478" i="2" s="1"/>
  <c r="H1477" i="2"/>
  <c r="J1477" i="2" s="1"/>
  <c r="E1478" i="2"/>
  <c r="H1476" i="2"/>
  <c r="G1478" i="2"/>
  <c r="H1471" i="2"/>
  <c r="J1471" i="2" s="1"/>
  <c r="I1471" i="2"/>
  <c r="I1472" i="2" s="1"/>
  <c r="E1472" i="2"/>
  <c r="G1472" i="2"/>
  <c r="I1465" i="2"/>
  <c r="I1466" i="2" s="1"/>
  <c r="H1465" i="2"/>
  <c r="J1465" i="2" s="1"/>
  <c r="E1466" i="2"/>
  <c r="G1466" i="2"/>
  <c r="G1445" i="2"/>
  <c r="G1439" i="2"/>
  <c r="G1433" i="2"/>
  <c r="G1415" i="2"/>
  <c r="H1450" i="2"/>
  <c r="J1450" i="2" s="1"/>
  <c r="I1450" i="2"/>
  <c r="I1449" i="2"/>
  <c r="G1451" i="2"/>
  <c r="E1451" i="2"/>
  <c r="I1444" i="2"/>
  <c r="I1445" i="2" s="1"/>
  <c r="H1444" i="2"/>
  <c r="J1444" i="2" s="1"/>
  <c r="E1445" i="2"/>
  <c r="G1403" i="2"/>
  <c r="G1427" i="2"/>
  <c r="E1439" i="2"/>
  <c r="I1438" i="2"/>
  <c r="H1438" i="2"/>
  <c r="J1438" i="2" s="1"/>
  <c r="G1421" i="2"/>
  <c r="E1433" i="2"/>
  <c r="I1432" i="2"/>
  <c r="H1432" i="2"/>
  <c r="J1432" i="2" s="1"/>
  <c r="I1426" i="2"/>
  <c r="H1426" i="2"/>
  <c r="J1426" i="2" s="1"/>
  <c r="E1427" i="2"/>
  <c r="G1409" i="2"/>
  <c r="E1421" i="2"/>
  <c r="I1420" i="2"/>
  <c r="H1420" i="2"/>
  <c r="J1420" i="2" s="1"/>
  <c r="E1415" i="2"/>
  <c r="I1414" i="2"/>
  <c r="H1414" i="2"/>
  <c r="J1414" i="2" s="1"/>
  <c r="E1409" i="2"/>
  <c r="I1408" i="2"/>
  <c r="H1408" i="2"/>
  <c r="J1408" i="2" s="1"/>
  <c r="G1373" i="2"/>
  <c r="G1397" i="2"/>
  <c r="I1402" i="2"/>
  <c r="H1402" i="2"/>
  <c r="J1402" i="2" s="1"/>
  <c r="E1403" i="2"/>
  <c r="G1391" i="2"/>
  <c r="E1397" i="2"/>
  <c r="I1396" i="2"/>
  <c r="H1396" i="2"/>
  <c r="J1396" i="2" s="1"/>
  <c r="E1391" i="2"/>
  <c r="I1390" i="2"/>
  <c r="H1390" i="2"/>
  <c r="J1390" i="2" s="1"/>
  <c r="I1384" i="2"/>
  <c r="H1384" i="2"/>
  <c r="J1384" i="2" s="1"/>
  <c r="G1385" i="2"/>
  <c r="E1385" i="2"/>
  <c r="I1378" i="2"/>
  <c r="H1378" i="2"/>
  <c r="J1378" i="2" s="1"/>
  <c r="G1379" i="2"/>
  <c r="E1379" i="2"/>
  <c r="E1373" i="2"/>
  <c r="I1372" i="2"/>
  <c r="I1373" i="2" s="1"/>
  <c r="H1372" i="2"/>
  <c r="J1372" i="2" s="1"/>
  <c r="I1366" i="2"/>
  <c r="H1366" i="2"/>
  <c r="J1366" i="2" s="1"/>
  <c r="I1365" i="2"/>
  <c r="G1367" i="2"/>
  <c r="E1367" i="2"/>
  <c r="H1272" i="2"/>
  <c r="J1272" i="2" s="1"/>
  <c r="H1221" i="2"/>
  <c r="J1221" i="2" s="1"/>
  <c r="H1332" i="2"/>
  <c r="J1332" i="2" s="1"/>
  <c r="H1245" i="2"/>
  <c r="J1245" i="2" s="1"/>
  <c r="H1296" i="2"/>
  <c r="J1296" i="2" s="1"/>
  <c r="I1308" i="2"/>
  <c r="I1260" i="2"/>
  <c r="H1173" i="2"/>
  <c r="J1173" i="2" s="1"/>
  <c r="H1443" i="2"/>
  <c r="H1437" i="2"/>
  <c r="I1431" i="2"/>
  <c r="I1425" i="2"/>
  <c r="I1427" i="2" s="1"/>
  <c r="I1419" i="2"/>
  <c r="I1421" i="2" s="1"/>
  <c r="I1413" i="2"/>
  <c r="I1407" i="2"/>
  <c r="I1409" i="2" s="1"/>
  <c r="H1401" i="2"/>
  <c r="I1395" i="2"/>
  <c r="I1389" i="2"/>
  <c r="H1383" i="2"/>
  <c r="H1377" i="2"/>
  <c r="I1401" i="2"/>
  <c r="H1431" i="2"/>
  <c r="H1326" i="2"/>
  <c r="J1326" i="2" s="1"/>
  <c r="I1179" i="2"/>
  <c r="I1338" i="2"/>
  <c r="H1413" i="2"/>
  <c r="H1314" i="2"/>
  <c r="J1314" i="2" s="1"/>
  <c r="H1167" i="2"/>
  <c r="J1167" i="2" s="1"/>
  <c r="H1419" i="2"/>
  <c r="H1344" i="2"/>
  <c r="J1344" i="2" s="1"/>
  <c r="H1197" i="2"/>
  <c r="J1197" i="2" s="1"/>
  <c r="H1395" i="2"/>
  <c r="H1284" i="2"/>
  <c r="J1284" i="2" s="1"/>
  <c r="H1185" i="2"/>
  <c r="J1185" i="2" s="1"/>
  <c r="H1320" i="2"/>
  <c r="J1320" i="2" s="1"/>
  <c r="I1383" i="2"/>
  <c r="H1449" i="2"/>
  <c r="I1437" i="2"/>
  <c r="I1439" i="2" s="1"/>
  <c r="H1425" i="2"/>
  <c r="H1407" i="2"/>
  <c r="H1409" i="2" s="1"/>
  <c r="I1359" i="2"/>
  <c r="I1350" i="2"/>
  <c r="H1365" i="2"/>
  <c r="H1266" i="2"/>
  <c r="J1266" i="2" s="1"/>
  <c r="I1377" i="2"/>
  <c r="I1379" i="2" s="1"/>
  <c r="H1389" i="2"/>
  <c r="J1383" i="2"/>
  <c r="J1350" i="2"/>
  <c r="H1351" i="2"/>
  <c r="J1351" i="2" s="1"/>
  <c r="I1351" i="2"/>
  <c r="E1352" i="2"/>
  <c r="G1352" i="2"/>
  <c r="E1346" i="2"/>
  <c r="I1345" i="2"/>
  <c r="I1346" i="2" s="1"/>
  <c r="H1345" i="2"/>
  <c r="J1345" i="2" s="1"/>
  <c r="G1346" i="2"/>
  <c r="J1338" i="2"/>
  <c r="E1340" i="2"/>
  <c r="I1339" i="2"/>
  <c r="H1339" i="2"/>
  <c r="J1339" i="2" s="1"/>
  <c r="G1340" i="2"/>
  <c r="I1333" i="2"/>
  <c r="I1334" i="2" s="1"/>
  <c r="H1333" i="2"/>
  <c r="J1333" i="2" s="1"/>
  <c r="E1334" i="2"/>
  <c r="G1334" i="2"/>
  <c r="E1328" i="2"/>
  <c r="I1327" i="2"/>
  <c r="I1328" i="2" s="1"/>
  <c r="H1327" i="2"/>
  <c r="J1327" i="2" s="1"/>
  <c r="G1328" i="2"/>
  <c r="E1322" i="2"/>
  <c r="I1321" i="2"/>
  <c r="I1322" i="2" s="1"/>
  <c r="H1321" i="2"/>
  <c r="J1321" i="2" s="1"/>
  <c r="G1322" i="2"/>
  <c r="E1316" i="2"/>
  <c r="I1315" i="2"/>
  <c r="I1316" i="2" s="1"/>
  <c r="H1315" i="2"/>
  <c r="J1315" i="2" s="1"/>
  <c r="G1316" i="2"/>
  <c r="E1310" i="2"/>
  <c r="I1309" i="2"/>
  <c r="H1309" i="2"/>
  <c r="J1309" i="2" s="1"/>
  <c r="J1308" i="2"/>
  <c r="G1310" i="2"/>
  <c r="E1304" i="2"/>
  <c r="I1303" i="2"/>
  <c r="I1304" i="2" s="1"/>
  <c r="H1303" i="2"/>
  <c r="J1303" i="2" s="1"/>
  <c r="H1302" i="2"/>
  <c r="G1304" i="2"/>
  <c r="I1297" i="2"/>
  <c r="I1298" i="2" s="1"/>
  <c r="H1297" i="2"/>
  <c r="J1297" i="2" s="1"/>
  <c r="E1298" i="2"/>
  <c r="G1298" i="2"/>
  <c r="J1290" i="2"/>
  <c r="I1291" i="2"/>
  <c r="H1291" i="2"/>
  <c r="J1291" i="2" s="1"/>
  <c r="E1292" i="2"/>
  <c r="I1290" i="2"/>
  <c r="G1292" i="2"/>
  <c r="E1286" i="2"/>
  <c r="I1285" i="2"/>
  <c r="I1286" i="2" s="1"/>
  <c r="H1285" i="2"/>
  <c r="J1285" i="2" s="1"/>
  <c r="G1286" i="2"/>
  <c r="E1280" i="2"/>
  <c r="I1279" i="2"/>
  <c r="I1280" i="2" s="1"/>
  <c r="H1279" i="2"/>
  <c r="J1279" i="2" s="1"/>
  <c r="H1278" i="2"/>
  <c r="G1280" i="2"/>
  <c r="E1274" i="2"/>
  <c r="I1273" i="2"/>
  <c r="I1274" i="2" s="1"/>
  <c r="H1273" i="2"/>
  <c r="J1273" i="2" s="1"/>
  <c r="E1268" i="2"/>
  <c r="G1274" i="2"/>
  <c r="I1267" i="2"/>
  <c r="I1268" i="2" s="1"/>
  <c r="H1267" i="2"/>
  <c r="J1267" i="2" s="1"/>
  <c r="G1268" i="2"/>
  <c r="K3697" i="1"/>
  <c r="K3736" i="1"/>
  <c r="H1252" i="2"/>
  <c r="J1252" i="2" s="1"/>
  <c r="I1252" i="2"/>
  <c r="I1253" i="2" s="1"/>
  <c r="E1253" i="2"/>
  <c r="H1251" i="2"/>
  <c r="G1253" i="2"/>
  <c r="E1247" i="2"/>
  <c r="I1246" i="2"/>
  <c r="I1247" i="2" s="1"/>
  <c r="H1246" i="2"/>
  <c r="J1246" i="2" s="1"/>
  <c r="G1247" i="2"/>
  <c r="E1241" i="2"/>
  <c r="I1240" i="2"/>
  <c r="H1240" i="2"/>
  <c r="J1240" i="2" s="1"/>
  <c r="J1239" i="2"/>
  <c r="I1239" i="2"/>
  <c r="G1241" i="2"/>
  <c r="E1235" i="2"/>
  <c r="J1233" i="2"/>
  <c r="I1234" i="2"/>
  <c r="H1234" i="2"/>
  <c r="J1234" i="2" s="1"/>
  <c r="I1233" i="2"/>
  <c r="G1235" i="2"/>
  <c r="I1228" i="2"/>
  <c r="I1229" i="2" s="1"/>
  <c r="H1228" i="2"/>
  <c r="J1228" i="2" s="1"/>
  <c r="E1229" i="2"/>
  <c r="H1227" i="2"/>
  <c r="G1229" i="2"/>
  <c r="E1223" i="2"/>
  <c r="I1222" i="2"/>
  <c r="I1223" i="2" s="1"/>
  <c r="H1222" i="2"/>
  <c r="J1222" i="2" s="1"/>
  <c r="G1223" i="2"/>
  <c r="J1215" i="2"/>
  <c r="I1216" i="2"/>
  <c r="H1216" i="2"/>
  <c r="J1216" i="2" s="1"/>
  <c r="E1217" i="2"/>
  <c r="I1215" i="2"/>
  <c r="G1217" i="2"/>
  <c r="J1209" i="2"/>
  <c r="E1211" i="2"/>
  <c r="I1210" i="2"/>
  <c r="H1210" i="2"/>
  <c r="J1210" i="2" s="1"/>
  <c r="I1209" i="2"/>
  <c r="G1211" i="2"/>
  <c r="E1205" i="2"/>
  <c r="I1204" i="2"/>
  <c r="I1205" i="2" s="1"/>
  <c r="H1204" i="2"/>
  <c r="J1204" i="2" s="1"/>
  <c r="H1203" i="2"/>
  <c r="G1205" i="2"/>
  <c r="I1198" i="2"/>
  <c r="I1199" i="2" s="1"/>
  <c r="H1198" i="2"/>
  <c r="J1198" i="2" s="1"/>
  <c r="E1199" i="2"/>
  <c r="G1199" i="2"/>
  <c r="E1193" i="2"/>
  <c r="I1192" i="2"/>
  <c r="H1192" i="2"/>
  <c r="J1192" i="2" s="1"/>
  <c r="J1191" i="2"/>
  <c r="I1191" i="2"/>
  <c r="G1193" i="2"/>
  <c r="I1186" i="2"/>
  <c r="I1187" i="2" s="1"/>
  <c r="H1186" i="2"/>
  <c r="J1186" i="2" s="1"/>
  <c r="E1187" i="2"/>
  <c r="G1187" i="2"/>
  <c r="J1179" i="2"/>
  <c r="I1180" i="2"/>
  <c r="H1180" i="2"/>
  <c r="J1180" i="2" s="1"/>
  <c r="E1181" i="2"/>
  <c r="G1181" i="2"/>
  <c r="H1174" i="2"/>
  <c r="J1174" i="2" s="1"/>
  <c r="I1174" i="2"/>
  <c r="I1175" i="2" s="1"/>
  <c r="E1175" i="2"/>
  <c r="G1175" i="2"/>
  <c r="G1154" i="2"/>
  <c r="E1169" i="2"/>
  <c r="I1168" i="2"/>
  <c r="I1169" i="2" s="1"/>
  <c r="H1168" i="2"/>
  <c r="J1168" i="2" s="1"/>
  <c r="G1169" i="2"/>
  <c r="I1152" i="2"/>
  <c r="H1152" i="2"/>
  <c r="J1152" i="2" s="1"/>
  <c r="G1142" i="2"/>
  <c r="H1153" i="2"/>
  <c r="J1153" i="2" s="1"/>
  <c r="I1153" i="2"/>
  <c r="I1154" i="2" s="1"/>
  <c r="E1154" i="2"/>
  <c r="E1148" i="2"/>
  <c r="I1146" i="2"/>
  <c r="G1148" i="2"/>
  <c r="H1147" i="2"/>
  <c r="J1147" i="2" s="1"/>
  <c r="I1147" i="2"/>
  <c r="E1142" i="2"/>
  <c r="I1141" i="2"/>
  <c r="I1142" i="2" s="1"/>
  <c r="H1141" i="2"/>
  <c r="J1141" i="2" s="1"/>
  <c r="E1136" i="2"/>
  <c r="I1134" i="2"/>
  <c r="G1136" i="2"/>
  <c r="I1135" i="2"/>
  <c r="H1135" i="2"/>
  <c r="J1135" i="2" s="1"/>
  <c r="E1130" i="2"/>
  <c r="H1128" i="2"/>
  <c r="J1128" i="2" s="1"/>
  <c r="G1130" i="2"/>
  <c r="I1129" i="2"/>
  <c r="H1129" i="2"/>
  <c r="J1129" i="2" s="1"/>
  <c r="I1123" i="2"/>
  <c r="I1124" i="2" s="1"/>
  <c r="H1123" i="2"/>
  <c r="J1123" i="2" s="1"/>
  <c r="H1122" i="2"/>
  <c r="J1122" i="2" s="1"/>
  <c r="G1124" i="2"/>
  <c r="E1124" i="2"/>
  <c r="E1118" i="2"/>
  <c r="I1116" i="2"/>
  <c r="G1118" i="2"/>
  <c r="I1117" i="2"/>
  <c r="H1117" i="2"/>
  <c r="J1117" i="2" s="1"/>
  <c r="I1111" i="2"/>
  <c r="H1111" i="2"/>
  <c r="J1111" i="2" s="1"/>
  <c r="I1110" i="2"/>
  <c r="G1112" i="2"/>
  <c r="E1112" i="2"/>
  <c r="I1105" i="2"/>
  <c r="H1105" i="2"/>
  <c r="J1105" i="2" s="1"/>
  <c r="H1104" i="2"/>
  <c r="J1104" i="2" s="1"/>
  <c r="G1106" i="2"/>
  <c r="E1106" i="2"/>
  <c r="H1099" i="2"/>
  <c r="J1099" i="2" s="1"/>
  <c r="I1099" i="2"/>
  <c r="I1098" i="2"/>
  <c r="G1100" i="2"/>
  <c r="E1100" i="2"/>
  <c r="I1093" i="2"/>
  <c r="H1093" i="2"/>
  <c r="J1093" i="2" s="1"/>
  <c r="I1092" i="2"/>
  <c r="G1094" i="2"/>
  <c r="E1094" i="2"/>
  <c r="I1087" i="2"/>
  <c r="H1087" i="2"/>
  <c r="J1087" i="2" s="1"/>
  <c r="H1086" i="2"/>
  <c r="G1088" i="2"/>
  <c r="E1088" i="2"/>
  <c r="E1082" i="2"/>
  <c r="H1080" i="2"/>
  <c r="J1080" i="2" s="1"/>
  <c r="G1082" i="2"/>
  <c r="I1081" i="2"/>
  <c r="H1081" i="2"/>
  <c r="J1081" i="2" s="1"/>
  <c r="H1075" i="2"/>
  <c r="J1075" i="2" s="1"/>
  <c r="I1075" i="2"/>
  <c r="I1074" i="2"/>
  <c r="G1076" i="2"/>
  <c r="E1076" i="2"/>
  <c r="E1070" i="2"/>
  <c r="I1068" i="2"/>
  <c r="G1070" i="2"/>
  <c r="I1069" i="2"/>
  <c r="H1069" i="2"/>
  <c r="J1069" i="2" s="1"/>
  <c r="I1053" i="2"/>
  <c r="I714" i="2"/>
  <c r="I1086" i="2"/>
  <c r="H1110" i="2"/>
  <c r="J1110" i="2" s="1"/>
  <c r="H1134" i="2"/>
  <c r="H1074" i="2"/>
  <c r="J1074" i="2" s="1"/>
  <c r="I1080" i="2"/>
  <c r="I1104" i="2"/>
  <c r="I1011" i="2"/>
  <c r="I1035" i="2"/>
  <c r="H795" i="2"/>
  <c r="J795" i="2" s="1"/>
  <c r="H906" i="2"/>
  <c r="J906" i="2" s="1"/>
  <c r="I1128" i="2"/>
  <c r="H900" i="2"/>
  <c r="J900" i="2" s="1"/>
  <c r="H918" i="2"/>
  <c r="J918" i="2" s="1"/>
  <c r="H1023" i="2"/>
  <c r="J1023" i="2" s="1"/>
  <c r="H1146" i="2"/>
  <c r="H1140" i="2"/>
  <c r="H975" i="2"/>
  <c r="J975" i="2" s="1"/>
  <c r="H1116" i="2"/>
  <c r="H1098" i="2"/>
  <c r="H1092" i="2"/>
  <c r="J1086" i="2"/>
  <c r="H1068" i="2"/>
  <c r="H924" i="2"/>
  <c r="J924" i="2" s="1"/>
  <c r="H930" i="2"/>
  <c r="J930" i="2" s="1"/>
  <c r="I942" i="2"/>
  <c r="H987" i="2"/>
  <c r="J987" i="2" s="1"/>
  <c r="K3506" i="1"/>
  <c r="K3510" i="1"/>
  <c r="K3518" i="1"/>
  <c r="J1053" i="2"/>
  <c r="E1055" i="2"/>
  <c r="H1054" i="2"/>
  <c r="J1054" i="2" s="1"/>
  <c r="I1054" i="2"/>
  <c r="G1055" i="2"/>
  <c r="H1048" i="2"/>
  <c r="J1048" i="2" s="1"/>
  <c r="I1048" i="2"/>
  <c r="I1049" i="2" s="1"/>
  <c r="I1041" i="2"/>
  <c r="E1049" i="2"/>
  <c r="H1047" i="2"/>
  <c r="G1049" i="2"/>
  <c r="J1041" i="2"/>
  <c r="H1042" i="2"/>
  <c r="J1042" i="2" s="1"/>
  <c r="I1042" i="2"/>
  <c r="E1043" i="2"/>
  <c r="G1043" i="2"/>
  <c r="I777" i="2"/>
  <c r="H678" i="2"/>
  <c r="J678" i="2" s="1"/>
  <c r="H1036" i="2"/>
  <c r="J1036" i="2" s="1"/>
  <c r="I1036" i="2"/>
  <c r="I726" i="2"/>
  <c r="I825" i="2"/>
  <c r="J1035" i="2"/>
  <c r="H1005" i="2"/>
  <c r="J1005" i="2" s="1"/>
  <c r="H1029" i="2"/>
  <c r="J1029" i="2" s="1"/>
  <c r="I969" i="2"/>
  <c r="E1037" i="2"/>
  <c r="G1037" i="2"/>
  <c r="H1030" i="2"/>
  <c r="J1030" i="2" s="1"/>
  <c r="I1030" i="2"/>
  <c r="I1031" i="2" s="1"/>
  <c r="E1031" i="2"/>
  <c r="G1031" i="2"/>
  <c r="H1024" i="2"/>
  <c r="J1024" i="2" s="1"/>
  <c r="I1024" i="2"/>
  <c r="I1025" i="2" s="1"/>
  <c r="E1025" i="2"/>
  <c r="G1025" i="2"/>
  <c r="E1019" i="2"/>
  <c r="I1018" i="2"/>
  <c r="I1019" i="2" s="1"/>
  <c r="H1018" i="2"/>
  <c r="J1018" i="2" s="1"/>
  <c r="H1017" i="2"/>
  <c r="G1019" i="2"/>
  <c r="H1012" i="2"/>
  <c r="J1012" i="2" s="1"/>
  <c r="I1012" i="2"/>
  <c r="J1011" i="2"/>
  <c r="E1013" i="2"/>
  <c r="G1013" i="2"/>
  <c r="H1006" i="2"/>
  <c r="J1006" i="2" s="1"/>
  <c r="I1006" i="2"/>
  <c r="I1007" i="2" s="1"/>
  <c r="E1007" i="2"/>
  <c r="G1007" i="2"/>
  <c r="H1000" i="2"/>
  <c r="J1000" i="2" s="1"/>
  <c r="I1000" i="2"/>
  <c r="I1001" i="2" s="1"/>
  <c r="E1001" i="2"/>
  <c r="H999" i="2"/>
  <c r="G1001" i="2"/>
  <c r="H994" i="2"/>
  <c r="J994" i="2" s="1"/>
  <c r="I994" i="2"/>
  <c r="I995" i="2" s="1"/>
  <c r="E995" i="2"/>
  <c r="H993" i="2"/>
  <c r="G995" i="2"/>
  <c r="H988" i="2"/>
  <c r="J988" i="2" s="1"/>
  <c r="I988" i="2"/>
  <c r="I989" i="2" s="1"/>
  <c r="E989" i="2"/>
  <c r="G989" i="2"/>
  <c r="J981" i="2"/>
  <c r="H982" i="2"/>
  <c r="J982" i="2" s="1"/>
  <c r="I982" i="2"/>
  <c r="E983" i="2"/>
  <c r="I981" i="2"/>
  <c r="G983" i="2"/>
  <c r="H976" i="2"/>
  <c r="J976" i="2" s="1"/>
  <c r="I976" i="2"/>
  <c r="I977" i="2" s="1"/>
  <c r="E977" i="2"/>
  <c r="G977" i="2"/>
  <c r="J969" i="2"/>
  <c r="H970" i="2"/>
  <c r="J970" i="2" s="1"/>
  <c r="I970" i="2"/>
  <c r="E971" i="2"/>
  <c r="G971" i="2"/>
  <c r="I924" i="2"/>
  <c r="I90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932" i="2"/>
  <c r="H882" i="2"/>
  <c r="J882" i="2" s="1"/>
  <c r="H876" i="2"/>
  <c r="J876" i="2" s="1"/>
  <c r="H894" i="2"/>
  <c r="J894" i="2" s="1"/>
  <c r="I888" i="2"/>
  <c r="K3354" i="1"/>
  <c r="K3358" i="1"/>
  <c r="K3362" i="1"/>
  <c r="K3366" i="1"/>
  <c r="G890" i="2"/>
  <c r="H954" i="2"/>
  <c r="G956" i="2"/>
  <c r="H955" i="2"/>
  <c r="J955" i="2" s="1"/>
  <c r="I955" i="2"/>
  <c r="I956" i="2" s="1"/>
  <c r="E956" i="2"/>
  <c r="H948" i="2"/>
  <c r="G950" i="2"/>
  <c r="G944" i="2"/>
  <c r="E944" i="2"/>
  <c r="H949" i="2"/>
  <c r="J949" i="2" s="1"/>
  <c r="I949" i="2"/>
  <c r="I950" i="2" s="1"/>
  <c r="E950" i="2"/>
  <c r="J942" i="2"/>
  <c r="E938" i="2"/>
  <c r="H943" i="2"/>
  <c r="J943" i="2" s="1"/>
  <c r="I943" i="2"/>
  <c r="H936" i="2"/>
  <c r="G938" i="2"/>
  <c r="H937" i="2"/>
  <c r="J937" i="2" s="1"/>
  <c r="I937" i="2"/>
  <c r="G920" i="2"/>
  <c r="E932" i="2"/>
  <c r="G896" i="2"/>
  <c r="H931" i="2"/>
  <c r="J931" i="2" s="1"/>
  <c r="I931" i="2"/>
  <c r="I932" i="2" s="1"/>
  <c r="E926" i="2"/>
  <c r="I925" i="2"/>
  <c r="H925" i="2"/>
  <c r="J925" i="2" s="1"/>
  <c r="H919" i="2"/>
  <c r="J919" i="2" s="1"/>
  <c r="I919" i="2"/>
  <c r="I920" i="2" s="1"/>
  <c r="E920" i="2"/>
  <c r="H912" i="2"/>
  <c r="G914" i="2"/>
  <c r="H913" i="2"/>
  <c r="J913" i="2" s="1"/>
  <c r="I913" i="2"/>
  <c r="I914" i="2" s="1"/>
  <c r="E914" i="2"/>
  <c r="H907" i="2"/>
  <c r="J907" i="2" s="1"/>
  <c r="I907" i="2"/>
  <c r="E908" i="2"/>
  <c r="H901" i="2"/>
  <c r="J901" i="2" s="1"/>
  <c r="I901" i="2"/>
  <c r="I902" i="2" s="1"/>
  <c r="G902" i="2"/>
  <c r="E902" i="2"/>
  <c r="H895" i="2"/>
  <c r="J895" i="2" s="1"/>
  <c r="I895" i="2"/>
  <c r="I896" i="2" s="1"/>
  <c r="E896" i="2"/>
  <c r="I936" i="2"/>
  <c r="H889" i="2"/>
  <c r="J889" i="2" s="1"/>
  <c r="I889" i="2"/>
  <c r="J888" i="2"/>
  <c r="E890" i="2"/>
  <c r="H883" i="2"/>
  <c r="J883" i="2" s="1"/>
  <c r="I883" i="2"/>
  <c r="I884" i="2" s="1"/>
  <c r="G884" i="2"/>
  <c r="G878" i="2"/>
  <c r="E884" i="2"/>
  <c r="E878" i="2"/>
  <c r="H877" i="2"/>
  <c r="J877" i="2" s="1"/>
  <c r="I877" i="2"/>
  <c r="I878" i="2" s="1"/>
  <c r="I870" i="2"/>
  <c r="G872" i="2"/>
  <c r="H871" i="2"/>
  <c r="J871" i="2" s="1"/>
  <c r="I871" i="2"/>
  <c r="E872" i="2"/>
  <c r="H864" i="2"/>
  <c r="J864" i="2" s="1"/>
  <c r="H750" i="2"/>
  <c r="J750" i="2" s="1"/>
  <c r="H849" i="2"/>
  <c r="J849" i="2" s="1"/>
  <c r="H801" i="2"/>
  <c r="J801" i="2" s="1"/>
  <c r="H702" i="2"/>
  <c r="J702" i="2" s="1"/>
  <c r="H870" i="2"/>
  <c r="I639" i="2"/>
  <c r="I789" i="2"/>
  <c r="I837" i="2"/>
  <c r="H765" i="2"/>
  <c r="J765" i="2" s="1"/>
  <c r="I813" i="2"/>
  <c r="H651" i="2"/>
  <c r="J651" i="2" s="1"/>
  <c r="H855" i="2"/>
  <c r="J855" i="2" s="1"/>
  <c r="I807" i="2"/>
  <c r="K3240" i="1"/>
  <c r="E857" i="2"/>
  <c r="I856" i="2"/>
  <c r="I857" i="2" s="1"/>
  <c r="H856" i="2"/>
  <c r="J856" i="2" s="1"/>
  <c r="G857" i="2"/>
  <c r="H831" i="2"/>
  <c r="J831" i="2" s="1"/>
  <c r="I708" i="2"/>
  <c r="H783" i="2"/>
  <c r="J783" i="2" s="1"/>
  <c r="H850" i="2"/>
  <c r="J850" i="2" s="1"/>
  <c r="I850" i="2"/>
  <c r="I851" i="2" s="1"/>
  <c r="E851" i="2"/>
  <c r="G851" i="2"/>
  <c r="J843" i="2"/>
  <c r="E845" i="2"/>
  <c r="I844" i="2"/>
  <c r="H844" i="2"/>
  <c r="J844" i="2" s="1"/>
  <c r="I843" i="2"/>
  <c r="G845" i="2"/>
  <c r="J837" i="2"/>
  <c r="H838" i="2"/>
  <c r="J838" i="2" s="1"/>
  <c r="I838" i="2"/>
  <c r="E839" i="2"/>
  <c r="G839" i="2"/>
  <c r="H832" i="2"/>
  <c r="J832" i="2" s="1"/>
  <c r="I832" i="2"/>
  <c r="I833" i="2" s="1"/>
  <c r="E833" i="2"/>
  <c r="G833" i="2"/>
  <c r="J825" i="2"/>
  <c r="H826" i="2"/>
  <c r="J826" i="2" s="1"/>
  <c r="I826" i="2"/>
  <c r="E827" i="2"/>
  <c r="G827" i="2"/>
  <c r="H820" i="2"/>
  <c r="J820" i="2" s="1"/>
  <c r="I820" i="2"/>
  <c r="J819" i="2"/>
  <c r="E821" i="2"/>
  <c r="I819" i="2"/>
  <c r="G821" i="2"/>
  <c r="J813" i="2"/>
  <c r="E815" i="2"/>
  <c r="I814" i="2"/>
  <c r="I815" i="2" s="1"/>
  <c r="H814" i="2"/>
  <c r="J814" i="2" s="1"/>
  <c r="G815" i="2"/>
  <c r="J807" i="2"/>
  <c r="H808" i="2"/>
  <c r="J808" i="2" s="1"/>
  <c r="I808" i="2"/>
  <c r="E809" i="2"/>
  <c r="G809" i="2"/>
  <c r="H802" i="2"/>
  <c r="J802" i="2" s="1"/>
  <c r="I802" i="2"/>
  <c r="I803" i="2" s="1"/>
  <c r="E803" i="2"/>
  <c r="G803" i="2"/>
  <c r="H796" i="2"/>
  <c r="J796" i="2" s="1"/>
  <c r="I796" i="2"/>
  <c r="I797" i="2" s="1"/>
  <c r="E797" i="2"/>
  <c r="G797" i="2"/>
  <c r="J789" i="2"/>
  <c r="H744" i="2"/>
  <c r="J744" i="2" s="1"/>
  <c r="H720" i="2"/>
  <c r="J720" i="2" s="1"/>
  <c r="H771" i="2"/>
  <c r="E791" i="2"/>
  <c r="H756" i="2"/>
  <c r="J756" i="2" s="1"/>
  <c r="H645" i="2"/>
  <c r="J645" i="2" s="1"/>
  <c r="I790" i="2"/>
  <c r="H790" i="2"/>
  <c r="J790" i="2" s="1"/>
  <c r="G791" i="2"/>
  <c r="E785" i="2"/>
  <c r="I784" i="2"/>
  <c r="I785" i="2" s="1"/>
  <c r="H784" i="2"/>
  <c r="J784" i="2" s="1"/>
  <c r="G785" i="2"/>
  <c r="H778" i="2"/>
  <c r="J778" i="2" s="1"/>
  <c r="I778" i="2"/>
  <c r="E779" i="2"/>
  <c r="J777" i="2"/>
  <c r="G779" i="2"/>
  <c r="H772" i="2"/>
  <c r="J772" i="2" s="1"/>
  <c r="I772" i="2"/>
  <c r="I773" i="2" s="1"/>
  <c r="E773" i="2"/>
  <c r="G773" i="2"/>
  <c r="H757" i="2"/>
  <c r="J757" i="2" s="1"/>
  <c r="I757" i="2"/>
  <c r="I758" i="2" s="1"/>
  <c r="E758" i="2"/>
  <c r="G758" i="2"/>
  <c r="H751" i="2"/>
  <c r="J751" i="2" s="1"/>
  <c r="I751" i="2"/>
  <c r="I752" i="2" s="1"/>
  <c r="E752" i="2"/>
  <c r="G752" i="2"/>
  <c r="E746" i="2"/>
  <c r="I745" i="2"/>
  <c r="I746" i="2" s="1"/>
  <c r="H745" i="2"/>
  <c r="J745" i="2" s="1"/>
  <c r="G746" i="2"/>
  <c r="H739" i="2"/>
  <c r="J739" i="2" s="1"/>
  <c r="I739" i="2"/>
  <c r="I740" i="2" s="1"/>
  <c r="H732" i="2"/>
  <c r="J732" i="2" s="1"/>
  <c r="I672" i="2"/>
  <c r="H684" i="2"/>
  <c r="J684" i="2" s="1"/>
  <c r="E740" i="2"/>
  <c r="H738" i="2"/>
  <c r="G740" i="2"/>
  <c r="H733" i="2"/>
  <c r="J733" i="2" s="1"/>
  <c r="I733" i="2"/>
  <c r="I734" i="2" s="1"/>
  <c r="E734" i="2"/>
  <c r="G734" i="2"/>
  <c r="H727" i="2"/>
  <c r="J727" i="2" s="1"/>
  <c r="I727" i="2"/>
  <c r="J726" i="2"/>
  <c r="G716" i="2"/>
  <c r="E728" i="2"/>
  <c r="G728" i="2"/>
  <c r="H721" i="2"/>
  <c r="J721" i="2" s="1"/>
  <c r="I721" i="2"/>
  <c r="I722" i="2" s="1"/>
  <c r="E722" i="2"/>
  <c r="E716" i="2"/>
  <c r="G722" i="2"/>
  <c r="J714" i="2"/>
  <c r="H715" i="2"/>
  <c r="J715" i="2" s="1"/>
  <c r="I715" i="2"/>
  <c r="H709" i="2"/>
  <c r="J709" i="2" s="1"/>
  <c r="I709" i="2"/>
  <c r="J708" i="2"/>
  <c r="E710" i="2"/>
  <c r="G710" i="2"/>
  <c r="H657" i="2"/>
  <c r="J657" i="2" s="1"/>
  <c r="H703" i="2"/>
  <c r="J703" i="2" s="1"/>
  <c r="I703" i="2"/>
  <c r="I704" i="2" s="1"/>
  <c r="E704" i="2"/>
  <c r="I633" i="2"/>
  <c r="G704" i="2"/>
  <c r="H666" i="2"/>
  <c r="J666" i="2" s="1"/>
  <c r="J696" i="2"/>
  <c r="H697" i="2"/>
  <c r="J697" i="2" s="1"/>
  <c r="I697" i="2"/>
  <c r="H627" i="2"/>
  <c r="J627" i="2" s="1"/>
  <c r="H603" i="2"/>
  <c r="J603" i="2" s="1"/>
  <c r="I591" i="2"/>
  <c r="I615" i="2"/>
  <c r="E698" i="2"/>
  <c r="H579" i="2"/>
  <c r="J579" i="2" s="1"/>
  <c r="I696" i="2"/>
  <c r="G698" i="2"/>
  <c r="E692" i="2"/>
  <c r="I691" i="2"/>
  <c r="I692" i="2" s="1"/>
  <c r="H691" i="2"/>
  <c r="J691" i="2" s="1"/>
  <c r="H690" i="2"/>
  <c r="G692" i="2"/>
  <c r="E686" i="2"/>
  <c r="I685" i="2"/>
  <c r="I686" i="2" s="1"/>
  <c r="H685" i="2"/>
  <c r="J685" i="2" s="1"/>
  <c r="G686" i="2"/>
  <c r="E680" i="2"/>
  <c r="I679" i="2"/>
  <c r="I680" i="2" s="1"/>
  <c r="H679" i="2"/>
  <c r="J679" i="2" s="1"/>
  <c r="G680" i="2"/>
  <c r="H673" i="2"/>
  <c r="J673" i="2" s="1"/>
  <c r="I673" i="2"/>
  <c r="J672" i="2"/>
  <c r="E674" i="2"/>
  <c r="G674" i="2"/>
  <c r="H658" i="2"/>
  <c r="J658" i="2" s="1"/>
  <c r="I658" i="2"/>
  <c r="I659" i="2" s="1"/>
  <c r="E659" i="2"/>
  <c r="G659" i="2"/>
  <c r="H652" i="2"/>
  <c r="J652" i="2" s="1"/>
  <c r="I652" i="2"/>
  <c r="I653" i="2" s="1"/>
  <c r="E653" i="2"/>
  <c r="G653" i="2"/>
  <c r="H646" i="2"/>
  <c r="J646" i="2" s="1"/>
  <c r="I646" i="2"/>
  <c r="I647" i="2" s="1"/>
  <c r="E647" i="2"/>
  <c r="E641" i="2"/>
  <c r="G647" i="2"/>
  <c r="H640" i="2"/>
  <c r="J640" i="2" s="1"/>
  <c r="I640" i="2"/>
  <c r="J639" i="2"/>
  <c r="G641" i="2"/>
  <c r="H634" i="2"/>
  <c r="J634" i="2" s="1"/>
  <c r="I634" i="2"/>
  <c r="E635" i="2"/>
  <c r="J633" i="2"/>
  <c r="G635" i="2"/>
  <c r="H628" i="2"/>
  <c r="J628" i="2" s="1"/>
  <c r="I628" i="2"/>
  <c r="I629" i="2" s="1"/>
  <c r="H609" i="2"/>
  <c r="J609" i="2" s="1"/>
  <c r="E629" i="2"/>
  <c r="G629" i="2"/>
  <c r="J621" i="2"/>
  <c r="H622" i="2"/>
  <c r="J622" i="2" s="1"/>
  <c r="I622" i="2"/>
  <c r="E623" i="2"/>
  <c r="I621" i="2"/>
  <c r="G623" i="2"/>
  <c r="H616" i="2"/>
  <c r="J616" i="2" s="1"/>
  <c r="I616" i="2"/>
  <c r="J615" i="2"/>
  <c r="H585" i="2"/>
  <c r="J585" i="2" s="1"/>
  <c r="E617" i="2"/>
  <c r="G617" i="2"/>
  <c r="H610" i="2"/>
  <c r="J610" i="2" s="1"/>
  <c r="I610" i="2"/>
  <c r="I611" i="2" s="1"/>
  <c r="E611" i="2"/>
  <c r="G611" i="2"/>
  <c r="H604" i="2"/>
  <c r="J604" i="2" s="1"/>
  <c r="I604" i="2"/>
  <c r="I605" i="2" s="1"/>
  <c r="H597" i="2"/>
  <c r="J597" i="2" s="1"/>
  <c r="E605" i="2"/>
  <c r="G605" i="2"/>
  <c r="E599" i="2"/>
  <c r="I598" i="2"/>
  <c r="I599" i="2" s="1"/>
  <c r="H598" i="2"/>
  <c r="J598" i="2" s="1"/>
  <c r="G599" i="2"/>
  <c r="J591" i="2"/>
  <c r="I592" i="2"/>
  <c r="H592" i="2"/>
  <c r="J592" i="2" s="1"/>
  <c r="E593" i="2"/>
  <c r="G593" i="2"/>
  <c r="H586" i="2"/>
  <c r="J586" i="2" s="1"/>
  <c r="I586" i="2"/>
  <c r="I587" i="2" s="1"/>
  <c r="H567" i="2"/>
  <c r="J567" i="2" s="1"/>
  <c r="E587" i="2"/>
  <c r="G569" i="2"/>
  <c r="G587" i="2"/>
  <c r="H580" i="2"/>
  <c r="J580" i="2" s="1"/>
  <c r="I580" i="2"/>
  <c r="I581" i="2" s="1"/>
  <c r="E581" i="2"/>
  <c r="E575" i="2"/>
  <c r="G581" i="2"/>
  <c r="H574" i="2"/>
  <c r="J574" i="2" s="1"/>
  <c r="I574" i="2"/>
  <c r="J573" i="2"/>
  <c r="I573" i="2"/>
  <c r="G575" i="2"/>
  <c r="J2878" i="1"/>
  <c r="I468" i="2"/>
  <c r="H384" i="2"/>
  <c r="J384" i="2" s="1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59" i="2"/>
  <c r="J459" i="2" s="1"/>
  <c r="H435" i="2"/>
  <c r="J435" i="2" s="1"/>
  <c r="H460" i="2"/>
  <c r="J460" i="2" s="1"/>
  <c r="I460" i="2"/>
  <c r="I461" i="2" s="1"/>
  <c r="E461" i="2"/>
  <c r="G461" i="2"/>
  <c r="J453" i="2"/>
  <c r="E455" i="2"/>
  <c r="I454" i="2"/>
  <c r="H454" i="2"/>
  <c r="J454" i="2" s="1"/>
  <c r="I453" i="2"/>
  <c r="G455" i="2"/>
  <c r="E449" i="2"/>
  <c r="I448" i="2"/>
  <c r="I449" i="2" s="1"/>
  <c r="H448" i="2"/>
  <c r="J448" i="2" s="1"/>
  <c r="H447" i="2"/>
  <c r="G449" i="2"/>
  <c r="H442" i="2"/>
  <c r="J442" i="2" s="1"/>
  <c r="I442" i="2"/>
  <c r="I443" i="2" s="1"/>
  <c r="E443" i="2"/>
  <c r="H441" i="2"/>
  <c r="G443" i="2"/>
  <c r="K2711" i="1"/>
  <c r="K2677" i="1"/>
  <c r="K2681" i="1"/>
  <c r="H408" i="2"/>
  <c r="J408" i="2" s="1"/>
  <c r="H427" i="2"/>
  <c r="J427" i="2" s="1"/>
  <c r="I427" i="2"/>
  <c r="J426" i="2"/>
  <c r="E362" i="2"/>
  <c r="E428" i="2"/>
  <c r="I426" i="2"/>
  <c r="G428" i="2"/>
  <c r="J420" i="2"/>
  <c r="H421" i="2"/>
  <c r="J421" i="2" s="1"/>
  <c r="I421" i="2"/>
  <c r="E422" i="2"/>
  <c r="I420" i="2"/>
  <c r="G422" i="2"/>
  <c r="E416" i="2"/>
  <c r="I415" i="2"/>
  <c r="I416" i="2" s="1"/>
  <c r="H415" i="2"/>
  <c r="J415" i="2" s="1"/>
  <c r="H414" i="2"/>
  <c r="G416" i="2"/>
  <c r="H378" i="2"/>
  <c r="J378" i="2" s="1"/>
  <c r="H409" i="2"/>
  <c r="J409" i="2" s="1"/>
  <c r="I409" i="2"/>
  <c r="I410" i="2" s="1"/>
  <c r="I390" i="2"/>
  <c r="H402" i="2"/>
  <c r="J402" i="2" s="1"/>
  <c r="E410" i="2"/>
  <c r="G410" i="2"/>
  <c r="H403" i="2"/>
  <c r="J403" i="2" s="1"/>
  <c r="I403" i="2"/>
  <c r="I404" i="2" s="1"/>
  <c r="E404" i="2"/>
  <c r="G404" i="2"/>
  <c r="H397" i="2"/>
  <c r="J397" i="2" s="1"/>
  <c r="I397" i="2"/>
  <c r="I398" i="2" s="1"/>
  <c r="E398" i="2"/>
  <c r="H396" i="2"/>
  <c r="G398" i="2"/>
  <c r="J390" i="2"/>
  <c r="H391" i="2"/>
  <c r="J391" i="2" s="1"/>
  <c r="I391" i="2"/>
  <c r="E392" i="2"/>
  <c r="G392" i="2"/>
  <c r="H385" i="2"/>
  <c r="J385" i="2" s="1"/>
  <c r="I385" i="2"/>
  <c r="I386" i="2" s="1"/>
  <c r="E386" i="2"/>
  <c r="G386" i="2"/>
  <c r="H379" i="2"/>
  <c r="J379" i="2" s="1"/>
  <c r="I379" i="2"/>
  <c r="I380" i="2" s="1"/>
  <c r="E380" i="2"/>
  <c r="G380" i="2"/>
  <c r="E374" i="2"/>
  <c r="I373" i="2"/>
  <c r="I374" i="2" s="1"/>
  <c r="H373" i="2"/>
  <c r="J373" i="2" s="1"/>
  <c r="H372" i="2"/>
  <c r="G374" i="2"/>
  <c r="H367" i="2"/>
  <c r="J367" i="2" s="1"/>
  <c r="I367" i="2"/>
  <c r="I368" i="2" s="1"/>
  <c r="E368" i="2"/>
  <c r="H366" i="2"/>
  <c r="G368" i="2"/>
  <c r="H361" i="2"/>
  <c r="J361" i="2" s="1"/>
  <c r="I361" i="2"/>
  <c r="I336" i="2"/>
  <c r="I342" i="2"/>
  <c r="H343" i="2"/>
  <c r="J343" i="2" s="1"/>
  <c r="I343" i="2"/>
  <c r="J342" i="2"/>
  <c r="E344" i="2"/>
  <c r="G344" i="2"/>
  <c r="J336" i="2"/>
  <c r="H337" i="2"/>
  <c r="J337" i="2" s="1"/>
  <c r="I337" i="2"/>
  <c r="E338" i="2"/>
  <c r="G338" i="2"/>
  <c r="H331" i="2"/>
  <c r="J331" i="2" s="1"/>
  <c r="I331" i="2"/>
  <c r="I332" i="2" s="1"/>
  <c r="E332" i="2"/>
  <c r="H330" i="2"/>
  <c r="G332" i="2"/>
  <c r="H309" i="2"/>
  <c r="J309" i="2" s="1"/>
  <c r="G311" i="2"/>
  <c r="H316" i="2"/>
  <c r="J316" i="2" s="1"/>
  <c r="I316" i="2"/>
  <c r="I317" i="2" s="1"/>
  <c r="E317" i="2"/>
  <c r="H315" i="2"/>
  <c r="G317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4" i="1"/>
  <c r="K3166" i="1"/>
  <c r="K3168" i="1"/>
  <c r="K3170" i="1"/>
  <c r="K3172" i="1"/>
  <c r="K3174" i="1"/>
  <c r="K3255" i="1"/>
  <c r="J3334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00" i="2"/>
  <c r="J300" i="2" s="1"/>
  <c r="I294" i="2"/>
  <c r="H301" i="2"/>
  <c r="J301" i="2" s="1"/>
  <c r="I301" i="2"/>
  <c r="I302" i="2" s="1"/>
  <c r="E302" i="2"/>
  <c r="G302" i="2"/>
  <c r="K2104" i="1"/>
  <c r="K2108" i="1"/>
  <c r="K2112" i="1"/>
  <c r="H285" i="2"/>
  <c r="J285" i="2" s="1"/>
  <c r="H261" i="2"/>
  <c r="J261" i="2" s="1"/>
  <c r="H286" i="2"/>
  <c r="J286" i="2" s="1"/>
  <c r="I286" i="2"/>
  <c r="I287" i="2" s="1"/>
  <c r="H279" i="2"/>
  <c r="J279" i="2" s="1"/>
  <c r="E287" i="2"/>
  <c r="G287" i="2"/>
  <c r="H280" i="2"/>
  <c r="J280" i="2" s="1"/>
  <c r="I280" i="2"/>
  <c r="I281" i="2" s="1"/>
  <c r="E281" i="2"/>
  <c r="G281" i="2"/>
  <c r="I274" i="2"/>
  <c r="I275" i="2" s="1"/>
  <c r="H274" i="2"/>
  <c r="J274" i="2" s="1"/>
  <c r="H267" i="2"/>
  <c r="J267" i="2" s="1"/>
  <c r="E275" i="2"/>
  <c r="H273" i="2"/>
  <c r="G275" i="2"/>
  <c r="H268" i="2"/>
  <c r="J268" i="2" s="1"/>
  <c r="I268" i="2"/>
  <c r="I269" i="2" s="1"/>
  <c r="E269" i="2"/>
  <c r="E263" i="2"/>
  <c r="G269" i="2"/>
  <c r="H262" i="2"/>
  <c r="J262" i="2" s="1"/>
  <c r="I262" i="2"/>
  <c r="I263" i="2" s="1"/>
  <c r="E257" i="2"/>
  <c r="G263" i="2"/>
  <c r="G251" i="2"/>
  <c r="H256" i="2"/>
  <c r="J256" i="2" s="1"/>
  <c r="I256" i="2"/>
  <c r="H249" i="2"/>
  <c r="J249" i="2" s="1"/>
  <c r="J255" i="2"/>
  <c r="H257" i="2"/>
  <c r="I255" i="2"/>
  <c r="I257" i="2" s="1"/>
  <c r="G257" i="2"/>
  <c r="K2026" i="1"/>
  <c r="K2034" i="1"/>
  <c r="H240" i="2"/>
  <c r="J240" i="2" s="1"/>
  <c r="I231" i="2"/>
  <c r="H219" i="2"/>
  <c r="J219" i="2" s="1"/>
  <c r="H232" i="2"/>
  <c r="J232" i="2" s="1"/>
  <c r="I232" i="2"/>
  <c r="J231" i="2"/>
  <c r="E233" i="2"/>
  <c r="G233" i="2"/>
  <c r="J225" i="2"/>
  <c r="H226" i="2"/>
  <c r="J226" i="2" s="1"/>
  <c r="I226" i="2"/>
  <c r="E227" i="2"/>
  <c r="I225" i="2"/>
  <c r="G227" i="2"/>
  <c r="J1738" i="1"/>
  <c r="K1740" i="1" s="1"/>
  <c r="G212" i="2"/>
  <c r="G215" i="2" s="1"/>
  <c r="I210" i="2"/>
  <c r="J1624" i="1"/>
  <c r="E182" i="2"/>
  <c r="E203" i="2"/>
  <c r="H202" i="2"/>
  <c r="J202" i="2" s="1"/>
  <c r="I202" i="2"/>
  <c r="I203" i="2" s="1"/>
  <c r="H186" i="2"/>
  <c r="H193" i="2"/>
  <c r="J193" i="2" s="1"/>
  <c r="I193" i="2"/>
  <c r="I194" i="2" s="1"/>
  <c r="E194" i="2"/>
  <c r="H192" i="2"/>
  <c r="G194" i="2"/>
  <c r="H187" i="2"/>
  <c r="J187" i="2" s="1"/>
  <c r="I187" i="2"/>
  <c r="I188" i="2" s="1"/>
  <c r="E188" i="2"/>
  <c r="G188" i="2"/>
  <c r="H181" i="2"/>
  <c r="J181" i="2" s="1"/>
  <c r="I181" i="2"/>
  <c r="I182" i="2" s="1"/>
  <c r="K1417" i="1"/>
  <c r="K1421" i="1"/>
  <c r="K1458" i="1"/>
  <c r="J1282" i="1"/>
  <c r="K1284" i="1" s="1"/>
  <c r="J1286" i="1" s="1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8" i="2"/>
  <c r="J138" i="2" s="1"/>
  <c r="H144" i="2"/>
  <c r="J144" i="2" s="1"/>
  <c r="H145" i="2"/>
  <c r="J145" i="2" s="1"/>
  <c r="I145" i="2"/>
  <c r="I146" i="2" s="1"/>
  <c r="E146" i="2"/>
  <c r="G146" i="2"/>
  <c r="H129" i="2"/>
  <c r="J129" i="2" s="1"/>
  <c r="G122" i="2"/>
  <c r="G125" i="2" s="1"/>
  <c r="H120" i="2"/>
  <c r="J120" i="2" s="1"/>
  <c r="G12" i="2"/>
  <c r="I12" i="2" s="1"/>
  <c r="H99" i="2"/>
  <c r="J99" i="2" s="1"/>
  <c r="J111" i="2"/>
  <c r="H112" i="2"/>
  <c r="J112" i="2" s="1"/>
  <c r="I112" i="2"/>
  <c r="E113" i="2"/>
  <c r="I111" i="2"/>
  <c r="G113" i="2"/>
  <c r="H106" i="2"/>
  <c r="J106" i="2" s="1"/>
  <c r="I106" i="2"/>
  <c r="I107" i="2" s="1"/>
  <c r="E107" i="2"/>
  <c r="H105" i="2"/>
  <c r="G107" i="2"/>
  <c r="H81" i="2"/>
  <c r="J81" i="2" s="1"/>
  <c r="H93" i="2"/>
  <c r="J93" i="2" s="1"/>
  <c r="H100" i="2"/>
  <c r="J100" i="2" s="1"/>
  <c r="I100" i="2"/>
  <c r="I101" i="2" s="1"/>
  <c r="E101" i="2"/>
  <c r="G101" i="2"/>
  <c r="H94" i="2"/>
  <c r="J94" i="2" s="1"/>
  <c r="I94" i="2"/>
  <c r="I95" i="2" s="1"/>
  <c r="E95" i="2"/>
  <c r="G95" i="2"/>
  <c r="J87" i="2"/>
  <c r="H88" i="2"/>
  <c r="J88" i="2" s="1"/>
  <c r="I88" i="2"/>
  <c r="E89" i="2"/>
  <c r="I87" i="2"/>
  <c r="G89" i="2"/>
  <c r="H180" i="2"/>
  <c r="G182" i="2"/>
  <c r="G74" i="2"/>
  <c r="G77" i="2" s="1"/>
  <c r="I72" i="2"/>
  <c r="H63" i="2"/>
  <c r="J63" i="2" s="1"/>
  <c r="H57" i="2"/>
  <c r="J57" i="2" s="1"/>
  <c r="H64" i="2"/>
  <c r="J64" i="2" s="1"/>
  <c r="I64" i="2"/>
  <c r="I65" i="2" s="1"/>
  <c r="E65" i="2"/>
  <c r="G65" i="2"/>
  <c r="I48" i="2"/>
  <c r="H49" i="2"/>
  <c r="J49" i="2" s="1"/>
  <c r="I49" i="2"/>
  <c r="E50" i="2"/>
  <c r="J48" i="2"/>
  <c r="G50" i="2"/>
  <c r="G436" i="2"/>
  <c r="G437" i="2" s="1"/>
  <c r="H33" i="2"/>
  <c r="J33" i="2" s="1"/>
  <c r="H27" i="2"/>
  <c r="J27" i="2" s="1"/>
  <c r="G29" i="2"/>
  <c r="H34" i="2"/>
  <c r="J34" i="2" s="1"/>
  <c r="I34" i="2"/>
  <c r="I35" i="2" s="1"/>
  <c r="E35" i="2"/>
  <c r="G18" i="2"/>
  <c r="I18" i="2" s="1"/>
  <c r="G35" i="2"/>
  <c r="H19" i="2"/>
  <c r="J19" i="2" s="1"/>
  <c r="I19" i="2"/>
  <c r="E20" i="2"/>
  <c r="G2252" i="2"/>
  <c r="H2250" i="2"/>
  <c r="H2252" i="2" s="1"/>
  <c r="E74" i="2"/>
  <c r="E296" i="2"/>
  <c r="H171" i="2"/>
  <c r="J171" i="2" s="1"/>
  <c r="H2349" i="2"/>
  <c r="H42" i="2"/>
  <c r="J42" i="2" s="1"/>
  <c r="H201" i="2"/>
  <c r="E1262" i="2"/>
  <c r="G203" i="2"/>
  <c r="G206" i="2" s="1"/>
  <c r="E1163" i="2"/>
  <c r="E866" i="2"/>
  <c r="E173" i="2"/>
  <c r="G172" i="2"/>
  <c r="E131" i="2"/>
  <c r="E1856" i="2"/>
  <c r="E965" i="2"/>
  <c r="G43" i="2"/>
  <c r="G44" i="2" s="1"/>
  <c r="E122" i="2"/>
  <c r="E2648" i="2"/>
  <c r="E2450" i="2"/>
  <c r="H2152" i="2"/>
  <c r="J2152" i="2" s="1"/>
  <c r="E212" i="2"/>
  <c r="E311" i="2"/>
  <c r="E326" i="2"/>
  <c r="E1658" i="2"/>
  <c r="E2153" i="2"/>
  <c r="J2646" i="2"/>
  <c r="H2746" i="2"/>
  <c r="J2746" i="2" s="1"/>
  <c r="I2746" i="2"/>
  <c r="I2747" i="2" s="1"/>
  <c r="H1954" i="2"/>
  <c r="J1954" i="2" s="1"/>
  <c r="I1954" i="2"/>
  <c r="J2547" i="2"/>
  <c r="H2647" i="2"/>
  <c r="J2647" i="2" s="1"/>
  <c r="I2647" i="2"/>
  <c r="I2648" i="2" s="1"/>
  <c r="E2747" i="2"/>
  <c r="G2846" i="2"/>
  <c r="H2844" i="2"/>
  <c r="I2844" i="2"/>
  <c r="H2548" i="2"/>
  <c r="J2548" i="2" s="1"/>
  <c r="I2548" i="2"/>
  <c r="I2549" i="2" s="1"/>
  <c r="G2648" i="2"/>
  <c r="I2151" i="2"/>
  <c r="I2153" i="2" s="1"/>
  <c r="H2151" i="2"/>
  <c r="G2153" i="2"/>
  <c r="H2053" i="2"/>
  <c r="J2053" i="2" s="1"/>
  <c r="I2053" i="2"/>
  <c r="G1955" i="2"/>
  <c r="H1953" i="2"/>
  <c r="I1953" i="2"/>
  <c r="J2745" i="2"/>
  <c r="H2845" i="2"/>
  <c r="J2845" i="2" s="1"/>
  <c r="I2845" i="2"/>
  <c r="G2747" i="2"/>
  <c r="H2449" i="2"/>
  <c r="I2449" i="2"/>
  <c r="E2846" i="2"/>
  <c r="E2549" i="2"/>
  <c r="G2054" i="2"/>
  <c r="H2052" i="2"/>
  <c r="I2052" i="2"/>
  <c r="E1955" i="2"/>
  <c r="E2054" i="2"/>
  <c r="H1756" i="2"/>
  <c r="J1756" i="2" s="1"/>
  <c r="I1756" i="2"/>
  <c r="I1757" i="2" s="1"/>
  <c r="H1459" i="2"/>
  <c r="I1459" i="2"/>
  <c r="G1757" i="2"/>
  <c r="G1163" i="2"/>
  <c r="I1161" i="2"/>
  <c r="H1161" i="2"/>
  <c r="I1063" i="2"/>
  <c r="H1063" i="2"/>
  <c r="J1063" i="2" s="1"/>
  <c r="E1064" i="2"/>
  <c r="H1657" i="2"/>
  <c r="J1657" i="2" s="1"/>
  <c r="I1657" i="2"/>
  <c r="I1658" i="2" s="1"/>
  <c r="G1460" i="2"/>
  <c r="E1460" i="2"/>
  <c r="H1162" i="2"/>
  <c r="J1162" i="2" s="1"/>
  <c r="I1162" i="2"/>
  <c r="I963" i="2"/>
  <c r="G965" i="2"/>
  <c r="H963" i="2"/>
  <c r="G1856" i="2"/>
  <c r="H1854" i="2"/>
  <c r="I1854" i="2"/>
  <c r="H1558" i="2"/>
  <c r="J1558" i="2" s="1"/>
  <c r="I1558" i="2"/>
  <c r="I1559" i="2" s="1"/>
  <c r="G1361" i="2"/>
  <c r="I1360" i="2"/>
  <c r="H1360" i="2"/>
  <c r="H1855" i="2"/>
  <c r="J1855" i="2" s="1"/>
  <c r="I1855" i="2"/>
  <c r="E1559" i="2"/>
  <c r="H1261" i="2"/>
  <c r="G1262" i="2"/>
  <c r="I1261" i="2"/>
  <c r="E1757" i="2"/>
  <c r="E1361" i="2"/>
  <c r="I964" i="2"/>
  <c r="H964" i="2"/>
  <c r="J964" i="2" s="1"/>
  <c r="I1062" i="2"/>
  <c r="G1064" i="2"/>
  <c r="H1062" i="2"/>
  <c r="H667" i="2"/>
  <c r="J667" i="2" s="1"/>
  <c r="I667" i="2"/>
  <c r="I668" i="2" s="1"/>
  <c r="G668" i="2"/>
  <c r="I360" i="2"/>
  <c r="G362" i="2"/>
  <c r="H360" i="2"/>
  <c r="J468" i="2"/>
  <c r="H865" i="2"/>
  <c r="J865" i="2" s="1"/>
  <c r="I865" i="2"/>
  <c r="I866" i="2" s="1"/>
  <c r="E569" i="2"/>
  <c r="H469" i="2"/>
  <c r="J469" i="2" s="1"/>
  <c r="I469" i="2"/>
  <c r="G353" i="2"/>
  <c r="G356" i="2" s="1"/>
  <c r="H351" i="2"/>
  <c r="I351" i="2"/>
  <c r="I325" i="2"/>
  <c r="H325" i="2"/>
  <c r="J325" i="2" s="1"/>
  <c r="I324" i="2"/>
  <c r="G326" i="2"/>
  <c r="H324" i="2"/>
  <c r="G470" i="2"/>
  <c r="G563" i="2" s="1"/>
  <c r="E668" i="2"/>
  <c r="I352" i="2"/>
  <c r="H352" i="2"/>
  <c r="J352" i="2" s="1"/>
  <c r="H568" i="2"/>
  <c r="J568" i="2" s="1"/>
  <c r="I568" i="2"/>
  <c r="I569" i="2" s="1"/>
  <c r="H766" i="2"/>
  <c r="J766" i="2" s="1"/>
  <c r="I766" i="2"/>
  <c r="I767" i="2" s="1"/>
  <c r="G767" i="2"/>
  <c r="E767" i="2"/>
  <c r="E470" i="2"/>
  <c r="G866" i="2"/>
  <c r="I310" i="2"/>
  <c r="I311" i="2" s="1"/>
  <c r="H310" i="2"/>
  <c r="J310" i="2" s="1"/>
  <c r="E353" i="2"/>
  <c r="H220" i="2"/>
  <c r="J220" i="2" s="1"/>
  <c r="I220" i="2"/>
  <c r="I221" i="2" s="1"/>
  <c r="H163" i="2"/>
  <c r="J163" i="2" s="1"/>
  <c r="I163" i="2"/>
  <c r="H295" i="2"/>
  <c r="I295" i="2"/>
  <c r="G296" i="2"/>
  <c r="G305" i="2" s="1"/>
  <c r="H211" i="2"/>
  <c r="I211" i="2"/>
  <c r="G221" i="2"/>
  <c r="E242" i="2"/>
  <c r="G155" i="2"/>
  <c r="G158" i="2" s="1"/>
  <c r="H153" i="2"/>
  <c r="I153" i="2"/>
  <c r="H154" i="2"/>
  <c r="J154" i="2" s="1"/>
  <c r="I154" i="2"/>
  <c r="E155" i="2"/>
  <c r="H241" i="2"/>
  <c r="J241" i="2" s="1"/>
  <c r="I241" i="2"/>
  <c r="I242" i="2" s="1"/>
  <c r="G164" i="2"/>
  <c r="G167" i="2" s="1"/>
  <c r="H162" i="2"/>
  <c r="I162" i="2"/>
  <c r="E164" i="2"/>
  <c r="H250" i="2"/>
  <c r="J250" i="2" s="1"/>
  <c r="I250" i="2"/>
  <c r="I251" i="2" s="1"/>
  <c r="E251" i="2"/>
  <c r="E221" i="2"/>
  <c r="G242" i="2"/>
  <c r="G245" i="2" s="1"/>
  <c r="H82" i="2"/>
  <c r="J82" i="2" s="1"/>
  <c r="I82" i="2"/>
  <c r="I83" i="2" s="1"/>
  <c r="G83" i="2"/>
  <c r="H130" i="2"/>
  <c r="J130" i="2" s="1"/>
  <c r="I130" i="2"/>
  <c r="I131" i="2" s="1"/>
  <c r="E83" i="2"/>
  <c r="H73" i="2"/>
  <c r="I73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58" i="2"/>
  <c r="J58" i="2" s="1"/>
  <c r="I58" i="2"/>
  <c r="I59" i="2" s="1"/>
  <c r="G59" i="2"/>
  <c r="E59" i="2"/>
  <c r="H28" i="2"/>
  <c r="J28" i="2" s="1"/>
  <c r="I28" i="2"/>
  <c r="I29" i="2" s="1"/>
  <c r="E29" i="2"/>
  <c r="E14" i="2"/>
  <c r="H13" i="2"/>
  <c r="J13" i="2" s="1"/>
  <c r="I1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3340" i="1" l="1"/>
  <c r="G431" i="2"/>
  <c r="G464" i="2"/>
  <c r="G347" i="2"/>
  <c r="I2819" i="2"/>
  <c r="H2351" i="2"/>
  <c r="G236" i="2"/>
  <c r="I2350" i="2"/>
  <c r="I2351" i="2" s="1"/>
  <c r="G320" i="2"/>
  <c r="I2126" i="2"/>
  <c r="I2771" i="2"/>
  <c r="G290" i="2"/>
  <c r="G149" i="2"/>
  <c r="G197" i="2"/>
  <c r="I1973" i="2"/>
  <c r="I1775" i="2"/>
  <c r="I2696" i="2"/>
  <c r="G68" i="2"/>
  <c r="G53" i="2"/>
  <c r="G2939" i="2"/>
  <c r="G116" i="2"/>
  <c r="I2138" i="2"/>
  <c r="I2561" i="2"/>
  <c r="I1835" i="2"/>
  <c r="I2732" i="2"/>
  <c r="G38" i="2"/>
  <c r="H2924" i="2"/>
  <c r="H2925" i="2" s="1"/>
  <c r="I1688" i="2"/>
  <c r="I2072" i="2"/>
  <c r="J2924" i="2"/>
  <c r="H2936" i="2"/>
  <c r="H2937" i="2" s="1"/>
  <c r="J2936" i="2"/>
  <c r="H2930" i="2"/>
  <c r="H2931" i="2" s="1"/>
  <c r="J2930" i="2"/>
  <c r="H2918" i="2"/>
  <c r="H2919" i="2" s="1"/>
  <c r="H2912" i="2"/>
  <c r="H2913" i="2" s="1"/>
  <c r="J2918" i="2"/>
  <c r="H2870" i="2"/>
  <c r="H2871" i="2" s="1"/>
  <c r="J2912" i="2"/>
  <c r="H2906" i="2"/>
  <c r="H2907" i="2" s="1"/>
  <c r="J2906" i="2"/>
  <c r="I2900" i="2"/>
  <c r="H2900" i="2"/>
  <c r="H2901" i="2" s="1"/>
  <c r="J2900" i="2"/>
  <c r="H2894" i="2"/>
  <c r="H2895" i="2" s="1"/>
  <c r="J2894" i="2"/>
  <c r="I2852" i="2"/>
  <c r="H2888" i="2"/>
  <c r="H2889" i="2" s="1"/>
  <c r="J2888" i="2"/>
  <c r="H2837" i="2"/>
  <c r="H2838" i="2" s="1"/>
  <c r="H2882" i="2"/>
  <c r="H2883" i="2" s="1"/>
  <c r="J2882" i="2"/>
  <c r="H2876" i="2"/>
  <c r="H2877" i="2" s="1"/>
  <c r="J2876" i="2"/>
  <c r="J2870" i="2"/>
  <c r="H2852" i="2"/>
  <c r="H2853" i="2" s="1"/>
  <c r="J2852" i="2"/>
  <c r="H2864" i="2"/>
  <c r="H2865" i="2" s="1"/>
  <c r="J2864" i="2"/>
  <c r="H2858" i="2"/>
  <c r="H2859" i="2" s="1"/>
  <c r="J2858" i="2"/>
  <c r="I2306" i="2"/>
  <c r="G2840" i="2"/>
  <c r="J2825" i="2"/>
  <c r="H2825" i="2"/>
  <c r="H2826" i="2" s="1"/>
  <c r="J2837" i="2"/>
  <c r="J2831" i="2"/>
  <c r="H2819" i="2"/>
  <c r="H2820" i="2" s="1"/>
  <c r="H2831" i="2"/>
  <c r="H2832" i="2" s="1"/>
  <c r="I2720" i="2"/>
  <c r="J2813" i="2"/>
  <c r="H2813" i="2"/>
  <c r="H2814" i="2" s="1"/>
  <c r="J2819" i="2"/>
  <c r="H2807" i="2"/>
  <c r="H2808" i="2" s="1"/>
  <c r="J2807" i="2"/>
  <c r="H2801" i="2"/>
  <c r="H2802" i="2" s="1"/>
  <c r="J2801" i="2"/>
  <c r="J2793" i="2"/>
  <c r="J2795" i="2" s="1"/>
  <c r="H2795" i="2"/>
  <c r="H2796" i="2" s="1"/>
  <c r="H2783" i="2"/>
  <c r="H2784" i="2" s="1"/>
  <c r="H2789" i="2"/>
  <c r="H2790" i="2" s="1"/>
  <c r="J2789" i="2"/>
  <c r="H2777" i="2"/>
  <c r="H2778" i="2" s="1"/>
  <c r="J2783" i="2"/>
  <c r="J2777" i="2"/>
  <c r="J2771" i="2"/>
  <c r="H2771" i="2"/>
  <c r="H2772" i="2" s="1"/>
  <c r="H2765" i="2"/>
  <c r="H2766" i="2" s="1"/>
  <c r="J2765" i="2"/>
  <c r="H2759" i="2"/>
  <c r="H2760" i="2" s="1"/>
  <c r="J2759" i="2"/>
  <c r="H2753" i="2"/>
  <c r="H2754" i="2" s="1"/>
  <c r="J2753" i="2"/>
  <c r="I1676" i="2"/>
  <c r="H2720" i="2"/>
  <c r="H2721" i="2" s="1"/>
  <c r="G2351" i="2"/>
  <c r="I2450" i="2"/>
  <c r="G2741" i="2"/>
  <c r="I1694" i="2"/>
  <c r="J2738" i="2"/>
  <c r="H2732" i="2"/>
  <c r="H2733" i="2" s="1"/>
  <c r="J2732" i="2"/>
  <c r="H2739" i="2"/>
  <c r="H2726" i="2"/>
  <c r="H2727" i="2" s="1"/>
  <c r="J2726" i="2"/>
  <c r="J2720" i="2"/>
  <c r="H2714" i="2"/>
  <c r="H2715" i="2" s="1"/>
  <c r="H2690" i="2"/>
  <c r="H2691" i="2" s="1"/>
  <c r="I2702" i="2"/>
  <c r="J2714" i="2"/>
  <c r="H2708" i="2"/>
  <c r="H2709" i="2" s="1"/>
  <c r="J2708" i="2"/>
  <c r="H2702" i="2"/>
  <c r="H2703" i="2" s="1"/>
  <c r="J2702" i="2"/>
  <c r="H2696" i="2"/>
  <c r="H2697" i="2" s="1"/>
  <c r="J2696" i="2"/>
  <c r="J2684" i="2"/>
  <c r="H2684" i="2"/>
  <c r="H2685" i="2" s="1"/>
  <c r="J2690" i="2"/>
  <c r="H2666" i="2"/>
  <c r="H2667" i="2" s="1"/>
  <c r="H2678" i="2"/>
  <c r="H2679" i="2" s="1"/>
  <c r="J2678" i="2"/>
  <c r="J2666" i="2"/>
  <c r="H2672" i="2"/>
  <c r="H2673" i="2" s="1"/>
  <c r="J2672" i="2"/>
  <c r="H2660" i="2"/>
  <c r="H2661" i="2" s="1"/>
  <c r="J2660" i="2"/>
  <c r="I1742" i="2"/>
  <c r="I2474" i="2"/>
  <c r="I2654" i="2"/>
  <c r="H2654" i="2"/>
  <c r="H2655" i="2" s="1"/>
  <c r="J2654" i="2"/>
  <c r="G2642" i="2"/>
  <c r="J2639" i="2"/>
  <c r="J2633" i="2"/>
  <c r="H2640" i="2"/>
  <c r="I2627" i="2"/>
  <c r="H2615" i="2"/>
  <c r="H2616" i="2" s="1"/>
  <c r="H2621" i="2"/>
  <c r="H2622" i="2" s="1"/>
  <c r="H2633" i="2"/>
  <c r="H2634" i="2" s="1"/>
  <c r="H2627" i="2"/>
  <c r="H2628" i="2" s="1"/>
  <c r="J2627" i="2"/>
  <c r="J2609" i="2"/>
  <c r="J2621" i="2"/>
  <c r="J2615" i="2"/>
  <c r="H2603" i="2"/>
  <c r="H2604" i="2" s="1"/>
  <c r="H2609" i="2"/>
  <c r="H2610" i="2" s="1"/>
  <c r="J2603" i="2"/>
  <c r="J2595" i="2"/>
  <c r="J2597" i="2" s="1"/>
  <c r="H2597" i="2"/>
  <c r="H2598" i="2" s="1"/>
  <c r="J2579" i="2"/>
  <c r="H2591" i="2"/>
  <c r="H2592" i="2" s="1"/>
  <c r="J2591" i="2"/>
  <c r="H2585" i="2"/>
  <c r="H2586" i="2" s="1"/>
  <c r="J2585" i="2"/>
  <c r="H2579" i="2"/>
  <c r="H2580" i="2" s="1"/>
  <c r="J2567" i="2"/>
  <c r="J2571" i="2"/>
  <c r="J2573" i="2" s="1"/>
  <c r="H2573" i="2"/>
  <c r="H2574" i="2" s="1"/>
  <c r="H2567" i="2"/>
  <c r="H2568" i="2" s="1"/>
  <c r="I2369" i="2"/>
  <c r="G2543" i="2"/>
  <c r="H2561" i="2"/>
  <c r="H2562" i="2" s="1"/>
  <c r="J2561" i="2"/>
  <c r="H2555" i="2"/>
  <c r="H2556" i="2" s="1"/>
  <c r="J2555" i="2"/>
  <c r="J2480" i="2"/>
  <c r="H2540" i="2"/>
  <c r="H2541" i="2" s="1"/>
  <c r="J2540" i="2"/>
  <c r="I2528" i="2"/>
  <c r="H2534" i="2"/>
  <c r="H2535" i="2" s="1"/>
  <c r="J2534" i="2"/>
  <c r="H2528" i="2"/>
  <c r="H2529" i="2" s="1"/>
  <c r="H2522" i="2"/>
  <c r="H2523" i="2" s="1"/>
  <c r="J2528" i="2"/>
  <c r="J2522" i="2"/>
  <c r="J2516" i="2"/>
  <c r="H2516" i="2"/>
  <c r="H2517" i="2" s="1"/>
  <c r="J2508" i="2"/>
  <c r="J2510" i="2" s="1"/>
  <c r="H2510" i="2"/>
  <c r="H2511" i="2" s="1"/>
  <c r="H2504" i="2"/>
  <c r="H2505" i="2" s="1"/>
  <c r="J2504" i="2"/>
  <c r="I2498" i="2"/>
  <c r="H2498" i="2"/>
  <c r="H2499" i="2" s="1"/>
  <c r="J2498" i="2"/>
  <c r="J2492" i="2"/>
  <c r="H2492" i="2"/>
  <c r="H2493" i="2" s="1"/>
  <c r="H2480" i="2"/>
  <c r="H2481" i="2" s="1"/>
  <c r="J2484" i="2"/>
  <c r="J2486" i="2" s="1"/>
  <c r="H2486" i="2"/>
  <c r="H2487" i="2" s="1"/>
  <c r="J2474" i="2"/>
  <c r="I2387" i="2"/>
  <c r="H2474" i="2"/>
  <c r="H2475" i="2" s="1"/>
  <c r="I1910" i="2"/>
  <c r="I2201" i="2"/>
  <c r="H2462" i="2"/>
  <c r="H2463" i="2" s="1"/>
  <c r="I1670" i="2"/>
  <c r="J2466" i="2"/>
  <c r="J2468" i="2" s="1"/>
  <c r="H2468" i="2"/>
  <c r="H2469" i="2" s="1"/>
  <c r="J2462" i="2"/>
  <c r="I1862" i="2"/>
  <c r="I1991" i="2"/>
  <c r="I2189" i="2"/>
  <c r="I2411" i="2"/>
  <c r="I2096" i="2"/>
  <c r="H2456" i="2"/>
  <c r="H2457" i="2" s="1"/>
  <c r="J2456" i="2"/>
  <c r="G2444" i="2"/>
  <c r="I1619" i="2"/>
  <c r="I1730" i="2"/>
  <c r="H2441" i="2"/>
  <c r="H2442" i="2" s="1"/>
  <c r="J2441" i="2"/>
  <c r="H2429" i="2"/>
  <c r="H2430" i="2" s="1"/>
  <c r="J2429" i="2"/>
  <c r="J2433" i="2"/>
  <c r="J2435" i="2" s="1"/>
  <c r="H2435" i="2"/>
  <c r="H2436" i="2" s="1"/>
  <c r="H2411" i="2"/>
  <c r="H2412" i="2" s="1"/>
  <c r="H2423" i="2"/>
  <c r="H2424" i="2" s="1"/>
  <c r="J2423" i="2"/>
  <c r="H2417" i="2"/>
  <c r="H2418" i="2" s="1"/>
  <c r="J2417" i="2"/>
  <c r="J2411" i="2"/>
  <c r="I2399" i="2"/>
  <c r="H2405" i="2"/>
  <c r="H2406" i="2" s="1"/>
  <c r="J2405" i="2"/>
  <c r="H2399" i="2"/>
  <c r="H2400" i="2" s="1"/>
  <c r="J2399" i="2"/>
  <c r="H2393" i="2"/>
  <c r="H2394" i="2" s="1"/>
  <c r="J2393" i="2"/>
  <c r="H2387" i="2"/>
  <c r="H2388" i="2" s="1"/>
  <c r="J2387" i="2"/>
  <c r="H2381" i="2"/>
  <c r="H2382" i="2" s="1"/>
  <c r="J2381" i="2"/>
  <c r="J2369" i="2"/>
  <c r="I2375" i="2"/>
  <c r="H2375" i="2"/>
  <c r="H2376" i="2" s="1"/>
  <c r="H2369" i="2"/>
  <c r="J2375" i="2"/>
  <c r="I1979" i="2"/>
  <c r="I2039" i="2"/>
  <c r="H2370" i="2"/>
  <c r="J2361" i="2"/>
  <c r="J2363" i="2" s="1"/>
  <c r="H2363" i="2"/>
  <c r="H2364" i="2" s="1"/>
  <c r="I1538" i="2"/>
  <c r="H2357" i="2"/>
  <c r="H2358" i="2" s="1"/>
  <c r="J2357" i="2"/>
  <c r="I1781" i="2"/>
  <c r="I2015" i="2"/>
  <c r="I2108" i="2"/>
  <c r="G2345" i="2"/>
  <c r="K4936" i="1"/>
  <c r="H2312" i="2"/>
  <c r="H2313" i="2" s="1"/>
  <c r="I2312" i="2"/>
  <c r="J2342" i="2"/>
  <c r="H2343" i="2"/>
  <c r="H2330" i="2"/>
  <c r="H2331" i="2" s="1"/>
  <c r="J2330" i="2"/>
  <c r="J2334" i="2"/>
  <c r="J2336" i="2" s="1"/>
  <c r="H2336" i="2"/>
  <c r="H2337" i="2" s="1"/>
  <c r="H2324" i="2"/>
  <c r="H2325" i="2" s="1"/>
  <c r="J2324" i="2"/>
  <c r="H2300" i="2"/>
  <c r="H2301" i="2" s="1"/>
  <c r="J2316" i="2"/>
  <c r="J2318" i="2" s="1"/>
  <c r="H2318" i="2"/>
  <c r="H2319" i="2" s="1"/>
  <c r="H2306" i="2"/>
  <c r="H2307" i="2" s="1"/>
  <c r="J2312" i="2"/>
  <c r="J2306" i="2"/>
  <c r="J2300" i="2"/>
  <c r="J2292" i="2"/>
  <c r="J2294" i="2" s="1"/>
  <c r="H2294" i="2"/>
  <c r="H2295" i="2" s="1"/>
  <c r="H2282" i="2"/>
  <c r="J2286" i="2"/>
  <c r="J2288" i="2" s="1"/>
  <c r="H2288" i="2"/>
  <c r="H2289" i="2" s="1"/>
  <c r="J2276" i="2"/>
  <c r="H2283" i="2"/>
  <c r="J2282" i="2"/>
  <c r="I2276" i="2"/>
  <c r="H2276" i="2"/>
  <c r="H2277" i="2" s="1"/>
  <c r="J2268" i="2"/>
  <c r="J2270" i="2" s="1"/>
  <c r="H2270" i="2"/>
  <c r="H2271" i="2" s="1"/>
  <c r="I2237" i="2"/>
  <c r="J2262" i="2"/>
  <c r="J2264" i="2" s="1"/>
  <c r="H2264" i="2"/>
  <c r="H2265" i="2" s="1"/>
  <c r="H2258" i="2"/>
  <c r="H2259" i="2" s="1"/>
  <c r="J2258" i="2"/>
  <c r="G2246" i="2"/>
  <c r="I2243" i="2"/>
  <c r="H2237" i="2"/>
  <c r="H2238" i="2" s="1"/>
  <c r="K4822" i="1"/>
  <c r="J2237" i="2"/>
  <c r="H2243" i="2"/>
  <c r="H2244" i="2" s="1"/>
  <c r="J2243" i="2"/>
  <c r="I2225" i="2"/>
  <c r="H2231" i="2"/>
  <c r="H2232" i="2" s="1"/>
  <c r="J2231" i="2"/>
  <c r="I2219" i="2"/>
  <c r="H2225" i="2"/>
  <c r="H2226" i="2" s="1"/>
  <c r="J2225" i="2"/>
  <c r="H2219" i="2"/>
  <c r="H2220" i="2" s="1"/>
  <c r="J2219" i="2"/>
  <c r="J2211" i="2"/>
  <c r="J2213" i="2" s="1"/>
  <c r="H2213" i="2"/>
  <c r="H2214" i="2" s="1"/>
  <c r="J2201" i="2"/>
  <c r="H2195" i="2"/>
  <c r="H2196" i="2" s="1"/>
  <c r="H2207" i="2"/>
  <c r="H2208" i="2" s="1"/>
  <c r="J2207" i="2"/>
  <c r="J2195" i="2"/>
  <c r="H2201" i="2"/>
  <c r="H2202" i="2" s="1"/>
  <c r="H2189" i="2"/>
  <c r="H2190" i="2" s="1"/>
  <c r="J2189" i="2"/>
  <c r="H2177" i="2"/>
  <c r="H2178" i="2" s="1"/>
  <c r="J2177" i="2"/>
  <c r="H2183" i="2"/>
  <c r="H2184" i="2" s="1"/>
  <c r="J2183" i="2"/>
  <c r="H2159" i="2"/>
  <c r="H2160" i="2" s="1"/>
  <c r="J2159" i="2"/>
  <c r="I2171" i="2"/>
  <c r="H2171" i="2"/>
  <c r="H2172" i="2" s="1"/>
  <c r="J2171" i="2"/>
  <c r="J2163" i="2"/>
  <c r="J2165" i="2" s="1"/>
  <c r="H2165" i="2"/>
  <c r="H2166" i="2" s="1"/>
  <c r="G2147" i="2"/>
  <c r="H2144" i="2"/>
  <c r="H2145" i="2" s="1"/>
  <c r="J2144" i="2"/>
  <c r="J2138" i="2"/>
  <c r="H2138" i="2"/>
  <c r="H2139" i="2" s="1"/>
  <c r="I1544" i="2"/>
  <c r="H2132" i="2"/>
  <c r="H2133" i="2" s="1"/>
  <c r="J2132" i="2"/>
  <c r="H2126" i="2"/>
  <c r="H2127" i="2" s="1"/>
  <c r="H2114" i="2"/>
  <c r="H2115" i="2" s="1"/>
  <c r="J2126" i="2"/>
  <c r="I1583" i="2"/>
  <c r="H2120" i="2"/>
  <c r="H2121" i="2" s="1"/>
  <c r="J2120" i="2"/>
  <c r="J2114" i="2"/>
  <c r="H2108" i="2"/>
  <c r="H2109" i="2" s="1"/>
  <c r="J2108" i="2"/>
  <c r="J2100" i="2"/>
  <c r="J2102" i="2" s="1"/>
  <c r="H2102" i="2"/>
  <c r="H2103" i="2" s="1"/>
  <c r="H2096" i="2"/>
  <c r="H2097" i="2" s="1"/>
  <c r="J2096" i="2"/>
  <c r="H2090" i="2"/>
  <c r="H2091" i="2" s="1"/>
  <c r="J2090" i="2"/>
  <c r="J2066" i="2"/>
  <c r="J2082" i="2"/>
  <c r="J2084" i="2" s="1"/>
  <c r="H2084" i="2"/>
  <c r="H2085" i="2" s="1"/>
  <c r="J2076" i="2"/>
  <c r="J2078" i="2" s="1"/>
  <c r="H2078" i="2"/>
  <c r="H2079" i="2" s="1"/>
  <c r="H2072" i="2"/>
  <c r="H2073" i="2" s="1"/>
  <c r="J2072" i="2"/>
  <c r="H2066" i="2"/>
  <c r="H2067" i="2" s="1"/>
  <c r="J2058" i="2"/>
  <c r="J2060" i="2" s="1"/>
  <c r="H2060" i="2"/>
  <c r="H2061" i="2" s="1"/>
  <c r="G2048" i="2"/>
  <c r="I1892" i="2"/>
  <c r="J4626" i="1"/>
  <c r="H2045" i="2"/>
  <c r="H2046" i="2" s="1"/>
  <c r="J2045" i="2"/>
  <c r="J2039" i="2"/>
  <c r="H2039" i="2"/>
  <c r="H2040" i="2" s="1"/>
  <c r="J2031" i="2"/>
  <c r="J2033" i="2" s="1"/>
  <c r="H2033" i="2"/>
  <c r="H2034" i="2" s="1"/>
  <c r="J2025" i="2"/>
  <c r="J2027" i="2" s="1"/>
  <c r="H2027" i="2"/>
  <c r="H2028" i="2" s="1"/>
  <c r="J2009" i="2"/>
  <c r="H2021" i="2"/>
  <c r="H2022" i="2" s="1"/>
  <c r="J2021" i="2"/>
  <c r="H2015" i="2"/>
  <c r="H2016" i="2" s="1"/>
  <c r="J2015" i="2"/>
  <c r="I1916" i="2"/>
  <c r="H2009" i="2"/>
  <c r="H2010" i="2" s="1"/>
  <c r="I1967" i="2"/>
  <c r="J2001" i="2"/>
  <c r="J2003" i="2" s="1"/>
  <c r="H2003" i="2"/>
  <c r="H2004" i="2" s="1"/>
  <c r="H1997" i="2"/>
  <c r="H1998" i="2" s="1"/>
  <c r="J1997" i="2"/>
  <c r="H1991" i="2"/>
  <c r="H1992" i="2" s="1"/>
  <c r="J1991" i="2"/>
  <c r="H1985" i="2"/>
  <c r="H1986" i="2" s="1"/>
  <c r="J1985" i="2"/>
  <c r="H1979" i="2"/>
  <c r="H1980" i="2" s="1"/>
  <c r="J1979" i="2"/>
  <c r="H1973" i="2"/>
  <c r="H1974" i="2" s="1"/>
  <c r="I1934" i="2"/>
  <c r="J1973" i="2"/>
  <c r="H1967" i="2"/>
  <c r="H1968" i="2" s="1"/>
  <c r="J1967" i="2"/>
  <c r="J1959" i="2"/>
  <c r="J1961" i="2" s="1"/>
  <c r="H1961" i="2"/>
  <c r="H1962" i="2" s="1"/>
  <c r="G1949" i="2"/>
  <c r="G1850" i="2"/>
  <c r="K4480" i="1"/>
  <c r="K4628" i="1"/>
  <c r="J4630" i="1" s="1"/>
  <c r="J5234" i="1"/>
  <c r="K5160" i="1"/>
  <c r="J5162" i="1" s="1"/>
  <c r="K4594" i="1"/>
  <c r="J5120" i="1"/>
  <c r="J4664" i="1"/>
  <c r="H1940" i="2"/>
  <c r="H1941" i="2" s="1"/>
  <c r="H1934" i="2"/>
  <c r="H1935" i="2" s="1"/>
  <c r="J1934" i="2"/>
  <c r="I1928" i="2"/>
  <c r="J1940" i="2"/>
  <c r="H1946" i="2"/>
  <c r="H1947" i="2" s="1"/>
  <c r="J1946" i="2"/>
  <c r="J1928" i="2"/>
  <c r="H1928" i="2"/>
  <c r="H1929" i="2" s="1"/>
  <c r="H1922" i="2"/>
  <c r="H1923" i="2" s="1"/>
  <c r="J1922" i="2"/>
  <c r="H1916" i="2"/>
  <c r="H1917" i="2" s="1"/>
  <c r="J1916" i="2"/>
  <c r="H1910" i="2"/>
  <c r="H1911" i="2" s="1"/>
  <c r="J1910" i="2"/>
  <c r="H1904" i="2"/>
  <c r="H1905" i="2" s="1"/>
  <c r="J1904" i="2"/>
  <c r="H1898" i="2"/>
  <c r="H1899" i="2" s="1"/>
  <c r="J1898" i="2"/>
  <c r="I1886" i="2"/>
  <c r="H1892" i="2"/>
  <c r="H1893" i="2" s="1"/>
  <c r="J1892" i="2"/>
  <c r="J1841" i="2"/>
  <c r="H1886" i="2"/>
  <c r="H1887" i="2" s="1"/>
  <c r="J1886" i="2"/>
  <c r="J1878" i="2"/>
  <c r="J1880" i="2" s="1"/>
  <c r="H1880" i="2"/>
  <c r="H1881" i="2" s="1"/>
  <c r="H1874" i="2"/>
  <c r="H1875" i="2" s="1"/>
  <c r="J1874" i="2"/>
  <c r="J1862" i="2"/>
  <c r="H1862" i="2"/>
  <c r="H1863" i="2" s="1"/>
  <c r="H1868" i="2"/>
  <c r="H1869" i="2" s="1"/>
  <c r="J1868" i="2"/>
  <c r="I1565" i="2"/>
  <c r="I1577" i="2"/>
  <c r="K4404" i="1"/>
  <c r="H1847" i="2"/>
  <c r="H1848" i="2" s="1"/>
  <c r="J1847" i="2"/>
  <c r="H1841" i="2"/>
  <c r="H1842" i="2" s="1"/>
  <c r="J1835" i="2"/>
  <c r="H1835" i="2"/>
  <c r="H1836" i="2" s="1"/>
  <c r="H1817" i="2"/>
  <c r="H1818" i="2" s="1"/>
  <c r="J1823" i="2"/>
  <c r="J1827" i="2"/>
  <c r="J1829" i="2" s="1"/>
  <c r="H1829" i="2"/>
  <c r="H1830" i="2" s="1"/>
  <c r="H1781" i="2"/>
  <c r="H1782" i="2" s="1"/>
  <c r="H1823" i="2"/>
  <c r="H1824" i="2" s="1"/>
  <c r="J1811" i="2"/>
  <c r="I1811" i="2"/>
  <c r="H1811" i="2"/>
  <c r="H1812" i="2" s="1"/>
  <c r="J1817" i="2"/>
  <c r="H1799" i="2"/>
  <c r="H1800" i="2" s="1"/>
  <c r="H1805" i="2"/>
  <c r="H1806" i="2" s="1"/>
  <c r="J1805" i="2"/>
  <c r="J1799" i="2"/>
  <c r="I1787" i="2"/>
  <c r="H1793" i="2"/>
  <c r="H1794" i="2" s="1"/>
  <c r="J1793" i="2"/>
  <c r="H1787" i="2"/>
  <c r="H1788" i="2" s="1"/>
  <c r="J1787" i="2"/>
  <c r="J1781" i="2"/>
  <c r="H1775" i="2"/>
  <c r="H1776" i="2" s="1"/>
  <c r="H1763" i="2"/>
  <c r="H1764" i="2" s="1"/>
  <c r="J1775" i="2"/>
  <c r="H1769" i="2"/>
  <c r="H1770" i="2" s="1"/>
  <c r="J1769" i="2"/>
  <c r="J1763" i="2"/>
  <c r="I1763" i="2"/>
  <c r="I1262" i="2"/>
  <c r="I1460" i="2"/>
  <c r="G1751" i="2"/>
  <c r="H1748" i="2"/>
  <c r="H1749" i="2" s="1"/>
  <c r="H1742" i="2"/>
  <c r="H1743" i="2" s="1"/>
  <c r="J1748" i="2"/>
  <c r="I1736" i="2"/>
  <c r="J1742" i="2"/>
  <c r="H1730" i="2"/>
  <c r="H1731" i="2" s="1"/>
  <c r="H1736" i="2"/>
  <c r="H1737" i="2" s="1"/>
  <c r="J1736" i="2"/>
  <c r="J1730" i="2"/>
  <c r="J1718" i="2"/>
  <c r="H1724" i="2"/>
  <c r="H1725" i="2" s="1"/>
  <c r="J1724" i="2"/>
  <c r="J1712" i="2"/>
  <c r="H1718" i="2"/>
  <c r="H1719" i="2" s="1"/>
  <c r="H1706" i="2"/>
  <c r="H1707" i="2" s="1"/>
  <c r="H1712" i="2"/>
  <c r="H1713" i="2" s="1"/>
  <c r="J1706" i="2"/>
  <c r="H1694" i="2"/>
  <c r="H1695" i="2" s="1"/>
  <c r="H1688" i="2"/>
  <c r="H1689" i="2" s="1"/>
  <c r="J1694" i="2"/>
  <c r="H1700" i="2"/>
  <c r="H1701" i="2" s="1"/>
  <c r="J1700" i="2"/>
  <c r="J1688" i="2"/>
  <c r="J1670" i="2"/>
  <c r="J1680" i="2"/>
  <c r="J1682" i="2" s="1"/>
  <c r="H1682" i="2"/>
  <c r="H1683" i="2" s="1"/>
  <c r="H1676" i="2"/>
  <c r="H1677" i="2" s="1"/>
  <c r="J1676" i="2"/>
  <c r="J1664" i="2"/>
  <c r="I1631" i="2"/>
  <c r="H1670" i="2"/>
  <c r="H1671" i="2" s="1"/>
  <c r="H1664" i="2"/>
  <c r="H1665" i="2" s="1"/>
  <c r="H1571" i="2"/>
  <c r="H1572" i="2" s="1"/>
  <c r="I1391" i="2"/>
  <c r="J1569" i="2"/>
  <c r="J1571" i="2" s="1"/>
  <c r="I1403" i="2"/>
  <c r="J1373" i="2"/>
  <c r="H1410" i="2"/>
  <c r="G1652" i="2"/>
  <c r="I1361" i="2"/>
  <c r="J4136" i="1"/>
  <c r="H1649" i="2"/>
  <c r="H1650" i="2" s="1"/>
  <c r="K4176" i="1"/>
  <c r="J1637" i="2"/>
  <c r="J1649" i="2"/>
  <c r="H1637" i="2"/>
  <c r="H1638" i="2" s="1"/>
  <c r="H1643" i="2"/>
  <c r="H1644" i="2" s="1"/>
  <c r="J1643" i="2"/>
  <c r="I1637" i="2"/>
  <c r="H1625" i="2"/>
  <c r="H1626" i="2" s="1"/>
  <c r="J1625" i="2"/>
  <c r="H1631" i="2"/>
  <c r="H1632" i="2" s="1"/>
  <c r="J1631" i="2"/>
  <c r="J1613" i="2"/>
  <c r="H1619" i="2"/>
  <c r="H1620" i="2" s="1"/>
  <c r="I1613" i="2"/>
  <c r="H1613" i="2"/>
  <c r="H1614" i="2" s="1"/>
  <c r="J1619" i="2"/>
  <c r="H1601" i="2"/>
  <c r="H1602" i="2" s="1"/>
  <c r="J1605" i="2"/>
  <c r="J1607" i="2" s="1"/>
  <c r="H1607" i="2"/>
  <c r="H1608" i="2" s="1"/>
  <c r="I1520" i="2"/>
  <c r="I1589" i="2"/>
  <c r="J1601" i="2"/>
  <c r="H1583" i="2"/>
  <c r="H1584" i="2" s="1"/>
  <c r="H1595" i="2"/>
  <c r="H1596" i="2" s="1"/>
  <c r="J1595" i="2"/>
  <c r="J1583" i="2"/>
  <c r="H1589" i="2"/>
  <c r="H1590" i="2" s="1"/>
  <c r="J1589" i="2"/>
  <c r="H1577" i="2"/>
  <c r="H1578" i="2" s="1"/>
  <c r="J1577" i="2"/>
  <c r="H1565" i="2"/>
  <c r="H1566" i="2" s="1"/>
  <c r="J1565" i="2"/>
  <c r="I1310" i="2"/>
  <c r="I1532" i="2"/>
  <c r="G1454" i="2"/>
  <c r="G1553" i="2"/>
  <c r="H1421" i="2"/>
  <c r="H1422" i="2" s="1"/>
  <c r="I1433" i="2"/>
  <c r="H1520" i="2"/>
  <c r="H1521" i="2" s="1"/>
  <c r="J1550" i="2"/>
  <c r="H1490" i="2"/>
  <c r="H1491" i="2" s="1"/>
  <c r="H1532" i="2"/>
  <c r="H1533" i="2" s="1"/>
  <c r="H1550" i="2"/>
  <c r="H1551" i="2" s="1"/>
  <c r="H1544" i="2"/>
  <c r="H1545" i="2" s="1"/>
  <c r="J1544" i="2"/>
  <c r="J1538" i="2"/>
  <c r="H1538" i="2"/>
  <c r="H1539" i="2" s="1"/>
  <c r="J1532" i="2"/>
  <c r="J1520" i="2"/>
  <c r="H1526" i="2"/>
  <c r="H1527" i="2" s="1"/>
  <c r="I1526" i="2"/>
  <c r="J1526" i="2"/>
  <c r="H1514" i="2"/>
  <c r="H1515" i="2" s="1"/>
  <c r="J1514" i="2"/>
  <c r="J1506" i="2"/>
  <c r="J1508" i="2" s="1"/>
  <c r="H1508" i="2"/>
  <c r="H1509" i="2" s="1"/>
  <c r="H1496" i="2"/>
  <c r="H1497" i="2" s="1"/>
  <c r="J1500" i="2"/>
  <c r="J1502" i="2" s="1"/>
  <c r="H1502" i="2"/>
  <c r="H1503" i="2" s="1"/>
  <c r="I1490" i="2"/>
  <c r="J1496" i="2"/>
  <c r="J1490" i="2"/>
  <c r="I1484" i="2"/>
  <c r="H1484" i="2"/>
  <c r="H1485" i="2" s="1"/>
  <c r="H1466" i="2"/>
  <c r="H1467" i="2" s="1"/>
  <c r="J1484" i="2"/>
  <c r="J1476" i="2"/>
  <c r="J1478" i="2" s="1"/>
  <c r="H1478" i="2"/>
  <c r="H1479" i="2" s="1"/>
  <c r="J1466" i="2"/>
  <c r="H1472" i="2"/>
  <c r="H1473" i="2" s="1"/>
  <c r="J1472" i="2"/>
  <c r="I1397" i="2"/>
  <c r="J3908" i="1"/>
  <c r="H1451" i="2"/>
  <c r="H1452" i="2" s="1"/>
  <c r="H1433" i="2"/>
  <c r="H1434" i="2" s="1"/>
  <c r="H1427" i="2"/>
  <c r="H1428" i="2" s="1"/>
  <c r="H1415" i="2"/>
  <c r="H1416" i="2" s="1"/>
  <c r="I1415" i="2"/>
  <c r="H1397" i="2"/>
  <c r="H1398" i="2" s="1"/>
  <c r="I1385" i="2"/>
  <c r="J1385" i="2"/>
  <c r="H1385" i="2"/>
  <c r="H1386" i="2" s="1"/>
  <c r="I1451" i="2"/>
  <c r="J1443" i="2"/>
  <c r="J1445" i="2" s="1"/>
  <c r="H1445" i="2"/>
  <c r="H1446" i="2" s="1"/>
  <c r="J1437" i="2"/>
  <c r="J1439" i="2" s="1"/>
  <c r="H1439" i="2"/>
  <c r="H1440" i="2" s="1"/>
  <c r="J1401" i="2"/>
  <c r="J1403" i="2" s="1"/>
  <c r="H1403" i="2"/>
  <c r="H1404" i="2" s="1"/>
  <c r="H1391" i="2"/>
  <c r="H1392" i="2" s="1"/>
  <c r="I362" i="2"/>
  <c r="J1377" i="2"/>
  <c r="J1379" i="2" s="1"/>
  <c r="H1379" i="2"/>
  <c r="H1380" i="2" s="1"/>
  <c r="I1367" i="2"/>
  <c r="H1373" i="2"/>
  <c r="H1374" i="2" s="1"/>
  <c r="J1365" i="2"/>
  <c r="J1367" i="2" s="1"/>
  <c r="H1367" i="2"/>
  <c r="H1368" i="2" s="1"/>
  <c r="G1355" i="2"/>
  <c r="I1340" i="2"/>
  <c r="J1431" i="2"/>
  <c r="J1433" i="2" s="1"/>
  <c r="I1181" i="2"/>
  <c r="J1419" i="2"/>
  <c r="J1421" i="2" s="1"/>
  <c r="I716" i="2"/>
  <c r="J1413" i="2"/>
  <c r="J1415" i="2" s="1"/>
  <c r="J1395" i="2"/>
  <c r="J1397" i="2" s="1"/>
  <c r="J1389" i="2"/>
  <c r="J1391" i="2" s="1"/>
  <c r="J1449" i="2"/>
  <c r="J1451" i="2" s="1"/>
  <c r="J1425" i="2"/>
  <c r="J1427" i="2" s="1"/>
  <c r="J1407" i="2"/>
  <c r="J1409" i="2" s="1"/>
  <c r="H1142" i="2"/>
  <c r="H1143" i="2" s="1"/>
  <c r="I1352" i="2"/>
  <c r="H1148" i="2"/>
  <c r="H1149" i="2" s="1"/>
  <c r="H1352" i="2"/>
  <c r="H1353" i="2" s="1"/>
  <c r="J1352" i="2"/>
  <c r="H1346" i="2"/>
  <c r="H1347" i="2" s="1"/>
  <c r="J1346" i="2"/>
  <c r="H1340" i="2"/>
  <c r="H1341" i="2" s="1"/>
  <c r="J1340" i="2"/>
  <c r="H1334" i="2"/>
  <c r="H1335" i="2" s="1"/>
  <c r="J1334" i="2"/>
  <c r="H1328" i="2"/>
  <c r="H1329" i="2" s="1"/>
  <c r="H1316" i="2"/>
  <c r="H1317" i="2" s="1"/>
  <c r="J1328" i="2"/>
  <c r="J1316" i="2"/>
  <c r="H1322" i="2"/>
  <c r="H1323" i="2" s="1"/>
  <c r="J1322" i="2"/>
  <c r="J1310" i="2"/>
  <c r="H1310" i="2"/>
  <c r="H1311" i="2" s="1"/>
  <c r="J1302" i="2"/>
  <c r="J1304" i="2" s="1"/>
  <c r="H1304" i="2"/>
  <c r="H1305" i="2" s="1"/>
  <c r="J1292" i="2"/>
  <c r="H1298" i="2"/>
  <c r="H1299" i="2" s="1"/>
  <c r="I1292" i="2"/>
  <c r="H1292" i="2"/>
  <c r="H1293" i="2" s="1"/>
  <c r="J1298" i="2"/>
  <c r="J1286" i="2"/>
  <c r="H1286" i="2"/>
  <c r="H1287" i="2" s="1"/>
  <c r="J1278" i="2"/>
  <c r="J1280" i="2" s="1"/>
  <c r="H1280" i="2"/>
  <c r="H1281" i="2" s="1"/>
  <c r="H1274" i="2"/>
  <c r="H1275" i="2" s="1"/>
  <c r="J1274" i="2"/>
  <c r="H1268" i="2"/>
  <c r="H1269" i="2" s="1"/>
  <c r="J1268" i="2"/>
  <c r="G1256" i="2"/>
  <c r="I1241" i="2"/>
  <c r="I1235" i="2"/>
  <c r="J1251" i="2"/>
  <c r="J1253" i="2" s="1"/>
  <c r="H1253" i="2"/>
  <c r="H1254" i="2" s="1"/>
  <c r="H1241" i="2"/>
  <c r="H1242" i="2" s="1"/>
  <c r="H1247" i="2"/>
  <c r="H1248" i="2" s="1"/>
  <c r="J1247" i="2"/>
  <c r="I1217" i="2"/>
  <c r="J1241" i="2"/>
  <c r="H1217" i="2"/>
  <c r="H1218" i="2" s="1"/>
  <c r="H1235" i="2"/>
  <c r="H1236" i="2" s="1"/>
  <c r="J1235" i="2"/>
  <c r="J1227" i="2"/>
  <c r="J1229" i="2" s="1"/>
  <c r="H1229" i="2"/>
  <c r="H1230" i="2" s="1"/>
  <c r="J1217" i="2"/>
  <c r="H1223" i="2"/>
  <c r="H1224" i="2" s="1"/>
  <c r="J1223" i="2"/>
  <c r="I1211" i="2"/>
  <c r="I1013" i="2"/>
  <c r="H1211" i="2"/>
  <c r="H1212" i="2" s="1"/>
  <c r="J1211" i="2"/>
  <c r="H1199" i="2"/>
  <c r="H1200" i="2" s="1"/>
  <c r="J1187" i="2"/>
  <c r="I1193" i="2"/>
  <c r="J1203" i="2"/>
  <c r="J1205" i="2" s="1"/>
  <c r="H1205" i="2"/>
  <c r="H1206" i="2" s="1"/>
  <c r="H1187" i="2"/>
  <c r="H1188" i="2" s="1"/>
  <c r="J1199" i="2"/>
  <c r="J1193" i="2"/>
  <c r="H1193" i="2"/>
  <c r="H1194" i="2" s="1"/>
  <c r="H1181" i="2"/>
  <c r="H1182" i="2" s="1"/>
  <c r="J1181" i="2"/>
  <c r="H1175" i="2"/>
  <c r="H1176" i="2" s="1"/>
  <c r="J1175" i="2"/>
  <c r="H1169" i="2"/>
  <c r="H1170" i="2" s="1"/>
  <c r="H635" i="2"/>
  <c r="H636" i="2" s="1"/>
  <c r="J1169" i="2"/>
  <c r="J1130" i="2"/>
  <c r="G1157" i="2"/>
  <c r="J1088" i="2"/>
  <c r="J1112" i="2"/>
  <c r="I1136" i="2"/>
  <c r="H1154" i="2"/>
  <c r="H1155" i="2" s="1"/>
  <c r="J1154" i="2"/>
  <c r="J1106" i="2"/>
  <c r="H1100" i="2"/>
  <c r="H1101" i="2" s="1"/>
  <c r="J1076" i="2"/>
  <c r="I1148" i="2"/>
  <c r="I1106" i="2"/>
  <c r="H1112" i="2"/>
  <c r="H1113" i="2" s="1"/>
  <c r="J1124" i="2"/>
  <c r="J1134" i="2"/>
  <c r="J1136" i="2" s="1"/>
  <c r="H1136" i="2"/>
  <c r="H1137" i="2" s="1"/>
  <c r="H1094" i="2"/>
  <c r="H1095" i="2" s="1"/>
  <c r="H1118" i="2"/>
  <c r="H1119" i="2" s="1"/>
  <c r="I1082" i="2"/>
  <c r="I1088" i="2"/>
  <c r="I1112" i="2"/>
  <c r="H1130" i="2"/>
  <c r="H1131" i="2" s="1"/>
  <c r="I1055" i="2"/>
  <c r="I1130" i="2"/>
  <c r="H1124" i="2"/>
  <c r="H1125" i="2" s="1"/>
  <c r="H1106" i="2"/>
  <c r="H1107" i="2" s="1"/>
  <c r="H1070" i="2"/>
  <c r="H1071" i="2" s="1"/>
  <c r="J1082" i="2"/>
  <c r="I1118" i="2"/>
  <c r="I1100" i="2"/>
  <c r="H1088" i="2"/>
  <c r="H1089" i="2" s="1"/>
  <c r="I1094" i="2"/>
  <c r="I1076" i="2"/>
  <c r="H1082" i="2"/>
  <c r="H1083" i="2" s="1"/>
  <c r="H1076" i="2"/>
  <c r="H1077" i="2" s="1"/>
  <c r="I1070" i="2"/>
  <c r="I791" i="2"/>
  <c r="I926" i="2"/>
  <c r="I674" i="2"/>
  <c r="I890" i="2"/>
  <c r="I944" i="2"/>
  <c r="I971" i="2"/>
  <c r="I908" i="2"/>
  <c r="J1037" i="2"/>
  <c r="G1058" i="2"/>
  <c r="I1037" i="2"/>
  <c r="I710" i="2"/>
  <c r="I827" i="2"/>
  <c r="J1146" i="2"/>
  <c r="J1148" i="2" s="1"/>
  <c r="J1140" i="2"/>
  <c r="J1142" i="2" s="1"/>
  <c r="J1116" i="2"/>
  <c r="J1118" i="2" s="1"/>
  <c r="J1098" i="2"/>
  <c r="J1100" i="2" s="1"/>
  <c r="J1092" i="2"/>
  <c r="J1094" i="2" s="1"/>
  <c r="I938" i="2"/>
  <c r="H1037" i="2"/>
  <c r="H1038" i="2" s="1"/>
  <c r="J1068" i="2"/>
  <c r="J1070" i="2" s="1"/>
  <c r="I635" i="2"/>
  <c r="I779" i="2"/>
  <c r="I728" i="2"/>
  <c r="J3524" i="1"/>
  <c r="I1043" i="2"/>
  <c r="H1055" i="2"/>
  <c r="H1056" i="2" s="1"/>
  <c r="H1043" i="2"/>
  <c r="H1044" i="2" s="1"/>
  <c r="J1055" i="2"/>
  <c r="J1047" i="2"/>
  <c r="J1049" i="2" s="1"/>
  <c r="H1049" i="2"/>
  <c r="H1050" i="2" s="1"/>
  <c r="J1043" i="2"/>
  <c r="H1031" i="2"/>
  <c r="H1032" i="2" s="1"/>
  <c r="J1025" i="2"/>
  <c r="H1025" i="2"/>
  <c r="H1026" i="2" s="1"/>
  <c r="J1031" i="2"/>
  <c r="J1017" i="2"/>
  <c r="J1019" i="2" s="1"/>
  <c r="H1019" i="2"/>
  <c r="H1020" i="2" s="1"/>
  <c r="H1013" i="2"/>
  <c r="H1014" i="2" s="1"/>
  <c r="J1013" i="2"/>
  <c r="I593" i="2"/>
  <c r="I641" i="2"/>
  <c r="H977" i="2"/>
  <c r="H978" i="2" s="1"/>
  <c r="H1007" i="2"/>
  <c r="H1008" i="2" s="1"/>
  <c r="J1007" i="2"/>
  <c r="J999" i="2"/>
  <c r="J1001" i="2" s="1"/>
  <c r="H1001" i="2"/>
  <c r="H1002" i="2" s="1"/>
  <c r="I983" i="2"/>
  <c r="J993" i="2"/>
  <c r="J995" i="2" s="1"/>
  <c r="H995" i="2"/>
  <c r="H996" i="2" s="1"/>
  <c r="J977" i="2"/>
  <c r="H989" i="2"/>
  <c r="H990" i="2" s="1"/>
  <c r="J971" i="2"/>
  <c r="J989" i="2"/>
  <c r="H983" i="2"/>
  <c r="H984" i="2" s="1"/>
  <c r="J983" i="2"/>
  <c r="H971" i="2"/>
  <c r="H972" i="2" s="1"/>
  <c r="H647" i="2"/>
  <c r="H648" i="2" s="1"/>
  <c r="H779" i="2"/>
  <c r="H780" i="2" s="1"/>
  <c r="J4436" i="1"/>
  <c r="J4512" i="1"/>
  <c r="K4252" i="1"/>
  <c r="J3452" i="1"/>
  <c r="J3752" i="1"/>
  <c r="J3600" i="1"/>
  <c r="K3796" i="1"/>
  <c r="G959" i="2"/>
  <c r="J954" i="2"/>
  <c r="J956" i="2" s="1"/>
  <c r="H956" i="2"/>
  <c r="H957" i="2" s="1"/>
  <c r="J948" i="2"/>
  <c r="J950" i="2" s="1"/>
  <c r="H950" i="2"/>
  <c r="H951" i="2" s="1"/>
  <c r="H944" i="2"/>
  <c r="H945" i="2" s="1"/>
  <c r="J944" i="2"/>
  <c r="H932" i="2"/>
  <c r="H933" i="2" s="1"/>
  <c r="J936" i="2"/>
  <c r="J938" i="2" s="1"/>
  <c r="H938" i="2"/>
  <c r="H939" i="2" s="1"/>
  <c r="J932" i="2"/>
  <c r="H926" i="2"/>
  <c r="H927" i="2" s="1"/>
  <c r="J926" i="2"/>
  <c r="H920" i="2"/>
  <c r="H921" i="2" s="1"/>
  <c r="J920" i="2"/>
  <c r="J912" i="2"/>
  <c r="J914" i="2" s="1"/>
  <c r="H914" i="2"/>
  <c r="H915" i="2" s="1"/>
  <c r="H908" i="2"/>
  <c r="H909" i="2" s="1"/>
  <c r="J908" i="2"/>
  <c r="J902" i="2"/>
  <c r="H902" i="2"/>
  <c r="H903" i="2" s="1"/>
  <c r="H890" i="2"/>
  <c r="H891" i="2" s="1"/>
  <c r="J890" i="2"/>
  <c r="H896" i="2"/>
  <c r="H897" i="2" s="1"/>
  <c r="J896" i="2"/>
  <c r="J884" i="2"/>
  <c r="I839" i="2"/>
  <c r="H884" i="2"/>
  <c r="H885" i="2" s="1"/>
  <c r="I872" i="2"/>
  <c r="H878" i="2"/>
  <c r="H879" i="2" s="1"/>
  <c r="J878" i="2"/>
  <c r="J870" i="2"/>
  <c r="J872" i="2" s="1"/>
  <c r="H872" i="2"/>
  <c r="H873" i="2" s="1"/>
  <c r="I809" i="2"/>
  <c r="H803" i="2"/>
  <c r="H804" i="2" s="1"/>
  <c r="G761" i="2"/>
  <c r="I617" i="2"/>
  <c r="J3258" i="1"/>
  <c r="K3260" i="1" s="1"/>
  <c r="J3262" i="1" s="1"/>
  <c r="H857" i="2"/>
  <c r="H858" i="2" s="1"/>
  <c r="J857" i="2"/>
  <c r="H851" i="2"/>
  <c r="H852" i="2" s="1"/>
  <c r="J851" i="2"/>
  <c r="I845" i="2"/>
  <c r="H833" i="2"/>
  <c r="H834" i="2" s="1"/>
  <c r="G860" i="2"/>
  <c r="H845" i="2"/>
  <c r="H846" i="2" s="1"/>
  <c r="H839" i="2"/>
  <c r="H840" i="2" s="1"/>
  <c r="J845" i="2"/>
  <c r="J839" i="2"/>
  <c r="J827" i="2"/>
  <c r="H827" i="2"/>
  <c r="H828" i="2" s="1"/>
  <c r="J833" i="2"/>
  <c r="I821" i="2"/>
  <c r="H821" i="2"/>
  <c r="H822" i="2" s="1"/>
  <c r="J821" i="2"/>
  <c r="H773" i="2"/>
  <c r="H774" i="2" s="1"/>
  <c r="H815" i="2"/>
  <c r="H816" i="2" s="1"/>
  <c r="J815" i="2"/>
  <c r="J771" i="2"/>
  <c r="J773" i="2" s="1"/>
  <c r="J803" i="2"/>
  <c r="H809" i="2"/>
  <c r="H810" i="2" s="1"/>
  <c r="J809" i="2"/>
  <c r="H797" i="2"/>
  <c r="H798" i="2" s="1"/>
  <c r="J797" i="2"/>
  <c r="H785" i="2"/>
  <c r="H786" i="2" s="1"/>
  <c r="J785" i="2"/>
  <c r="H791" i="2"/>
  <c r="H792" i="2" s="1"/>
  <c r="J791" i="2"/>
  <c r="J779" i="2"/>
  <c r="I698" i="2"/>
  <c r="H758" i="2"/>
  <c r="H759" i="2" s="1"/>
  <c r="J752" i="2"/>
  <c r="H752" i="2"/>
  <c r="H753" i="2" s="1"/>
  <c r="J758" i="2"/>
  <c r="H746" i="2"/>
  <c r="H747" i="2" s="1"/>
  <c r="J746" i="2"/>
  <c r="J738" i="2"/>
  <c r="J740" i="2" s="1"/>
  <c r="H740" i="2"/>
  <c r="H741" i="2" s="1"/>
  <c r="H386" i="2"/>
  <c r="H387" i="2" s="1"/>
  <c r="H734" i="2"/>
  <c r="H735" i="2" s="1"/>
  <c r="J734" i="2"/>
  <c r="H728" i="2"/>
  <c r="H729" i="2" s="1"/>
  <c r="J728" i="2"/>
  <c r="H722" i="2"/>
  <c r="H723" i="2" s="1"/>
  <c r="J722" i="2"/>
  <c r="H716" i="2"/>
  <c r="H717" i="2" s="1"/>
  <c r="H686" i="2"/>
  <c r="H687" i="2" s="1"/>
  <c r="J716" i="2"/>
  <c r="J686" i="2"/>
  <c r="H710" i="2"/>
  <c r="H711" i="2" s="1"/>
  <c r="J710" i="2"/>
  <c r="H704" i="2"/>
  <c r="H705" i="2" s="1"/>
  <c r="J704" i="2"/>
  <c r="H698" i="2"/>
  <c r="H699" i="2" s="1"/>
  <c r="J698" i="2"/>
  <c r="J690" i="2"/>
  <c r="J692" i="2" s="1"/>
  <c r="H692" i="2"/>
  <c r="H693" i="2" s="1"/>
  <c r="J674" i="2"/>
  <c r="H680" i="2"/>
  <c r="H681" i="2" s="1"/>
  <c r="J680" i="2"/>
  <c r="H674" i="2"/>
  <c r="H675" i="2" s="1"/>
  <c r="H659" i="2"/>
  <c r="H660" i="2" s="1"/>
  <c r="J659" i="2"/>
  <c r="G662" i="2"/>
  <c r="J653" i="2"/>
  <c r="J647" i="2"/>
  <c r="H653" i="2"/>
  <c r="H654" i="2" s="1"/>
  <c r="H641" i="2"/>
  <c r="H642" i="2" s="1"/>
  <c r="J641" i="2"/>
  <c r="J635" i="2"/>
  <c r="I623" i="2"/>
  <c r="H623" i="2"/>
  <c r="H624" i="2" s="1"/>
  <c r="J623" i="2"/>
  <c r="H629" i="2"/>
  <c r="H630" i="2" s="1"/>
  <c r="J629" i="2"/>
  <c r="H617" i="2"/>
  <c r="H618" i="2" s="1"/>
  <c r="J617" i="2"/>
  <c r="I338" i="2"/>
  <c r="H611" i="2"/>
  <c r="H612" i="2" s="1"/>
  <c r="J611" i="2"/>
  <c r="J599" i="2"/>
  <c r="J605" i="2"/>
  <c r="H605" i="2"/>
  <c r="H606" i="2" s="1"/>
  <c r="J593" i="2"/>
  <c r="H599" i="2"/>
  <c r="H600" i="2" s="1"/>
  <c r="H593" i="2"/>
  <c r="H594" i="2" s="1"/>
  <c r="H581" i="2"/>
  <c r="H582" i="2" s="1"/>
  <c r="H587" i="2"/>
  <c r="H588" i="2" s="1"/>
  <c r="I575" i="2"/>
  <c r="J587" i="2"/>
  <c r="J581" i="2"/>
  <c r="H575" i="2"/>
  <c r="H576" i="2" s="1"/>
  <c r="J575" i="2"/>
  <c r="I470" i="2"/>
  <c r="J2840" i="1"/>
  <c r="H461" i="2"/>
  <c r="H462" i="2" s="1"/>
  <c r="J461" i="2"/>
  <c r="I455" i="2"/>
  <c r="H455" i="2"/>
  <c r="H456" i="2" s="1"/>
  <c r="J455" i="2"/>
  <c r="J447" i="2"/>
  <c r="J449" i="2" s="1"/>
  <c r="H449" i="2"/>
  <c r="H450" i="2" s="1"/>
  <c r="J441" i="2"/>
  <c r="J443" i="2" s="1"/>
  <c r="H443" i="2"/>
  <c r="I422" i="2"/>
  <c r="I428" i="2"/>
  <c r="J428" i="2"/>
  <c r="H428" i="2"/>
  <c r="H429" i="2" s="1"/>
  <c r="I392" i="2"/>
  <c r="H422" i="2"/>
  <c r="H423" i="2" s="1"/>
  <c r="H410" i="2"/>
  <c r="H411" i="2" s="1"/>
  <c r="J422" i="2"/>
  <c r="J414" i="2"/>
  <c r="J416" i="2" s="1"/>
  <c r="H416" i="2"/>
  <c r="H417" i="2" s="1"/>
  <c r="H404" i="2"/>
  <c r="H405" i="2" s="1"/>
  <c r="J410" i="2"/>
  <c r="J404" i="2"/>
  <c r="J396" i="2"/>
  <c r="J398" i="2" s="1"/>
  <c r="H398" i="2"/>
  <c r="H399" i="2" s="1"/>
  <c r="H392" i="2"/>
  <c r="H393" i="2" s="1"/>
  <c r="J392" i="2"/>
  <c r="J386" i="2"/>
  <c r="H380" i="2"/>
  <c r="H381" i="2" s="1"/>
  <c r="J380" i="2"/>
  <c r="J372" i="2"/>
  <c r="J374" i="2" s="1"/>
  <c r="H374" i="2"/>
  <c r="H375" i="2" s="1"/>
  <c r="J366" i="2"/>
  <c r="J368" i="2" s="1"/>
  <c r="H368" i="2"/>
  <c r="I344" i="2"/>
  <c r="J344" i="2"/>
  <c r="H344" i="2"/>
  <c r="H345" i="2" s="1"/>
  <c r="H338" i="2"/>
  <c r="H339" i="2" s="1"/>
  <c r="J338" i="2"/>
  <c r="J330" i="2"/>
  <c r="J332" i="2" s="1"/>
  <c r="H332" i="2"/>
  <c r="J315" i="2"/>
  <c r="J317" i="2" s="1"/>
  <c r="H317" i="2"/>
  <c r="I296" i="2"/>
  <c r="I212" i="2"/>
  <c r="K2842" i="1"/>
  <c r="J2844" i="1" s="1"/>
  <c r="J2954" i="1"/>
  <c r="J3182" i="1"/>
  <c r="K3184" i="1" s="1"/>
  <c r="K3188" i="1" s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02" i="2"/>
  <c r="J302" i="2"/>
  <c r="H281" i="2"/>
  <c r="H282" i="2" s="1"/>
  <c r="J281" i="2"/>
  <c r="H287" i="2"/>
  <c r="H288" i="2" s="1"/>
  <c r="J287" i="2"/>
  <c r="J273" i="2"/>
  <c r="J275" i="2" s="1"/>
  <c r="H275" i="2"/>
  <c r="H276" i="2" s="1"/>
  <c r="H269" i="2"/>
  <c r="H270" i="2" s="1"/>
  <c r="J269" i="2"/>
  <c r="H258" i="2"/>
  <c r="J263" i="2"/>
  <c r="J257" i="2"/>
  <c r="H263" i="2"/>
  <c r="H264" i="2" s="1"/>
  <c r="H182" i="2"/>
  <c r="I233" i="2"/>
  <c r="H203" i="2"/>
  <c r="H233" i="2"/>
  <c r="H234" i="2" s="1"/>
  <c r="J233" i="2"/>
  <c r="I227" i="2"/>
  <c r="H227" i="2"/>
  <c r="J227" i="2"/>
  <c r="J1628" i="1"/>
  <c r="H188" i="2"/>
  <c r="J186" i="2"/>
  <c r="J188" i="2" s="1"/>
  <c r="J192" i="2"/>
  <c r="J194" i="2" s="1"/>
  <c r="H194" i="2"/>
  <c r="H195" i="2" s="1"/>
  <c r="J201" i="2"/>
  <c r="J203" i="2" s="1"/>
  <c r="J180" i="2"/>
  <c r="J182" i="2" s="1"/>
  <c r="H12" i="2"/>
  <c r="J12" i="2" s="1"/>
  <c r="J14" i="2" s="1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H146" i="2"/>
  <c r="J146" i="2"/>
  <c r="J2250" i="2"/>
  <c r="J2252" i="2" s="1"/>
  <c r="G14" i="2"/>
  <c r="J2349" i="2"/>
  <c r="J2351" i="2" s="1"/>
  <c r="I50" i="2"/>
  <c r="J95" i="2"/>
  <c r="I43" i="2"/>
  <c r="I44" i="2" s="1"/>
  <c r="H101" i="2"/>
  <c r="H102" i="2" s="1"/>
  <c r="I113" i="2"/>
  <c r="H113" i="2"/>
  <c r="H114" i="2" s="1"/>
  <c r="J113" i="2"/>
  <c r="J89" i="2"/>
  <c r="H95" i="2"/>
  <c r="H96" i="2" s="1"/>
  <c r="J105" i="2"/>
  <c r="J107" i="2" s="1"/>
  <c r="H107" i="2"/>
  <c r="H108" i="2" s="1"/>
  <c r="J101" i="2"/>
  <c r="I89" i="2"/>
  <c r="H89" i="2"/>
  <c r="I74" i="2"/>
  <c r="I1955" i="2"/>
  <c r="H436" i="2"/>
  <c r="J436" i="2" s="1"/>
  <c r="J437" i="2" s="1"/>
  <c r="I436" i="2"/>
  <c r="I437" i="2" s="1"/>
  <c r="J65" i="2"/>
  <c r="H65" i="2"/>
  <c r="H66" i="2" s="1"/>
  <c r="I20" i="2"/>
  <c r="G20" i="2"/>
  <c r="H50" i="2"/>
  <c r="H51" i="2" s="1"/>
  <c r="H18" i="2"/>
  <c r="J18" i="2" s="1"/>
  <c r="J20" i="2" s="1"/>
  <c r="J50" i="2"/>
  <c r="H35" i="2"/>
  <c r="J35" i="2"/>
  <c r="H43" i="2"/>
  <c r="J43" i="2" s="1"/>
  <c r="J44" i="2" s="1"/>
  <c r="H2352" i="2"/>
  <c r="H2253" i="2"/>
  <c r="I2054" i="2"/>
  <c r="H122" i="2"/>
  <c r="H2747" i="2"/>
  <c r="H221" i="2"/>
  <c r="I155" i="2"/>
  <c r="J2747" i="2"/>
  <c r="J221" i="2"/>
  <c r="J122" i="2"/>
  <c r="H668" i="2"/>
  <c r="J1658" i="2"/>
  <c r="J668" i="2"/>
  <c r="H1757" i="2"/>
  <c r="I1163" i="2"/>
  <c r="I1064" i="2"/>
  <c r="J1757" i="2"/>
  <c r="I172" i="2"/>
  <c r="I173" i="2" s="1"/>
  <c r="G173" i="2"/>
  <c r="G176" i="2" s="1"/>
  <c r="H172" i="2"/>
  <c r="H140" i="2"/>
  <c r="I14" i="2"/>
  <c r="J251" i="2"/>
  <c r="H767" i="2"/>
  <c r="H768" i="2" s="1"/>
  <c r="I353" i="2"/>
  <c r="H866" i="2"/>
  <c r="H251" i="2"/>
  <c r="J767" i="2"/>
  <c r="I326" i="2"/>
  <c r="J866" i="2"/>
  <c r="J2449" i="2"/>
  <c r="J2450" i="2" s="1"/>
  <c r="H2450" i="2"/>
  <c r="J1953" i="2"/>
  <c r="J1955" i="2" s="1"/>
  <c r="H1955" i="2"/>
  <c r="J2844" i="2"/>
  <c r="J2846" i="2" s="1"/>
  <c r="H2846" i="2"/>
  <c r="H2549" i="2"/>
  <c r="J2151" i="2"/>
  <c r="J2153" i="2" s="1"/>
  <c r="H2153" i="2"/>
  <c r="J2549" i="2"/>
  <c r="J2052" i="2"/>
  <c r="J2054" i="2" s="1"/>
  <c r="H2054" i="2"/>
  <c r="H2648" i="2"/>
  <c r="I2846" i="2"/>
  <c r="J2648" i="2"/>
  <c r="J1459" i="2"/>
  <c r="J1460" i="2" s="1"/>
  <c r="H1460" i="2"/>
  <c r="J1261" i="2"/>
  <c r="J1262" i="2" s="1"/>
  <c r="H1262" i="2"/>
  <c r="I1856" i="2"/>
  <c r="H1559" i="2"/>
  <c r="J1854" i="2"/>
  <c r="J1856" i="2" s="1"/>
  <c r="H1856" i="2"/>
  <c r="I965" i="2"/>
  <c r="J1559" i="2"/>
  <c r="H1163" i="2"/>
  <c r="J1161" i="2"/>
  <c r="J1163" i="2" s="1"/>
  <c r="H1658" i="2"/>
  <c r="J1360" i="2"/>
  <c r="J1361" i="2" s="1"/>
  <c r="H1361" i="2"/>
  <c r="H1064" i="2"/>
  <c r="J1062" i="2"/>
  <c r="J1064" i="2" s="1"/>
  <c r="H965" i="2"/>
  <c r="J963" i="2"/>
  <c r="J965" i="2" s="1"/>
  <c r="H326" i="2"/>
  <c r="J324" i="2"/>
  <c r="J326" i="2" s="1"/>
  <c r="H311" i="2"/>
  <c r="J470" i="2"/>
  <c r="H470" i="2"/>
  <c r="H353" i="2"/>
  <c r="J351" i="2"/>
  <c r="J353" i="2" s="1"/>
  <c r="H569" i="2"/>
  <c r="H362" i="2"/>
  <c r="J360" i="2"/>
  <c r="J362" i="2" s="1"/>
  <c r="J311" i="2"/>
  <c r="J569" i="2"/>
  <c r="J211" i="2"/>
  <c r="J212" i="2" s="1"/>
  <c r="H212" i="2"/>
  <c r="J153" i="2"/>
  <c r="J155" i="2" s="1"/>
  <c r="H155" i="2"/>
  <c r="J162" i="2"/>
  <c r="J164" i="2" s="1"/>
  <c r="H164" i="2"/>
  <c r="H242" i="2"/>
  <c r="H245" i="2" s="1"/>
  <c r="I164" i="2"/>
  <c r="J295" i="2"/>
  <c r="J296" i="2" s="1"/>
  <c r="H296" i="2"/>
  <c r="J242" i="2"/>
  <c r="J140" i="2"/>
  <c r="J73" i="2"/>
  <c r="J74" i="2" s="1"/>
  <c r="H74" i="2"/>
  <c r="H131" i="2"/>
  <c r="H83" i="2"/>
  <c r="J131" i="2"/>
  <c r="J83" i="2"/>
  <c r="H59" i="2"/>
  <c r="J59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2728" i="1"/>
  <c r="K2732" i="1" s="1"/>
  <c r="J3068" i="1"/>
  <c r="K2766" i="1"/>
  <c r="J2768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471" i="2" l="1"/>
  <c r="J563" i="2" s="1"/>
  <c r="H563" i="2"/>
  <c r="H363" i="2"/>
  <c r="H431" i="2"/>
  <c r="H354" i="2"/>
  <c r="J356" i="2" s="1"/>
  <c r="H356" i="2"/>
  <c r="H327" i="2"/>
  <c r="H347" i="2"/>
  <c r="H312" i="2"/>
  <c r="H320" i="2"/>
  <c r="H297" i="2"/>
  <c r="H305" i="2"/>
  <c r="H252" i="2"/>
  <c r="J290" i="2" s="1"/>
  <c r="H290" i="2"/>
  <c r="H222" i="2"/>
  <c r="H236" i="2"/>
  <c r="H213" i="2"/>
  <c r="J215" i="2" s="1"/>
  <c r="H215" i="2"/>
  <c r="H204" i="2"/>
  <c r="J206" i="2" s="1"/>
  <c r="H206" i="2"/>
  <c r="H183" i="2"/>
  <c r="H197" i="2"/>
  <c r="H165" i="2"/>
  <c r="J167" i="2" s="1"/>
  <c r="H167" i="2"/>
  <c r="H156" i="2"/>
  <c r="J158" i="2" s="1"/>
  <c r="H158" i="2"/>
  <c r="H141" i="2"/>
  <c r="H149" i="2"/>
  <c r="H132" i="2"/>
  <c r="J134" i="2" s="1"/>
  <c r="H134" i="2"/>
  <c r="H123" i="2"/>
  <c r="J125" i="2" s="1"/>
  <c r="H125" i="2"/>
  <c r="H84" i="2"/>
  <c r="H116" i="2"/>
  <c r="H75" i="2"/>
  <c r="J77" i="2" s="1"/>
  <c r="H77" i="2"/>
  <c r="H60" i="2"/>
  <c r="J68" i="2" s="1"/>
  <c r="H68" i="2"/>
  <c r="H30" i="2"/>
  <c r="H38" i="2"/>
  <c r="G23" i="2"/>
  <c r="K2770" i="1"/>
  <c r="H2847" i="2"/>
  <c r="J2939" i="2" s="1"/>
  <c r="H2939" i="2"/>
  <c r="H2748" i="2"/>
  <c r="J2840" i="2" s="1"/>
  <c r="H2840" i="2"/>
  <c r="H2649" i="2"/>
  <c r="J2741" i="2" s="1"/>
  <c r="H2741" i="2"/>
  <c r="H2550" i="2"/>
  <c r="J2642" i="2" s="1"/>
  <c r="H2642" i="2"/>
  <c r="K5278" i="1"/>
  <c r="H2451" i="2"/>
  <c r="J2543" i="2" s="1"/>
  <c r="H2543" i="2"/>
  <c r="J2444" i="2"/>
  <c r="H2444" i="2"/>
  <c r="J2345" i="2"/>
  <c r="H2345" i="2"/>
  <c r="H2154" i="2"/>
  <c r="J2246" i="2" s="1"/>
  <c r="H2246" i="2"/>
  <c r="H2055" i="2"/>
  <c r="J2147" i="2" s="1"/>
  <c r="H2147" i="2"/>
  <c r="H1956" i="2"/>
  <c r="J2048" i="2" s="1"/>
  <c r="H2048" i="2"/>
  <c r="K4632" i="1"/>
  <c r="H1857" i="2"/>
  <c r="J1949" i="2" s="1"/>
  <c r="H1949" i="2"/>
  <c r="K5126" i="1"/>
  <c r="K4666" i="1"/>
  <c r="J4668" i="1" s="1"/>
  <c r="K4784" i="1"/>
  <c r="K5164" i="1"/>
  <c r="H1758" i="2"/>
  <c r="J1850" i="2" s="1"/>
  <c r="H1850" i="2"/>
  <c r="H1659" i="2"/>
  <c r="J1751" i="2" s="1"/>
  <c r="H1751" i="2"/>
  <c r="H1560" i="2"/>
  <c r="J1652" i="2" s="1"/>
  <c r="H1652" i="2"/>
  <c r="H1461" i="2"/>
  <c r="J1553" i="2" s="1"/>
  <c r="H1553" i="2"/>
  <c r="H1362" i="2"/>
  <c r="J1454" i="2" s="1"/>
  <c r="H1454" i="2"/>
  <c r="H1355" i="2"/>
  <c r="H1263" i="2"/>
  <c r="J1355" i="2" s="1"/>
  <c r="H1164" i="2"/>
  <c r="J1256" i="2" s="1"/>
  <c r="H1256" i="2"/>
  <c r="H1065" i="2"/>
  <c r="J1157" i="2" s="1"/>
  <c r="H1157" i="2"/>
  <c r="J3528" i="1"/>
  <c r="H966" i="2"/>
  <c r="J1058" i="2" s="1"/>
  <c r="H1058" i="2"/>
  <c r="K4366" i="1"/>
  <c r="K4518" i="1"/>
  <c r="K3602" i="1"/>
  <c r="K3606" i="1" s="1"/>
  <c r="K3754" i="1"/>
  <c r="K3758" i="1" s="1"/>
  <c r="H867" i="2"/>
  <c r="J959" i="2" s="1"/>
  <c r="H959" i="2"/>
  <c r="H860" i="2"/>
  <c r="J860" i="2"/>
  <c r="J3110" i="1"/>
  <c r="H669" i="2"/>
  <c r="J761" i="2" s="1"/>
  <c r="H761" i="2"/>
  <c r="H570" i="2"/>
  <c r="J662" i="2" s="1"/>
  <c r="H662" i="2"/>
  <c r="H444" i="2"/>
  <c r="H369" i="2"/>
  <c r="H333" i="2"/>
  <c r="H318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03" i="2"/>
  <c r="H243" i="2"/>
  <c r="J245" i="2" s="1"/>
  <c r="H228" i="2"/>
  <c r="H189" i="2"/>
  <c r="H14" i="2"/>
  <c r="K1326" i="1"/>
  <c r="J1590" i="1"/>
  <c r="K1858" i="1"/>
  <c r="J1476" i="1"/>
  <c r="K2044" i="1"/>
  <c r="J2046" i="1" s="1"/>
  <c r="K2048" i="1"/>
  <c r="K1250" i="1"/>
  <c r="H147" i="2"/>
  <c r="H437" i="2"/>
  <c r="H44" i="2"/>
  <c r="H90" i="2"/>
  <c r="H20" i="2"/>
  <c r="H21" i="2" s="1"/>
  <c r="H36" i="2"/>
  <c r="J172" i="2"/>
  <c r="J173" i="2" s="1"/>
  <c r="H173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H438" i="2" l="1"/>
  <c r="J464" i="2" s="1"/>
  <c r="H464" i="2"/>
  <c r="J431" i="2"/>
  <c r="J347" i="2"/>
  <c r="J320" i="2"/>
  <c r="J305" i="2"/>
  <c r="J236" i="2"/>
  <c r="J197" i="2"/>
  <c r="H174" i="2"/>
  <c r="J176" i="2" s="1"/>
  <c r="H176" i="2"/>
  <c r="J149" i="2"/>
  <c r="J116" i="2"/>
  <c r="H45" i="2"/>
  <c r="J53" i="2" s="1"/>
  <c r="H53" i="2"/>
  <c r="J38" i="2"/>
  <c r="H15" i="2"/>
  <c r="J23" i="2" s="1"/>
  <c r="H23" i="2"/>
  <c r="K3150" i="1"/>
  <c r="K2960" i="1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25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0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7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51" i="2" l="1"/>
  <c r="E1256" i="1"/>
  <c r="E1180" i="1"/>
  <c r="E1218" i="1" s="1"/>
  <c r="G3" i="2"/>
  <c r="H3" i="2" s="1"/>
  <c r="G4" i="2"/>
  <c r="H4" i="2" s="1"/>
  <c r="E1370" i="1" l="1"/>
  <c r="B160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9" i="2" l="1"/>
  <c r="E1484" i="1"/>
  <c r="E1408" i="1"/>
  <c r="E1446" i="1" s="1"/>
  <c r="I5" i="2"/>
  <c r="J28" i="1"/>
  <c r="K30" i="1" s="1"/>
  <c r="J5" i="2"/>
  <c r="H5" i="2"/>
  <c r="H8" i="2" s="1"/>
  <c r="B178" i="2" l="1"/>
  <c r="E1522" i="1"/>
  <c r="E1560" i="1" s="1"/>
  <c r="E1598" i="1"/>
  <c r="H6" i="2"/>
  <c r="J8" i="2" s="1"/>
  <c r="J32" i="1"/>
  <c r="K34" i="1"/>
  <c r="B199" i="2" l="1"/>
  <c r="E1636" i="1"/>
  <c r="E1674" i="1" s="1"/>
  <c r="E1712" i="1"/>
  <c r="B208" i="2" l="1"/>
  <c r="E1826" i="1"/>
  <c r="E1750" i="1"/>
  <c r="E1788" i="1" s="1"/>
  <c r="B217" i="2" l="1"/>
  <c r="E1864" i="1"/>
  <c r="E1902" i="1" s="1"/>
  <c r="E1940" i="1"/>
  <c r="B238" i="2" l="1"/>
  <c r="E1978" i="1"/>
  <c r="E2016" i="1" s="1"/>
  <c r="E2054" i="1"/>
  <c r="B247" i="2" l="1"/>
  <c r="E2168" i="1"/>
  <c r="E2092" i="1"/>
  <c r="E2130" i="1" s="1"/>
  <c r="E2206" i="1" l="1"/>
  <c r="E2244" i="1" s="1"/>
  <c r="B292" i="2"/>
  <c r="E2282" i="1"/>
  <c r="B307" i="2" l="1"/>
  <c r="E2396" i="1"/>
  <c r="E2320" i="1"/>
  <c r="E2358" i="1" s="1"/>
  <c r="E2434" i="1" l="1"/>
  <c r="E2472" i="1" s="1"/>
  <c r="B322" i="2"/>
  <c r="E2510" i="1"/>
  <c r="B349" i="2" l="1"/>
  <c r="E2624" i="1"/>
  <c r="E2548" i="1"/>
  <c r="E2586" i="1" s="1"/>
  <c r="B358" i="2" l="1"/>
  <c r="E2738" i="1"/>
  <c r="E2662" i="1"/>
  <c r="E2700" i="1" s="1"/>
  <c r="B433" i="2" l="1"/>
  <c r="E2776" i="1"/>
  <c r="E2814" i="1" s="1"/>
  <c r="E2852" i="1"/>
  <c r="B466" i="2" l="1"/>
  <c r="E2966" i="1"/>
  <c r="E2890" i="1"/>
  <c r="E2928" i="1" s="1"/>
  <c r="B565" i="2" l="1"/>
  <c r="E3004" i="1"/>
  <c r="E3042" i="1" s="1"/>
  <c r="E3080" i="1"/>
  <c r="B664" i="2" l="1"/>
  <c r="E3118" i="1"/>
  <c r="E3156" i="1" s="1"/>
  <c r="E3194" i="1"/>
  <c r="B763" i="2" l="1"/>
  <c r="E3232" i="1"/>
  <c r="E3270" i="1" s="1"/>
  <c r="E3308" i="1"/>
  <c r="E3346" i="1" l="1"/>
  <c r="E3384" i="1" s="1"/>
  <c r="B862" i="2"/>
  <c r="E3422" i="1"/>
  <c r="E3536" i="1" l="1"/>
  <c r="B961" i="2"/>
  <c r="E3460" i="1"/>
  <c r="E3498" i="1" s="1"/>
  <c r="E3650" i="1" l="1"/>
  <c r="B1060" i="2"/>
  <c r="E3574" i="1"/>
  <c r="E3612" i="1" s="1"/>
  <c r="B1159" i="2" l="1"/>
  <c r="E3764" i="1"/>
  <c r="E3688" i="1"/>
  <c r="E3726" i="1" s="1"/>
  <c r="E3802" i="1" l="1"/>
  <c r="E3840" i="1" s="1"/>
  <c r="B1258" i="2"/>
  <c r="E3878" i="1"/>
  <c r="B1357" i="2" l="1"/>
  <c r="E3992" i="1"/>
  <c r="E3916" i="1"/>
  <c r="E3954" i="1" s="1"/>
  <c r="B1456" i="2" l="1"/>
  <c r="E4030" i="1"/>
  <c r="E4068" i="1" s="1"/>
  <c r="E4106" i="1"/>
  <c r="B1555" i="2" l="1"/>
  <c r="E4144" i="1"/>
  <c r="E4182" i="1" s="1"/>
  <c r="E4220" i="1"/>
  <c r="B1654" i="2" l="1"/>
  <c r="E4334" i="1"/>
  <c r="E4258" i="1"/>
  <c r="E4296" i="1" s="1"/>
  <c r="B1753" i="2" l="1"/>
  <c r="E4448" i="1"/>
  <c r="E4372" i="1"/>
  <c r="E4410" i="1" s="1"/>
  <c r="E4486" i="1" l="1"/>
  <c r="E4524" i="1" s="1"/>
  <c r="B1852" i="2"/>
  <c r="E4562" i="1"/>
  <c r="E4600" i="1" l="1"/>
  <c r="E4638" i="1" s="1"/>
  <c r="B1951" i="2"/>
  <c r="E4676" i="1"/>
  <c r="B2050" i="2" l="1"/>
  <c r="E4790" i="1"/>
  <c r="E4714" i="1"/>
  <c r="E4752" i="1" s="1"/>
  <c r="B2149" i="2" l="1"/>
  <c r="E4828" i="1"/>
  <c r="E4866" i="1" s="1"/>
  <c r="E4904" i="1"/>
  <c r="B2248" i="2" l="1"/>
  <c r="E5018" i="1"/>
  <c r="E4942" i="1"/>
  <c r="E4980" i="1" s="1"/>
  <c r="B2347" i="2" l="1"/>
  <c r="E5132" i="1"/>
  <c r="E5056" i="1"/>
  <c r="E5094" i="1" s="1"/>
  <c r="B2446" i="2" l="1"/>
  <c r="E5170" i="1"/>
  <c r="E5208" i="1" s="1"/>
  <c r="E5246" i="1"/>
  <c r="B2545" i="2" l="1"/>
  <c r="E5360" i="1"/>
  <c r="E5284" i="1"/>
  <c r="E5322" i="1" s="1"/>
  <c r="B2644" i="2" l="1"/>
  <c r="E5398" i="1"/>
  <c r="E5436" i="1" s="1"/>
  <c r="E5474" i="1"/>
  <c r="B2743" i="2" l="1"/>
  <c r="E5588" i="1"/>
  <c r="E5512" i="1"/>
  <c r="E5550" i="1" s="1"/>
  <c r="E5626" i="1" l="1"/>
  <c r="E5664" i="1" s="1"/>
  <c r="B2842" i="2"/>
</calcChain>
</file>

<file path=xl/sharedStrings.xml><?xml version="1.0" encoding="utf-8"?>
<sst xmlns="http://schemas.openxmlformats.org/spreadsheetml/2006/main" count="7451" uniqueCount="170">
  <si>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</si>
  <si>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</si>
  <si>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</si>
  <si>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</si>
  <si>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</si>
  <si>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</si>
  <si>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</si>
  <si>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</si>
  <si>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</si>
  <si>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</si>
  <si>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</si>
  <si>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</si>
  <si>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</si>
  <si>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</si>
  <si>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</si>
  <si>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</si>
  <si>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</si>
  <si>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</si>
  <si>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</si>
  <si>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</si>
  <si>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</si>
  <si>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</si>
  <si>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</si>
  <si>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</si>
  <si>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</si>
  <si>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</si>
  <si>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</si>
  <si>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</si>
  <si>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</si>
  <si>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</si>
  <si>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</si>
  <si>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</si>
  <si>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</si>
  <si>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</si>
  <si>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</si>
  <si>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</si>
  <si>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</si>
  <si>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</si>
  <si>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</si>
  <si>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</si>
  <si>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</si>
  <si>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</si>
  <si>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</si>
  <si>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</si>
  <si>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</si>
  <si>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</si>
  <si>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</si>
  <si>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</si>
  <si>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</si>
  <si>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</si>
  <si>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</si>
  <si>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</si>
  <si>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</si>
  <si>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</si>
  <si>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</si>
  <si>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</si>
  <si>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</si>
  <si>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</si>
  <si>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</si>
  <si>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</si>
  <si>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</si>
  <si>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</si>
  <si>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</si>
  <si>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</si>
  <si>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</si>
  <si>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</si>
  <si>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</si>
  <si>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</si>
  <si>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</si>
  <si>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</si>
  <si>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</si>
  <si>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</si>
  <si>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</si>
  <si>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</si>
  <si>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</si>
  <si>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</si>
  <si>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</si>
  <si>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</si>
  <si>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</si>
  <si>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</si>
  <si>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</si>
  <si>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</si>
  <si>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</si>
  <si>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</si>
  <si>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</si>
  <si>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</si>
  <si>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</si>
  <si>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</si>
  <si>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</si>
  <si>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</si>
  <si>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</si>
  <si>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</si>
  <si>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</si>
  <si>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</si>
  <si>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</si>
  <si>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</si>
  <si>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</si>
  <si>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</si>
  <si>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</si>
  <si>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</si>
  <si>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</si>
  <si>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</si>
  <si>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</si>
  <si>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</si>
  <si>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</si>
  <si>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</si>
  <si>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</si>
  <si>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</si>
  <si>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</si>
  <si>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</si>
  <si>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</si>
  <si>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</si>
  <si>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</si>
  <si>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</si>
  <si>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</si>
  <si>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</si>
  <si>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</si>
  <si>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</si>
  <si>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</si>
  <si>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</si>
  <si>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</si>
  <si>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</si>
  <si>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</si>
  <si>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</si>
  <si>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</si>
  <si>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</si>
  <si>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</si>
  <si>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</si>
  <si>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</si>
  <si>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</si>
  <si>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</si>
  <si>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</si>
  <si>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</si>
  <si>
    <t>KO 3047</t>
  </si>
  <si>
    <t>STAPLER KENKO HD-10</t>
  </si>
  <si>
    <t>G 3502</t>
  </si>
  <si>
    <t>CALCULATOR JOYKO CC-8CO WARNA</t>
  </si>
  <si>
    <t>BINDER NOTE JOYKO A5-TSAF-F511 (ANIMAL FACE) JK-F</t>
  </si>
  <si>
    <t>BINDER NOTE JOYKO A5-TSAF-F512 (ANIMAL FACE) JK-F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</si>
  <si>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</si>
  <si>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</si>
  <si>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</si>
  <si>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</si>
  <si>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</si>
  <si>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</si>
  <si>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</si>
  <si>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G 3036</t>
  </si>
  <si>
    <t>KO 1585</t>
  </si>
  <si>
    <t>GARISAN BESI (STAINLESS STEEL) KENKO 100 CM / 1 M</t>
  </si>
  <si>
    <t>GARISAN BESI (STAINLESS STEEL) KENKO 15 CM</t>
  </si>
  <si>
    <t>PUSH PIN KENKO PN-30</t>
  </si>
  <si>
    <t>CV FM. 90</t>
  </si>
  <si>
    <t>FAMILY / RENI (JATIMULYO)</t>
  </si>
  <si>
    <t>KO 3516</t>
  </si>
  <si>
    <t>PAPER TRIGONAL CLIP KENKO NO. 1</t>
  </si>
  <si>
    <t>KO 3520</t>
  </si>
  <si>
    <t>CORRECTION FLUID KENKO KE-108</t>
  </si>
  <si>
    <t>KO 3572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</si>
  <si>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</si>
  <si>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</si>
  <si>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</si>
  <si>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</si>
  <si>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</si>
  <si>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</si>
  <si>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G 3589</t>
  </si>
  <si>
    <t>CALCULATOR JOYKO CC-12CO</t>
  </si>
  <si>
    <t>CUTTER 18 MM KENKO L-500 (BESAR)</t>
  </si>
  <si>
    <t>KO 3591</t>
  </si>
  <si>
    <t>PENSIL WARNA KENKO CP-12F CLASSIC (PANJANG)</t>
  </si>
  <si>
    <t>STAMP PLATE DATER KENKO S-68 (Cap Lunas)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</si>
</sst>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0" fontId="18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304" zoomScaleNormal="100" workbookViewId="0">
      <selection activeCell="K3330" sqref="K333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06" t="s">
        <v>30</v>
      </c>
      <c r="I2" s="306"/>
      <c r="J2" s="306"/>
      <c r="K2" s="30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0" t="s">
        <v>3</v>
      </c>
      <c r="G3" s="17"/>
      <c r="H3" s="308"/>
      <c r="I3" s="308"/>
      <c r="J3" s="308"/>
      <c r="K3" s="309"/>
      <c r="L3" s="12"/>
    </row>
    <row r="4" spans="1:12" s="10" customFormat="1" ht="16.5" customHeight="1" x14ac:dyDescent="0.3">
      <c r="A4" s="5"/>
      <c r="B4" s="6" t="s">
        <v>4</v>
      </c>
      <c r="C4" s="7"/>
      <c r="D4" s="348">
        <v>45140</v>
      </c>
      <c r="E4" s="349"/>
      <c r="F4" s="310"/>
      <c r="G4" s="18"/>
      <c r="H4" s="350" t="s">
        <v>31</v>
      </c>
      <c r="I4" s="350"/>
      <c r="J4" s="350"/>
      <c r="K4" s="35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0"/>
      <c r="G5" s="18"/>
      <c r="H5" s="352" t="s">
        <v>32</v>
      </c>
      <c r="I5" s="352"/>
      <c r="J5" s="352"/>
      <c r="K5" s="35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4"/>
      <c r="I6" s="354"/>
      <c r="J6" s="354"/>
      <c r="K6" s="35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7"/>
      <c r="K27" s="311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2">
        <f>SUM(K10:K25)</f>
        <v>570000</v>
      </c>
      <c r="K28" s="333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4"/>
      <c r="K29" s="334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1"/>
      <c r="K31" s="311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5">
        <f>((J28/1.11)+(K30/1.11))*11%</f>
        <v>56486.486486486487</v>
      </c>
      <c r="K32" s="336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1"/>
      <c r="K33" s="311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2" t="s">
        <v>36</v>
      </c>
      <c r="K36" s="31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2"/>
      <c r="K37" s="31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6" t="str">
        <f>H2</f>
        <v>CV TRINITY CENTRAAL</v>
      </c>
      <c r="I40" s="356"/>
      <c r="J40" s="356"/>
      <c r="K40" s="357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60" t="s">
        <v>3</v>
      </c>
      <c r="G41" s="130"/>
      <c r="H41" s="358"/>
      <c r="I41" s="358"/>
      <c r="J41" s="358"/>
      <c r="K41" s="359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1">
        <f>D4</f>
        <v>45140</v>
      </c>
      <c r="E42" s="362"/>
      <c r="F42" s="360"/>
      <c r="G42" s="131"/>
      <c r="H42" s="363" t="str">
        <f>H4</f>
        <v/>
      </c>
      <c r="I42" s="363"/>
      <c r="J42" s="363"/>
      <c r="K42" s="36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60"/>
      <c r="G43" s="131"/>
      <c r="H43" s="344" t="str">
        <f>H5</f>
        <v>PURWOKERTO</v>
      </c>
      <c r="I43" s="344"/>
      <c r="J43" s="344"/>
      <c r="K43" s="345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46"/>
      <c r="I44" s="346"/>
      <c r="J44" s="346"/>
      <c r="K44" s="347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9"/>
      <c r="K65" s="365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70">
        <f>SUM(K48:K63)</f>
        <v>570000</v>
      </c>
      <c r="K66" s="37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6"/>
      <c r="K67" s="366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5"/>
      <c r="K69" s="365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7">
        <f>((J66/1.11)+(K68/1.11))*11%</f>
        <v>56486.486486486487</v>
      </c>
      <c r="K70" s="368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5"/>
      <c r="K71" s="365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8" t="str">
        <f>J36</f>
        <v>NOVI / CONDRO</v>
      </c>
      <c r="K74" s="339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8">
        <f>J37</f>
        <v>0</v>
      </c>
      <c r="K75" s="339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40" t="str">
        <f>H40</f>
        <v>CV TRINITY CENTRAAL</v>
      </c>
      <c r="I78" s="340"/>
      <c r="J78" s="340"/>
      <c r="K78" s="341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4" t="s">
        <v>3</v>
      </c>
      <c r="G79" s="207"/>
      <c r="H79" s="342"/>
      <c r="I79" s="342"/>
      <c r="J79" s="342"/>
      <c r="K79" s="343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5">
        <f>D42</f>
        <v>45140</v>
      </c>
      <c r="E80" s="316"/>
      <c r="F80" s="314"/>
      <c r="G80" s="208"/>
      <c r="H80" s="317" t="str">
        <f>H42</f>
        <v/>
      </c>
      <c r="I80" s="317"/>
      <c r="J80" s="317"/>
      <c r="K80" s="318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4"/>
      <c r="G81" s="208"/>
      <c r="H81" s="319" t="str">
        <f>H43</f>
        <v>PURWOKERTO</v>
      </c>
      <c r="I81" s="319"/>
      <c r="J81" s="319"/>
      <c r="K81" s="320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1"/>
      <c r="I82" s="321"/>
      <c r="J82" s="321"/>
      <c r="K82" s="322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3"/>
      <c r="K103" s="32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5">
        <f>SUM(K86:K101)</f>
        <v>570000</v>
      </c>
      <c r="K104" s="32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7"/>
      <c r="K105" s="32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4"/>
      <c r="K107" s="32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8">
        <f>((J104/1.11)+(K106/1.11))*11%</f>
        <v>56486.486486486487</v>
      </c>
      <c r="K108" s="329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4"/>
      <c r="K109" s="32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30" t="str">
        <f>J74</f>
        <v>NOVI / CONDRO</v>
      </c>
      <c r="K112" s="331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30">
        <f>J75</f>
        <v>0</v>
      </c>
      <c r="K113" s="331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06" t="s">
        <v>37</v>
      </c>
      <c r="I116" s="306"/>
      <c r="J116" s="306"/>
      <c r="K116" s="30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0" t="s">
        <v>3</v>
      </c>
      <c r="G117" s="17"/>
      <c r="H117" s="308"/>
      <c r="I117" s="308"/>
      <c r="J117" s="308"/>
      <c r="K117" s="30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8">
        <v>45141</v>
      </c>
      <c r="E118" s="349"/>
      <c r="F118" s="310"/>
      <c r="G118" s="18"/>
      <c r="H118" s="350" t="s">
        <v>38</v>
      </c>
      <c r="I118" s="350"/>
      <c r="J118" s="350"/>
      <c r="K118" s="351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0"/>
      <c r="G119" s="18"/>
      <c r="H119" s="352" t="s">
        <v>39</v>
      </c>
      <c r="I119" s="352"/>
      <c r="J119" s="352"/>
      <c r="K119" s="353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4"/>
      <c r="I120" s="354"/>
      <c r="J120" s="354"/>
      <c r="K120" s="35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7"/>
      <c r="K141" s="311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2">
        <f>SUM(K124:K139)</f>
        <v>4683000</v>
      </c>
      <c r="K142" s="333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4"/>
      <c r="K143" s="334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1"/>
      <c r="K145" s="311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5">
        <f>((J142/1.11)+(K144/1.11))*11%</f>
        <v>464081.08108108107</v>
      </c>
      <c r="K146" s="336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1"/>
      <c r="K147" s="311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2" t="s">
        <v>36</v>
      </c>
      <c r="K150" s="31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2"/>
      <c r="K151" s="31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6" t="str">
        <f>H116</f>
        <v>LILY JULIAWATI</v>
      </c>
      <c r="I154" s="356"/>
      <c r="J154" s="356"/>
      <c r="K154" s="357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60" t="s">
        <v>3</v>
      </c>
      <c r="G155" s="130"/>
      <c r="H155" s="358"/>
      <c r="I155" s="358"/>
      <c r="J155" s="358"/>
      <c r="K155" s="359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1">
        <f>D118</f>
        <v>45141</v>
      </c>
      <c r="E156" s="362"/>
      <c r="F156" s="360"/>
      <c r="G156" s="131"/>
      <c r="H156" s="363" t="str">
        <f>H118</f>
        <v>(REJO AGUNG)</v>
      </c>
      <c r="I156" s="363"/>
      <c r="J156" s="363"/>
      <c r="K156" s="36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60"/>
      <c r="G157" s="131"/>
      <c r="H157" s="344" t="str">
        <f>H119</f>
        <v>JOMBANG</v>
      </c>
      <c r="I157" s="344"/>
      <c r="J157" s="344"/>
      <c r="K157" s="345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46"/>
      <c r="I158" s="346"/>
      <c r="J158" s="346"/>
      <c r="K158" s="347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9"/>
      <c r="K179" s="365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70">
        <f>SUM(K162:K177)</f>
        <v>4683000</v>
      </c>
      <c r="K180" s="37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6"/>
      <c r="K181" s="366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5"/>
      <c r="K183" s="365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7">
        <f>((J180/1.11)+(K182/1.11))*11%</f>
        <v>464081.08108108107</v>
      </c>
      <c r="K184" s="368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5"/>
      <c r="K185" s="365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8" t="str">
        <f>J150</f>
        <v>NOVI / CONDRO</v>
      </c>
      <c r="K188" s="339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8">
        <f>J151</f>
        <v>0</v>
      </c>
      <c r="K189" s="339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40" t="str">
        <f>H154</f>
        <v>LILY JULIAWATI</v>
      </c>
      <c r="I192" s="340"/>
      <c r="J192" s="340"/>
      <c r="K192" s="341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4" t="s">
        <v>3</v>
      </c>
      <c r="G193" s="207"/>
      <c r="H193" s="342"/>
      <c r="I193" s="342"/>
      <c r="J193" s="342"/>
      <c r="K193" s="343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5">
        <f>D156</f>
        <v>45141</v>
      </c>
      <c r="E194" s="316"/>
      <c r="F194" s="314"/>
      <c r="G194" s="208"/>
      <c r="H194" s="317" t="str">
        <f>H156</f>
        <v>(REJO AGUNG)</v>
      </c>
      <c r="I194" s="317"/>
      <c r="J194" s="317"/>
      <c r="K194" s="318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4"/>
      <c r="G195" s="208"/>
      <c r="H195" s="319" t="str">
        <f>H157</f>
        <v>JOMBANG</v>
      </c>
      <c r="I195" s="319"/>
      <c r="J195" s="319"/>
      <c r="K195" s="320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1"/>
      <c r="I196" s="321"/>
      <c r="J196" s="321"/>
      <c r="K196" s="322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3"/>
      <c r="K217" s="32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5">
        <f>SUM(K200:K215)</f>
        <v>4683000</v>
      </c>
      <c r="K218" s="32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7"/>
      <c r="K219" s="32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4"/>
      <c r="K221" s="32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8">
        <f>((J218/1.11)+(K220/1.11))*11%</f>
        <v>464081.08108108107</v>
      </c>
      <c r="K222" s="329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4"/>
      <c r="K223" s="32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30" t="str">
        <f>J188</f>
        <v>NOVI / CONDRO</v>
      </c>
      <c r="K226" s="331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30">
        <f>J189</f>
        <v>0</v>
      </c>
      <c r="K227" s="331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8" t="s">
        <v>44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0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8">
        <v>45142</v>
      </c>
      <c r="E232" s="349"/>
      <c r="F232" s="310"/>
      <c r="G232" s="18"/>
      <c r="H232" s="372" t="s">
        <v>45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0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7"/>
      <c r="K255" s="311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2">
        <f>SUM(K238:K253)</f>
        <v>4914000</v>
      </c>
      <c r="K256" s="333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4"/>
      <c r="K257" s="334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1"/>
      <c r="K259" s="311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5">
        <f>((J256/1.11)+(K258/1.11))*11%</f>
        <v>486972.97297297296</v>
      </c>
      <c r="K260" s="336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1"/>
      <c r="K261" s="311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2" t="s">
        <v>36</v>
      </c>
      <c r="K264" s="31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2"/>
      <c r="K265" s="31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6" t="str">
        <f>H230</f>
        <v>SANTOSO BUDIONO</v>
      </c>
      <c r="I268" s="356"/>
      <c r="J268" s="356"/>
      <c r="K268" s="357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60" t="s">
        <v>3</v>
      </c>
      <c r="G269" s="130"/>
      <c r="H269" s="358"/>
      <c r="I269" s="358"/>
      <c r="J269" s="358"/>
      <c r="K269" s="359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1">
        <f>D232</f>
        <v>45142</v>
      </c>
      <c r="E270" s="362"/>
      <c r="F270" s="360"/>
      <c r="G270" s="131"/>
      <c r="H270" s="363" t="str">
        <f>H232</f>
        <v>(  ARMADA  )</v>
      </c>
      <c r="I270" s="363"/>
      <c r="J270" s="363"/>
      <c r="K270" s="36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60"/>
      <c r="G271" s="131"/>
      <c r="H271" s="344" t="str">
        <f>H233</f>
        <v>PURWOKERTO</v>
      </c>
      <c r="I271" s="344"/>
      <c r="J271" s="344"/>
      <c r="K271" s="345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46"/>
      <c r="I272" s="346"/>
      <c r="J272" s="346"/>
      <c r="K272" s="347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9"/>
      <c r="K293" s="365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70">
        <f>SUM(K276:K291)</f>
        <v>4914000</v>
      </c>
      <c r="K294" s="37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6"/>
      <c r="K295" s="366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5"/>
      <c r="K297" s="365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7">
        <f>((J294/1.11)+(K296/1.11))*11%</f>
        <v>486972.97297297296</v>
      </c>
      <c r="K298" s="368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5"/>
      <c r="K299" s="365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8" t="str">
        <f>J264</f>
        <v>NOVI / CONDRO</v>
      </c>
      <c r="K302" s="339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8">
        <f>J265</f>
        <v>0</v>
      </c>
      <c r="K303" s="339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40" t="str">
        <f>H268</f>
        <v>SANTOSO BUDIONO</v>
      </c>
      <c r="I306" s="340"/>
      <c r="J306" s="340"/>
      <c r="K306" s="341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4" t="s">
        <v>3</v>
      </c>
      <c r="G307" s="207"/>
      <c r="H307" s="342"/>
      <c r="I307" s="342"/>
      <c r="J307" s="342"/>
      <c r="K307" s="343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5">
        <f>D270</f>
        <v>45142</v>
      </c>
      <c r="E308" s="316"/>
      <c r="F308" s="314"/>
      <c r="G308" s="208"/>
      <c r="H308" s="317" t="str">
        <f>H270</f>
        <v>(  ARMADA  )</v>
      </c>
      <c r="I308" s="317"/>
      <c r="J308" s="317"/>
      <c r="K308" s="318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4"/>
      <c r="G309" s="208"/>
      <c r="H309" s="319" t="str">
        <f>H271</f>
        <v>PURWOKERTO</v>
      </c>
      <c r="I309" s="319"/>
      <c r="J309" s="319"/>
      <c r="K309" s="320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1"/>
      <c r="I310" s="321"/>
      <c r="J310" s="321"/>
      <c r="K310" s="322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3"/>
      <c r="K331" s="32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5">
        <f>SUM(K314:K329)</f>
        <v>4914000</v>
      </c>
      <c r="K332" s="32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7"/>
      <c r="K333" s="32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4"/>
      <c r="K335" s="32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8">
        <f>((J332/1.11)+(K334/1.11))*11%</f>
        <v>486972.97297297296</v>
      </c>
      <c r="K336" s="329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4"/>
      <c r="K337" s="32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30" t="str">
        <f>J302</f>
        <v>NOVI / CONDRO</v>
      </c>
      <c r="K340" s="331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30">
        <f>J303</f>
        <v>0</v>
      </c>
      <c r="K341" s="331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06" t="s">
        <v>50</v>
      </c>
      <c r="I344" s="306"/>
      <c r="J344" s="306"/>
      <c r="K344" s="30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0" t="s">
        <v>3</v>
      </c>
      <c r="G345" s="17"/>
      <c r="H345" s="308"/>
      <c r="I345" s="308"/>
      <c r="J345" s="308"/>
      <c r="K345" s="30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8">
        <v>45142</v>
      </c>
      <c r="E346" s="349"/>
      <c r="F346" s="310"/>
      <c r="G346" s="18"/>
      <c r="H346" s="350" t="s">
        <v>51</v>
      </c>
      <c r="I346" s="350"/>
      <c r="J346" s="350"/>
      <c r="K346" s="351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0"/>
      <c r="G347" s="18"/>
      <c r="H347" s="352" t="s">
        <v>32</v>
      </c>
      <c r="I347" s="352"/>
      <c r="J347" s="352"/>
      <c r="K347" s="353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54"/>
      <c r="I348" s="354"/>
      <c r="J348" s="354"/>
      <c r="K348" s="355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7"/>
      <c r="K369" s="311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2">
        <f>SUM(K352:K367)</f>
        <v>2606591</v>
      </c>
      <c r="K370" s="333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4"/>
      <c r="K371" s="334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1"/>
      <c r="K373" s="311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5">
        <f>((J370/1.11)+(K372/1.11))*11%</f>
        <v>258310.81981981979</v>
      </c>
      <c r="K374" s="336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1"/>
      <c r="K375" s="311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2" t="s">
        <v>36</v>
      </c>
      <c r="K378" s="31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2"/>
      <c r="K379" s="31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6" t="str">
        <f>H344</f>
        <v>CV PELITA JAYA</v>
      </c>
      <c r="I382" s="356"/>
      <c r="J382" s="356"/>
      <c r="K382" s="357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60" t="s">
        <v>3</v>
      </c>
      <c r="G383" s="130"/>
      <c r="H383" s="358"/>
      <c r="I383" s="358"/>
      <c r="J383" s="358"/>
      <c r="K383" s="359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1">
        <f>D346</f>
        <v>45142</v>
      </c>
      <c r="E384" s="362"/>
      <c r="F384" s="360"/>
      <c r="G384" s="131"/>
      <c r="H384" s="363" t="str">
        <f>H346</f>
        <v>(ANUGERAH SEJAHTERA)</v>
      </c>
      <c r="I384" s="363"/>
      <c r="J384" s="363"/>
      <c r="K384" s="36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60"/>
      <c r="G385" s="131"/>
      <c r="H385" s="344" t="str">
        <f>H347</f>
        <v>PURWOKERTO</v>
      </c>
      <c r="I385" s="344"/>
      <c r="J385" s="344"/>
      <c r="K385" s="345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46"/>
      <c r="I386" s="346"/>
      <c r="J386" s="346"/>
      <c r="K386" s="347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9"/>
      <c r="K407" s="365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70">
        <f>SUM(K390:K405)</f>
        <v>2606591</v>
      </c>
      <c r="K408" s="37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6"/>
      <c r="K409" s="366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5"/>
      <c r="K411" s="365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7">
        <f>((J408/1.11)+(K410/1.11))*11%</f>
        <v>258310.81981981979</v>
      </c>
      <c r="K412" s="368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5"/>
      <c r="K413" s="365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8" t="str">
        <f>J378</f>
        <v>NOVI / CONDRO</v>
      </c>
      <c r="K416" s="339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8">
        <f>J379</f>
        <v>0</v>
      </c>
      <c r="K417" s="339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40" t="str">
        <f>H382</f>
        <v>CV PELITA JAYA</v>
      </c>
      <c r="I420" s="340"/>
      <c r="J420" s="340"/>
      <c r="K420" s="341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4" t="s">
        <v>3</v>
      </c>
      <c r="G421" s="207"/>
      <c r="H421" s="342"/>
      <c r="I421" s="342"/>
      <c r="J421" s="342"/>
      <c r="K421" s="343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5">
        <f>D384</f>
        <v>45142</v>
      </c>
      <c r="E422" s="316"/>
      <c r="F422" s="314"/>
      <c r="G422" s="208"/>
      <c r="H422" s="317" t="str">
        <f>H384</f>
        <v>(ANUGERAH SEJAHTERA)</v>
      </c>
      <c r="I422" s="317"/>
      <c r="J422" s="317"/>
      <c r="K422" s="318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4"/>
      <c r="G423" s="208"/>
      <c r="H423" s="319" t="str">
        <f>H385</f>
        <v>PURWOKERTO</v>
      </c>
      <c r="I423" s="319"/>
      <c r="J423" s="319"/>
      <c r="K423" s="320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1"/>
      <c r="I424" s="321"/>
      <c r="J424" s="321"/>
      <c r="K424" s="322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3"/>
      <c r="K445" s="32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5">
        <f>SUM(K428:K443)</f>
        <v>2606591</v>
      </c>
      <c r="K446" s="32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7"/>
      <c r="K447" s="32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4"/>
      <c r="K449" s="32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8">
        <f>((J446/1.11)+(K448/1.11))*11%</f>
        <v>258310.81981981979</v>
      </c>
      <c r="K450" s="329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4"/>
      <c r="K451" s="32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30" t="str">
        <f>J416</f>
        <v>NOVI / CONDRO</v>
      </c>
      <c r="K454" s="331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30">
        <f>J417</f>
        <v>0</v>
      </c>
      <c r="K455" s="331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06" t="s">
        <v>56</v>
      </c>
      <c r="I458" s="306"/>
      <c r="J458" s="306"/>
      <c r="K458" s="30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0" t="s">
        <v>3</v>
      </c>
      <c r="G459" s="17"/>
      <c r="H459" s="308"/>
      <c r="I459" s="308"/>
      <c r="J459" s="308"/>
      <c r="K459" s="30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8">
        <v>45143</v>
      </c>
      <c r="E460" s="349"/>
      <c r="F460" s="310"/>
      <c r="G460" s="18"/>
      <c r="H460" s="350" t="s">
        <v>57</v>
      </c>
      <c r="I460" s="350"/>
      <c r="J460" s="350"/>
      <c r="K460" s="35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0"/>
      <c r="G461" s="18"/>
      <c r="H461" s="352" t="s">
        <v>58</v>
      </c>
      <c r="I461" s="352"/>
      <c r="J461" s="352"/>
      <c r="K461" s="35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54"/>
      <c r="I462" s="354"/>
      <c r="J462" s="354"/>
      <c r="K462" s="35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7"/>
      <c r="K483" s="311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2">
        <f>SUM(K466:K481)</f>
        <v>6010200</v>
      </c>
      <c r="K484" s="333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4"/>
      <c r="K485" s="334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1"/>
      <c r="K487" s="311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5">
        <f>((J484/1.11)+(K486/1.11))*11%</f>
        <v>595605.40540540533</v>
      </c>
      <c r="K488" s="336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1"/>
      <c r="K489" s="311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2" t="s">
        <v>36</v>
      </c>
      <c r="K492" s="31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2"/>
      <c r="K493" s="31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6" t="str">
        <f>H458</f>
        <v>GUNAWAN HARTONO KUSUMA</v>
      </c>
      <c r="I496" s="356"/>
      <c r="J496" s="356"/>
      <c r="K496" s="357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60" t="s">
        <v>3</v>
      </c>
      <c r="G497" s="130"/>
      <c r="H497" s="358"/>
      <c r="I497" s="358"/>
      <c r="J497" s="358"/>
      <c r="K497" s="359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1">
        <f>D460</f>
        <v>45143</v>
      </c>
      <c r="E498" s="362"/>
      <c r="F498" s="360"/>
      <c r="G498" s="131"/>
      <c r="H498" s="363" t="str">
        <f>H460</f>
        <v>( NIKI SAE )</v>
      </c>
      <c r="I498" s="363"/>
      <c r="J498" s="363"/>
      <c r="K498" s="36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60"/>
      <c r="G499" s="131"/>
      <c r="H499" s="344" t="str">
        <f>H461</f>
        <v>TULUNG AGUNG</v>
      </c>
      <c r="I499" s="344"/>
      <c r="J499" s="344"/>
      <c r="K499" s="345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46"/>
      <c r="I500" s="346"/>
      <c r="J500" s="346"/>
      <c r="K500" s="347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9"/>
      <c r="K521" s="365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70">
        <f>SUM(K504:K519)</f>
        <v>6010200</v>
      </c>
      <c r="K522" s="37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6"/>
      <c r="K523" s="366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5"/>
      <c r="K525" s="365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7">
        <f>((J522/1.11)+(K524/1.11))*11%</f>
        <v>595605.40540540533</v>
      </c>
      <c r="K526" s="368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5"/>
      <c r="K527" s="365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8" t="str">
        <f>J492</f>
        <v>NOVI / CONDRO</v>
      </c>
      <c r="K530" s="339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8">
        <f>J493</f>
        <v>0</v>
      </c>
      <c r="K531" s="339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40" t="str">
        <f>H496</f>
        <v>GUNAWAN HARTONO KUSUMA</v>
      </c>
      <c r="I534" s="340"/>
      <c r="J534" s="340"/>
      <c r="K534" s="341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4" t="s">
        <v>3</v>
      </c>
      <c r="G535" s="207"/>
      <c r="H535" s="342"/>
      <c r="I535" s="342"/>
      <c r="J535" s="342"/>
      <c r="K535" s="343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5">
        <f>D498</f>
        <v>45143</v>
      </c>
      <c r="E536" s="316"/>
      <c r="F536" s="314"/>
      <c r="G536" s="208"/>
      <c r="H536" s="317" t="str">
        <f>H498</f>
        <v>( NIKI SAE )</v>
      </c>
      <c r="I536" s="317"/>
      <c r="J536" s="317"/>
      <c r="K536" s="318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4"/>
      <c r="G537" s="208"/>
      <c r="H537" s="319" t="str">
        <f>H499</f>
        <v>TULUNG AGUNG</v>
      </c>
      <c r="I537" s="319"/>
      <c r="J537" s="319"/>
      <c r="K537" s="320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1"/>
      <c r="I538" s="321"/>
      <c r="J538" s="321"/>
      <c r="K538" s="322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3"/>
      <c r="K559" s="32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5">
        <f>SUM(K542:K557)</f>
        <v>6010200</v>
      </c>
      <c r="K560" s="32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7"/>
      <c r="K561" s="32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4"/>
      <c r="K563" s="32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8">
        <f>((J560/1.11)+(K562/1.11))*11%</f>
        <v>595605.40540540533</v>
      </c>
      <c r="K564" s="329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4"/>
      <c r="K565" s="32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30" t="str">
        <f>J530</f>
        <v>NOVI / CONDRO</v>
      </c>
      <c r="K568" s="331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30">
        <f>J531</f>
        <v>0</v>
      </c>
      <c r="K569" s="331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06" t="s">
        <v>62</v>
      </c>
      <c r="I572" s="306"/>
      <c r="J572" s="306"/>
      <c r="K572" s="30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0" t="s">
        <v>3</v>
      </c>
      <c r="G573" s="17"/>
      <c r="H573" s="308"/>
      <c r="I573" s="308"/>
      <c r="J573" s="308"/>
      <c r="K573" s="30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8">
        <v>45145</v>
      </c>
      <c r="E574" s="349"/>
      <c r="F574" s="310"/>
      <c r="G574" s="18"/>
      <c r="H574" s="350" t="s">
        <v>31</v>
      </c>
      <c r="I574" s="350"/>
      <c r="J574" s="350"/>
      <c r="K574" s="35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0"/>
      <c r="G575" s="18"/>
      <c r="H575" s="352" t="s">
        <v>32</v>
      </c>
      <c r="I575" s="352"/>
      <c r="J575" s="352"/>
      <c r="K575" s="35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54"/>
      <c r="I576" s="354"/>
      <c r="J576" s="354"/>
      <c r="K576" s="35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7"/>
      <c r="K597" s="311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2">
        <f>SUM(K580:K595)</f>
        <v>350000</v>
      </c>
      <c r="K598" s="333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4"/>
      <c r="K599" s="334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1"/>
      <c r="K601" s="311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5">
        <f>((J598/1.11)+(K600/1.11))*11%</f>
        <v>34684.684684684682</v>
      </c>
      <c r="K602" s="336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1"/>
      <c r="K603" s="311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2" t="s">
        <v>36</v>
      </c>
      <c r="K606" s="31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2"/>
      <c r="K607" s="31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6" t="str">
        <f>H572</f>
        <v>CV  WISUDA</v>
      </c>
      <c r="I610" s="356"/>
      <c r="J610" s="356"/>
      <c r="K610" s="357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60" t="s">
        <v>3</v>
      </c>
      <c r="G611" s="130"/>
      <c r="H611" s="358"/>
      <c r="I611" s="358"/>
      <c r="J611" s="358"/>
      <c r="K611" s="359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1">
        <f>D574</f>
        <v>45145</v>
      </c>
      <c r="E612" s="362"/>
      <c r="F612" s="360"/>
      <c r="G612" s="131"/>
      <c r="H612" s="363" t="str">
        <f>H574</f>
        <v/>
      </c>
      <c r="I612" s="363"/>
      <c r="J612" s="363"/>
      <c r="K612" s="36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60"/>
      <c r="G613" s="131"/>
      <c r="H613" s="344" t="str">
        <f>H575</f>
        <v>PURWOKERTO</v>
      </c>
      <c r="I613" s="344"/>
      <c r="J613" s="344"/>
      <c r="K613" s="345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46"/>
      <c r="I614" s="346"/>
      <c r="J614" s="346"/>
      <c r="K614" s="347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9"/>
      <c r="K635" s="365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70">
        <f>SUM(K618:K633)</f>
        <v>350000</v>
      </c>
      <c r="K636" s="37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6"/>
      <c r="K637" s="366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5"/>
      <c r="K639" s="365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7">
        <f>((J636/1.11)+(K638/1.11))*11%</f>
        <v>34684.684684684682</v>
      </c>
      <c r="K640" s="368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5"/>
      <c r="K641" s="365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8" t="str">
        <f>J606</f>
        <v>NOVI / CONDRO</v>
      </c>
      <c r="K644" s="339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8">
        <f>J607</f>
        <v>0</v>
      </c>
      <c r="K645" s="339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40" t="str">
        <f>H610</f>
        <v>CV  WISUDA</v>
      </c>
      <c r="I648" s="340"/>
      <c r="J648" s="340"/>
      <c r="K648" s="341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4" t="s">
        <v>3</v>
      </c>
      <c r="G649" s="207"/>
      <c r="H649" s="342"/>
      <c r="I649" s="342"/>
      <c r="J649" s="342"/>
      <c r="K649" s="343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5">
        <f>D612</f>
        <v>45145</v>
      </c>
      <c r="E650" s="316"/>
      <c r="F650" s="314"/>
      <c r="G650" s="208"/>
      <c r="H650" s="317" t="str">
        <f>H612</f>
        <v/>
      </c>
      <c r="I650" s="317"/>
      <c r="J650" s="317"/>
      <c r="K650" s="318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4"/>
      <c r="G651" s="208"/>
      <c r="H651" s="319" t="str">
        <f>H613</f>
        <v>PURWOKERTO</v>
      </c>
      <c r="I651" s="319"/>
      <c r="J651" s="319"/>
      <c r="K651" s="320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1"/>
      <c r="I652" s="321"/>
      <c r="J652" s="321"/>
      <c r="K652" s="322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3"/>
      <c r="K673" s="32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5">
        <f>SUM(K656:K671)</f>
        <v>350000</v>
      </c>
      <c r="K674" s="32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7"/>
      <c r="K675" s="32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4"/>
      <c r="K677" s="32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8">
        <f>((J674/1.11)+(K676/1.11))*11%</f>
        <v>34684.684684684682</v>
      </c>
      <c r="K678" s="329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4"/>
      <c r="K679" s="32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30" t="str">
        <f>J644</f>
        <v>NOVI / CONDRO</v>
      </c>
      <c r="K682" s="331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30">
        <f>J645</f>
        <v>0</v>
      </c>
      <c r="K683" s="331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06" t="s">
        <v>65</v>
      </c>
      <c r="I686" s="306"/>
      <c r="J686" s="306"/>
      <c r="K686" s="30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0" t="s">
        <v>3</v>
      </c>
      <c r="G687" s="17"/>
      <c r="H687" s="308"/>
      <c r="I687" s="308"/>
      <c r="J687" s="308"/>
      <c r="K687" s="30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8">
        <v>45146</v>
      </c>
      <c r="E688" s="349"/>
      <c r="F688" s="310"/>
      <c r="G688" s="18"/>
      <c r="H688" s="350" t="s">
        <v>31</v>
      </c>
      <c r="I688" s="350"/>
      <c r="J688" s="350"/>
      <c r="K688" s="35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0"/>
      <c r="G689" s="18"/>
      <c r="H689" s="352" t="s">
        <v>66</v>
      </c>
      <c r="I689" s="352"/>
      <c r="J689" s="352"/>
      <c r="K689" s="35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54"/>
      <c r="I690" s="354"/>
      <c r="J690" s="354"/>
      <c r="K690" s="35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7"/>
      <c r="K711" s="311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2">
        <f>SUM(K694:K709)</f>
        <v>2307816</v>
      </c>
      <c r="K712" s="333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4"/>
      <c r="K713" s="334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1"/>
      <c r="K715" s="311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5">
        <f>((J712/1.11)+(K714/1.11))*11%</f>
        <v>228702.48648648648</v>
      </c>
      <c r="K716" s="336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1"/>
      <c r="K717" s="311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2" t="s">
        <v>36</v>
      </c>
      <c r="K720" s="31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2"/>
      <c r="K721" s="31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6" t="str">
        <f>H686</f>
        <v>CV RAINBOW NUSANTARA</v>
      </c>
      <c r="I724" s="356"/>
      <c r="J724" s="356"/>
      <c r="K724" s="357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60" t="s">
        <v>3</v>
      </c>
      <c r="G725" s="130"/>
      <c r="H725" s="358"/>
      <c r="I725" s="358"/>
      <c r="J725" s="358"/>
      <c r="K725" s="359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1">
        <f>D688</f>
        <v>45146</v>
      </c>
      <c r="E726" s="362"/>
      <c r="F726" s="360"/>
      <c r="G726" s="131"/>
      <c r="H726" s="363" t="str">
        <f>H688</f>
        <v/>
      </c>
      <c r="I726" s="363"/>
      <c r="J726" s="363"/>
      <c r="K726" s="36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60"/>
      <c r="G727" s="131"/>
      <c r="H727" s="344" t="str">
        <f>H689</f>
        <v>SIDOARJO</v>
      </c>
      <c r="I727" s="344"/>
      <c r="J727" s="344"/>
      <c r="K727" s="345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46"/>
      <c r="I728" s="346"/>
      <c r="J728" s="346"/>
      <c r="K728" s="347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9"/>
      <c r="K749" s="365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70">
        <f>SUM(K732:K747)</f>
        <v>2307816</v>
      </c>
      <c r="K750" s="37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6"/>
      <c r="K751" s="366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5"/>
      <c r="K753" s="365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7">
        <f>((J750/1.11)+(K752/1.11))*11%</f>
        <v>228702.48648648648</v>
      </c>
      <c r="K754" s="368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5"/>
      <c r="K755" s="365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8" t="str">
        <f>J720</f>
        <v>NOVI / CONDRO</v>
      </c>
      <c r="K758" s="339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8">
        <f>J721</f>
        <v>0</v>
      </c>
      <c r="K759" s="339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40" t="str">
        <f>H724</f>
        <v>CV RAINBOW NUSANTARA</v>
      </c>
      <c r="I762" s="340"/>
      <c r="J762" s="340"/>
      <c r="K762" s="341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4" t="s">
        <v>3</v>
      </c>
      <c r="G763" s="207"/>
      <c r="H763" s="342"/>
      <c r="I763" s="342"/>
      <c r="J763" s="342"/>
      <c r="K763" s="343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5">
        <f>D726</f>
        <v>45146</v>
      </c>
      <c r="E764" s="316"/>
      <c r="F764" s="314"/>
      <c r="G764" s="208"/>
      <c r="H764" s="317" t="str">
        <f>H726</f>
        <v/>
      </c>
      <c r="I764" s="317"/>
      <c r="J764" s="317"/>
      <c r="K764" s="318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4"/>
      <c r="G765" s="208"/>
      <c r="H765" s="319" t="str">
        <f>H727</f>
        <v>SIDOARJO</v>
      </c>
      <c r="I765" s="319"/>
      <c r="J765" s="319"/>
      <c r="K765" s="320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1"/>
      <c r="I766" s="321"/>
      <c r="J766" s="321"/>
      <c r="K766" s="322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3"/>
      <c r="K787" s="32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5">
        <f>SUM(K770:K785)</f>
        <v>2307816</v>
      </c>
      <c r="K788" s="32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7"/>
      <c r="K789" s="32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4"/>
      <c r="K791" s="32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8">
        <f>((J788/1.11)+(K790/1.11))*11%</f>
        <v>228702.48648648648</v>
      </c>
      <c r="K792" s="329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4"/>
      <c r="K793" s="32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30" t="str">
        <f>J758</f>
        <v>NOVI / CONDRO</v>
      </c>
      <c r="K796" s="331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30">
        <f>J759</f>
        <v>0</v>
      </c>
      <c r="K797" s="331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06" t="s">
        <v>74</v>
      </c>
      <c r="I800" s="306"/>
      <c r="J800" s="306"/>
      <c r="K800" s="30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0" t="s">
        <v>3</v>
      </c>
      <c r="G801" s="17"/>
      <c r="H801" s="308"/>
      <c r="I801" s="308"/>
      <c r="J801" s="308"/>
      <c r="K801" s="30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8">
        <v>45146</v>
      </c>
      <c r="E802" s="349"/>
      <c r="F802" s="310"/>
      <c r="G802" s="18"/>
      <c r="H802" s="350" t="s">
        <v>75</v>
      </c>
      <c r="I802" s="350"/>
      <c r="J802" s="350"/>
      <c r="K802" s="35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0"/>
      <c r="G803" s="18"/>
      <c r="H803" s="352" t="s">
        <v>76</v>
      </c>
      <c r="I803" s="352"/>
      <c r="J803" s="352"/>
      <c r="K803" s="35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54"/>
      <c r="I804" s="354"/>
      <c r="J804" s="354"/>
      <c r="K804" s="35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7"/>
      <c r="K825" s="311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2">
        <f>SUM(K808:K823)</f>
        <v>336960</v>
      </c>
      <c r="K826" s="333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4"/>
      <c r="K827" s="334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1"/>
      <c r="K829" s="311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5">
        <f>((J826/1.11)+(K828/1.11))*11%</f>
        <v>33392.432432432426</v>
      </c>
      <c r="K830" s="336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1"/>
      <c r="K831" s="311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2" t="s">
        <v>36</v>
      </c>
      <c r="K834" s="31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2"/>
      <c r="K835" s="31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6" t="str">
        <f>H800</f>
        <v>MUHAMMAD AGUS MUNADI</v>
      </c>
      <c r="I838" s="356"/>
      <c r="J838" s="356"/>
      <c r="K838" s="357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60" t="s">
        <v>3</v>
      </c>
      <c r="G839" s="130"/>
      <c r="H839" s="358"/>
      <c r="I839" s="358"/>
      <c r="J839" s="358"/>
      <c r="K839" s="359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1">
        <f>D802</f>
        <v>45146</v>
      </c>
      <c r="E840" s="362"/>
      <c r="F840" s="360"/>
      <c r="G840" s="131"/>
      <c r="H840" s="363" t="str">
        <f>H802</f>
        <v>( SINAR BHAKTI )</v>
      </c>
      <c r="I840" s="363"/>
      <c r="J840" s="363"/>
      <c r="K840" s="36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60"/>
      <c r="G841" s="131"/>
      <c r="H841" s="344" t="str">
        <f>H803</f>
        <v>YOGYAKARTA</v>
      </c>
      <c r="I841" s="344"/>
      <c r="J841" s="344"/>
      <c r="K841" s="345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46"/>
      <c r="I842" s="346"/>
      <c r="J842" s="346"/>
      <c r="K842" s="347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9"/>
      <c r="K863" s="365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70">
        <f>SUM(K846:K861)</f>
        <v>336960</v>
      </c>
      <c r="K864" s="37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6"/>
      <c r="K865" s="366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5"/>
      <c r="K867" s="365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7">
        <f>((J864/1.11)+(K866/1.11))*11%</f>
        <v>33392.432432432426</v>
      </c>
      <c r="K868" s="368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5"/>
      <c r="K869" s="365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8" t="str">
        <f>J834</f>
        <v>NOVI / CONDRO</v>
      </c>
      <c r="K872" s="339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8">
        <f>J835</f>
        <v>0</v>
      </c>
      <c r="K873" s="339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40" t="str">
        <f>H838</f>
        <v>MUHAMMAD AGUS MUNADI</v>
      </c>
      <c r="I876" s="340"/>
      <c r="J876" s="340"/>
      <c r="K876" s="341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4" t="s">
        <v>3</v>
      </c>
      <c r="G877" s="207"/>
      <c r="H877" s="342"/>
      <c r="I877" s="342"/>
      <c r="J877" s="342"/>
      <c r="K877" s="343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5">
        <f>D840</f>
        <v>45146</v>
      </c>
      <c r="E878" s="316"/>
      <c r="F878" s="314"/>
      <c r="G878" s="208"/>
      <c r="H878" s="317" t="str">
        <f>H840</f>
        <v>( SINAR BHAKTI )</v>
      </c>
      <c r="I878" s="317"/>
      <c r="J878" s="317"/>
      <c r="K878" s="318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4"/>
      <c r="G879" s="208"/>
      <c r="H879" s="319" t="str">
        <f>H841</f>
        <v>YOGYAKARTA</v>
      </c>
      <c r="I879" s="319"/>
      <c r="J879" s="319"/>
      <c r="K879" s="320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1"/>
      <c r="I880" s="321"/>
      <c r="J880" s="321"/>
      <c r="K880" s="322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3"/>
      <c r="K901" s="32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5">
        <f>SUM(K884:K899)</f>
        <v>336960</v>
      </c>
      <c r="K902" s="32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7"/>
      <c r="K903" s="32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4"/>
      <c r="K905" s="32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8">
        <f>((J902/1.11)+(K904/1.11))*11%</f>
        <v>33392.432432432426</v>
      </c>
      <c r="K906" s="329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4"/>
      <c r="K907" s="32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30" t="str">
        <f>J872</f>
        <v>NOVI / CONDRO</v>
      </c>
      <c r="K910" s="331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30">
        <f>J873</f>
        <v>0</v>
      </c>
      <c r="K911" s="331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06" t="s">
        <v>37</v>
      </c>
      <c r="I914" s="306"/>
      <c r="J914" s="306"/>
      <c r="K914" s="30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0" t="s">
        <v>3</v>
      </c>
      <c r="G915" s="17"/>
      <c r="H915" s="308"/>
      <c r="I915" s="308"/>
      <c r="J915" s="308"/>
      <c r="K915" s="30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8">
        <v>45147</v>
      </c>
      <c r="E916" s="349"/>
      <c r="F916" s="310"/>
      <c r="G916" s="18"/>
      <c r="H916" s="350" t="s">
        <v>38</v>
      </c>
      <c r="I916" s="350"/>
      <c r="J916" s="350"/>
      <c r="K916" s="351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0"/>
      <c r="G917" s="18"/>
      <c r="H917" s="352" t="s">
        <v>39</v>
      </c>
      <c r="I917" s="352"/>
      <c r="J917" s="352"/>
      <c r="K917" s="353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54"/>
      <c r="I918" s="354"/>
      <c r="J918" s="354"/>
      <c r="K918" s="355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7"/>
      <c r="K939" s="311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2">
        <f>SUM(K922:K937)</f>
        <v>1990800</v>
      </c>
      <c r="K940" s="333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4"/>
      <c r="K941" s="334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1"/>
      <c r="K943" s="311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5">
        <f>((J940/1.11)+(K942/1.11))*11%</f>
        <v>197286.48648648648</v>
      </c>
      <c r="K944" s="336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1"/>
      <c r="K945" s="311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2" t="s">
        <v>82</v>
      </c>
      <c r="K948" s="31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2"/>
      <c r="K949" s="31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6" t="str">
        <f>H914</f>
        <v>LILY JULIAWATI</v>
      </c>
      <c r="I952" s="356"/>
      <c r="J952" s="356"/>
      <c r="K952" s="357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60" t="s">
        <v>3</v>
      </c>
      <c r="G953" s="130"/>
      <c r="H953" s="358"/>
      <c r="I953" s="358"/>
      <c r="J953" s="358"/>
      <c r="K953" s="359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1">
        <f>D916</f>
        <v>45147</v>
      </c>
      <c r="E954" s="362"/>
      <c r="F954" s="360"/>
      <c r="G954" s="131"/>
      <c r="H954" s="363" t="str">
        <f>H916</f>
        <v>(REJO AGUNG)</v>
      </c>
      <c r="I954" s="363"/>
      <c r="J954" s="363"/>
      <c r="K954" s="36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60"/>
      <c r="G955" s="131"/>
      <c r="H955" s="344" t="str">
        <f>H917</f>
        <v>JOMBANG</v>
      </c>
      <c r="I955" s="344"/>
      <c r="J955" s="344"/>
      <c r="K955" s="345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46"/>
      <c r="I956" s="346"/>
      <c r="J956" s="346"/>
      <c r="K956" s="347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9"/>
      <c r="K977" s="365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70">
        <f>SUM(K960:K975)</f>
        <v>1990800</v>
      </c>
      <c r="K978" s="37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6"/>
      <c r="K979" s="366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5"/>
      <c r="K981" s="365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7">
        <f>((J978/1.11)+(K980/1.11))*11%</f>
        <v>197286.48648648648</v>
      </c>
      <c r="K982" s="368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5"/>
      <c r="K983" s="365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8" t="str">
        <f>J948</f>
        <v>NOVI / YO</v>
      </c>
      <c r="K986" s="339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8">
        <f>J949</f>
        <v>0</v>
      </c>
      <c r="K987" s="339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40" t="str">
        <f>H952</f>
        <v>LILY JULIAWATI</v>
      </c>
      <c r="I990" s="340"/>
      <c r="J990" s="340"/>
      <c r="K990" s="341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4" t="s">
        <v>3</v>
      </c>
      <c r="G991" s="207"/>
      <c r="H991" s="342"/>
      <c r="I991" s="342"/>
      <c r="J991" s="342"/>
      <c r="K991" s="343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5">
        <f>D954</f>
        <v>45147</v>
      </c>
      <c r="E992" s="316"/>
      <c r="F992" s="314"/>
      <c r="G992" s="208"/>
      <c r="H992" s="317" t="str">
        <f>H954</f>
        <v>(REJO AGUNG)</v>
      </c>
      <c r="I992" s="317"/>
      <c r="J992" s="317"/>
      <c r="K992" s="318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4"/>
      <c r="G993" s="208"/>
      <c r="H993" s="319" t="str">
        <f>H955</f>
        <v>JOMBANG</v>
      </c>
      <c r="I993" s="319"/>
      <c r="J993" s="319"/>
      <c r="K993" s="320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1"/>
      <c r="I994" s="321"/>
      <c r="J994" s="321"/>
      <c r="K994" s="322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3"/>
      <c r="K1015" s="32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5">
        <f>SUM(K998:K1013)</f>
        <v>1990800</v>
      </c>
      <c r="K1016" s="32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7"/>
      <c r="K1017" s="32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4"/>
      <c r="K1019" s="32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8">
        <f>((J1016/1.11)+(K1018/1.11))*11%</f>
        <v>197286.48648648648</v>
      </c>
      <c r="K1020" s="329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4"/>
      <c r="K1021" s="32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30" t="str">
        <f>J986</f>
        <v>NOVI / YO</v>
      </c>
      <c r="K1024" s="331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30">
        <f>J987</f>
        <v>0</v>
      </c>
      <c r="K1025" s="331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06" t="s">
        <v>50</v>
      </c>
      <c r="I1028" s="306"/>
      <c r="J1028" s="306"/>
      <c r="K1028" s="30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0" t="s">
        <v>3</v>
      </c>
      <c r="G1029" s="17"/>
      <c r="H1029" s="308"/>
      <c r="I1029" s="308"/>
      <c r="J1029" s="308"/>
      <c r="K1029" s="30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8">
        <v>45147</v>
      </c>
      <c r="E1030" s="349"/>
      <c r="F1030" s="310"/>
      <c r="G1030" s="18"/>
      <c r="H1030" s="350" t="s">
        <v>51</v>
      </c>
      <c r="I1030" s="350"/>
      <c r="J1030" s="350"/>
      <c r="K1030" s="35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0"/>
      <c r="G1031" s="18"/>
      <c r="H1031" s="352" t="s">
        <v>32</v>
      </c>
      <c r="I1031" s="352"/>
      <c r="J1031" s="352"/>
      <c r="K1031" s="35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54"/>
      <c r="I1032" s="354"/>
      <c r="J1032" s="354"/>
      <c r="K1032" s="35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7"/>
      <c r="K1053" s="311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2">
        <f>SUM(K1036:K1051)</f>
        <v>5511780</v>
      </c>
      <c r="K1054" s="333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4"/>
      <c r="K1055" s="334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1"/>
      <c r="K1057" s="311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5">
        <f>((J1054/1.11)+(K1056/1.11))*11%</f>
        <v>546212.43243243243</v>
      </c>
      <c r="K1058" s="336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1"/>
      <c r="K1059" s="311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2" t="s">
        <v>82</v>
      </c>
      <c r="K1062" s="31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2"/>
      <c r="K1063" s="31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6" t="str">
        <f>H1028</f>
        <v>CV PELITA JAYA</v>
      </c>
      <c r="I1066" s="356"/>
      <c r="J1066" s="356"/>
      <c r="K1066" s="357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60" t="s">
        <v>3</v>
      </c>
      <c r="G1067" s="130"/>
      <c r="H1067" s="358"/>
      <c r="I1067" s="358"/>
      <c r="J1067" s="358"/>
      <c r="K1067" s="359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1">
        <f>D1030</f>
        <v>45147</v>
      </c>
      <c r="E1068" s="362"/>
      <c r="F1068" s="360"/>
      <c r="G1068" s="131"/>
      <c r="H1068" s="363" t="str">
        <f>H1030</f>
        <v>(ANUGERAH SEJAHTERA)</v>
      </c>
      <c r="I1068" s="363"/>
      <c r="J1068" s="363"/>
      <c r="K1068" s="36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60"/>
      <c r="G1069" s="131"/>
      <c r="H1069" s="344" t="str">
        <f>H1031</f>
        <v>PURWOKERTO</v>
      </c>
      <c r="I1069" s="344"/>
      <c r="J1069" s="344"/>
      <c r="K1069" s="345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46"/>
      <c r="I1070" s="346"/>
      <c r="J1070" s="346"/>
      <c r="K1070" s="347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9"/>
      <c r="K1091" s="365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70">
        <f>SUM(K1074:K1089)</f>
        <v>5511780</v>
      </c>
      <c r="K1092" s="37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6"/>
      <c r="K1093" s="366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5"/>
      <c r="K1095" s="365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7">
        <f>((J1092/1.11)+(K1094/1.11))*11%</f>
        <v>546212.43243243243</v>
      </c>
      <c r="K1096" s="368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5"/>
      <c r="K1097" s="365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8" t="str">
        <f>J1062</f>
        <v>NOVI / YO</v>
      </c>
      <c r="K1100" s="339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8">
        <f>J1063</f>
        <v>0</v>
      </c>
      <c r="K1101" s="339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40" t="str">
        <f>H1066</f>
        <v>CV PELITA JAYA</v>
      </c>
      <c r="I1104" s="340"/>
      <c r="J1104" s="340"/>
      <c r="K1104" s="341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4" t="s">
        <v>3</v>
      </c>
      <c r="G1105" s="207"/>
      <c r="H1105" s="342"/>
      <c r="I1105" s="342"/>
      <c r="J1105" s="342"/>
      <c r="K1105" s="343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5">
        <f>D1068</f>
        <v>45147</v>
      </c>
      <c r="E1106" s="316"/>
      <c r="F1106" s="314"/>
      <c r="G1106" s="208"/>
      <c r="H1106" s="317" t="str">
        <f>H1068</f>
        <v>(ANUGERAH SEJAHTERA)</v>
      </c>
      <c r="I1106" s="317"/>
      <c r="J1106" s="317"/>
      <c r="K1106" s="318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4"/>
      <c r="G1107" s="208"/>
      <c r="H1107" s="319" t="str">
        <f>H1069</f>
        <v>PURWOKERTO</v>
      </c>
      <c r="I1107" s="319"/>
      <c r="J1107" s="319"/>
      <c r="K1107" s="320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1"/>
      <c r="I1108" s="321"/>
      <c r="J1108" s="321"/>
      <c r="K1108" s="322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3"/>
      <c r="K1129" s="32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5">
        <f>SUM(K1112:K1127)</f>
        <v>5511780</v>
      </c>
      <c r="K1130" s="32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7"/>
      <c r="K1131" s="32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4"/>
      <c r="K1133" s="32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8">
        <f>((J1130/1.11)+(K1132/1.11))*11%</f>
        <v>546212.43243243243</v>
      </c>
      <c r="K1134" s="329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4"/>
      <c r="K1135" s="32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30" t="str">
        <f>J1100</f>
        <v>NOVI / YO</v>
      </c>
      <c r="K1138" s="331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30">
        <f>J1101</f>
        <v>0</v>
      </c>
      <c r="K1139" s="331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06" t="s">
        <v>89</v>
      </c>
      <c r="I1142" s="306"/>
      <c r="J1142" s="306"/>
      <c r="K1142" s="30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0" t="s">
        <v>3</v>
      </c>
      <c r="G1143" s="17"/>
      <c r="H1143" s="308"/>
      <c r="I1143" s="308"/>
      <c r="J1143" s="308"/>
      <c r="K1143" s="30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8">
        <v>45148</v>
      </c>
      <c r="E1144" s="349"/>
      <c r="F1144" s="310"/>
      <c r="G1144" s="18"/>
      <c r="H1144" s="350" t="s">
        <v>31</v>
      </c>
      <c r="I1144" s="350"/>
      <c r="J1144" s="350"/>
      <c r="K1144" s="35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0"/>
      <c r="G1145" s="18"/>
      <c r="H1145" s="352" t="s">
        <v>58</v>
      </c>
      <c r="I1145" s="352"/>
      <c r="J1145" s="352"/>
      <c r="K1145" s="35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54"/>
      <c r="I1146" s="354"/>
      <c r="J1146" s="354"/>
      <c r="K1146" s="35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7"/>
      <c r="K1167" s="311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2">
        <f>SUM(K1150:K1165)</f>
        <v>1285200</v>
      </c>
      <c r="K1168" s="333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4"/>
      <c r="K1169" s="334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1"/>
      <c r="K1171" s="311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5">
        <f>((J1168/1.11)+(K1170/1.11))*11%</f>
        <v>127362.16216216215</v>
      </c>
      <c r="K1172" s="336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1"/>
      <c r="K1173" s="311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2" t="s">
        <v>82</v>
      </c>
      <c r="K1176" s="31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2"/>
      <c r="K1177" s="31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6" t="str">
        <f>H1142</f>
        <v>CV UTAMA PUTRA</v>
      </c>
      <c r="I1180" s="356"/>
      <c r="J1180" s="356"/>
      <c r="K1180" s="357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60" t="s">
        <v>3</v>
      </c>
      <c r="G1181" s="130"/>
      <c r="H1181" s="358"/>
      <c r="I1181" s="358"/>
      <c r="J1181" s="358"/>
      <c r="K1181" s="359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1">
        <f>D1144</f>
        <v>45148</v>
      </c>
      <c r="E1182" s="362"/>
      <c r="F1182" s="360"/>
      <c r="G1182" s="131"/>
      <c r="H1182" s="363" t="str">
        <f>H1144</f>
        <v/>
      </c>
      <c r="I1182" s="363"/>
      <c r="J1182" s="363"/>
      <c r="K1182" s="36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60"/>
      <c r="G1183" s="131"/>
      <c r="H1183" s="344" t="str">
        <f>H1145</f>
        <v>TULUNG AGUNG</v>
      </c>
      <c r="I1183" s="344"/>
      <c r="J1183" s="344"/>
      <c r="K1183" s="345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46"/>
      <c r="I1184" s="346"/>
      <c r="J1184" s="346"/>
      <c r="K1184" s="347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9"/>
      <c r="K1205" s="365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70">
        <f>SUM(K1188:K1203)</f>
        <v>1285200</v>
      </c>
      <c r="K1206" s="37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6"/>
      <c r="K1207" s="366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5"/>
      <c r="K1209" s="365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7">
        <f>((J1206/1.11)+(K1208/1.11))*11%</f>
        <v>127362.16216216215</v>
      </c>
      <c r="K1210" s="368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5"/>
      <c r="K1211" s="365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8" t="str">
        <f>J1176</f>
        <v>NOVI / YO</v>
      </c>
      <c r="K1214" s="339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8">
        <f>J1177</f>
        <v>0</v>
      </c>
      <c r="K1215" s="339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40" t="str">
        <f>H1180</f>
        <v>CV UTAMA PUTRA</v>
      </c>
      <c r="I1218" s="340"/>
      <c r="J1218" s="340"/>
      <c r="K1218" s="341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4" t="s">
        <v>3</v>
      </c>
      <c r="G1219" s="207"/>
      <c r="H1219" s="342"/>
      <c r="I1219" s="342"/>
      <c r="J1219" s="342"/>
      <c r="K1219" s="343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5">
        <f>D1182</f>
        <v>45148</v>
      </c>
      <c r="E1220" s="316"/>
      <c r="F1220" s="314"/>
      <c r="G1220" s="208"/>
      <c r="H1220" s="317" t="str">
        <f>H1182</f>
        <v/>
      </c>
      <c r="I1220" s="317"/>
      <c r="J1220" s="317"/>
      <c r="K1220" s="318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4"/>
      <c r="G1221" s="208"/>
      <c r="H1221" s="319" t="str">
        <f>H1183</f>
        <v>TULUNG AGUNG</v>
      </c>
      <c r="I1221" s="319"/>
      <c r="J1221" s="319"/>
      <c r="K1221" s="320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1"/>
      <c r="I1222" s="321"/>
      <c r="J1222" s="321"/>
      <c r="K1222" s="322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3"/>
      <c r="K1243" s="32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5">
        <f>SUM(K1226:K1241)</f>
        <v>1285200</v>
      </c>
      <c r="K1244" s="32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7"/>
      <c r="K1245" s="32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4"/>
      <c r="K1247" s="32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8">
        <f>((J1244/1.11)+(K1246/1.11))*11%</f>
        <v>127362.16216216215</v>
      </c>
      <c r="K1248" s="329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4"/>
      <c r="K1249" s="32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30" t="str">
        <f>J1214</f>
        <v>NOVI / YO</v>
      </c>
      <c r="K1252" s="331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30">
        <f>J1215</f>
        <v>0</v>
      </c>
      <c r="K1253" s="331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06" t="s">
        <v>56</v>
      </c>
      <c r="I1256" s="306"/>
      <c r="J1256" s="306"/>
      <c r="K1256" s="30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0" t="s">
        <v>3</v>
      </c>
      <c r="G1257" s="17"/>
      <c r="H1257" s="308"/>
      <c r="I1257" s="308"/>
      <c r="J1257" s="308"/>
      <c r="K1257" s="30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8">
        <v>45148</v>
      </c>
      <c r="E1258" s="349"/>
      <c r="F1258" s="310"/>
      <c r="G1258" s="18"/>
      <c r="H1258" s="350" t="s">
        <v>57</v>
      </c>
      <c r="I1258" s="350"/>
      <c r="J1258" s="350"/>
      <c r="K1258" s="35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0"/>
      <c r="G1259" s="18"/>
      <c r="H1259" s="352" t="s">
        <v>58</v>
      </c>
      <c r="I1259" s="352"/>
      <c r="J1259" s="352"/>
      <c r="K1259" s="35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54"/>
      <c r="I1260" s="354"/>
      <c r="J1260" s="354"/>
      <c r="K1260" s="35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7"/>
      <c r="K1281" s="311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2">
        <f>SUM(K1264:K1279)</f>
        <v>4104000</v>
      </c>
      <c r="K1282" s="333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4"/>
      <c r="K1283" s="334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1"/>
      <c r="K1285" s="311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5">
        <f>((J1282/1.11)+(K1284/1.11))*11%</f>
        <v>406702.70270270266</v>
      </c>
      <c r="K1286" s="336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1"/>
      <c r="K1287" s="311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2" t="s">
        <v>82</v>
      </c>
      <c r="K1290" s="31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2"/>
      <c r="K1291" s="31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6" t="str">
        <f>H1256</f>
        <v>GUNAWAN HARTONO KUSUMA</v>
      </c>
      <c r="I1294" s="356"/>
      <c r="J1294" s="356"/>
      <c r="K1294" s="357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60" t="s">
        <v>3</v>
      </c>
      <c r="G1295" s="130"/>
      <c r="H1295" s="358"/>
      <c r="I1295" s="358"/>
      <c r="J1295" s="358"/>
      <c r="K1295" s="359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1">
        <f>D1258</f>
        <v>45148</v>
      </c>
      <c r="E1296" s="362"/>
      <c r="F1296" s="360"/>
      <c r="G1296" s="131"/>
      <c r="H1296" s="363" t="str">
        <f>H1258</f>
        <v>( NIKI SAE )</v>
      </c>
      <c r="I1296" s="363"/>
      <c r="J1296" s="363"/>
      <c r="K1296" s="36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60"/>
      <c r="G1297" s="131"/>
      <c r="H1297" s="344" t="str">
        <f>H1259</f>
        <v>TULUNG AGUNG</v>
      </c>
      <c r="I1297" s="344"/>
      <c r="J1297" s="344"/>
      <c r="K1297" s="345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46"/>
      <c r="I1298" s="346"/>
      <c r="J1298" s="346"/>
      <c r="K1298" s="347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9"/>
      <c r="K1319" s="365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70">
        <f>SUM(K1302:K1317)</f>
        <v>4104000</v>
      </c>
      <c r="K1320" s="37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6"/>
      <c r="K1321" s="366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5"/>
      <c r="K1323" s="365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7">
        <f>((J1320/1.11)+(K1322/1.11))*11%</f>
        <v>406702.70270270266</v>
      </c>
      <c r="K1324" s="368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5"/>
      <c r="K1325" s="365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8" t="str">
        <f>J1290</f>
        <v>NOVI / YO</v>
      </c>
      <c r="K1328" s="339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8">
        <f>J1291</f>
        <v>0</v>
      </c>
      <c r="K1329" s="339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40" t="str">
        <f>H1294</f>
        <v>GUNAWAN HARTONO KUSUMA</v>
      </c>
      <c r="I1332" s="340"/>
      <c r="J1332" s="340"/>
      <c r="K1332" s="341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4" t="s">
        <v>3</v>
      </c>
      <c r="G1333" s="207"/>
      <c r="H1333" s="342"/>
      <c r="I1333" s="342"/>
      <c r="J1333" s="342"/>
      <c r="K1333" s="343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5">
        <f>D1296</f>
        <v>45148</v>
      </c>
      <c r="E1334" s="316"/>
      <c r="F1334" s="314"/>
      <c r="G1334" s="208"/>
      <c r="H1334" s="317" t="str">
        <f>H1296</f>
        <v>( NIKI SAE )</v>
      </c>
      <c r="I1334" s="317"/>
      <c r="J1334" s="317"/>
      <c r="K1334" s="318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4"/>
      <c r="G1335" s="208"/>
      <c r="H1335" s="319" t="str">
        <f>H1297</f>
        <v>TULUNG AGUNG</v>
      </c>
      <c r="I1335" s="319"/>
      <c r="J1335" s="319"/>
      <c r="K1335" s="320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1"/>
      <c r="I1336" s="321"/>
      <c r="J1336" s="321"/>
      <c r="K1336" s="322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3"/>
      <c r="K1357" s="32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5">
        <f>SUM(K1340:K1355)</f>
        <v>4104000</v>
      </c>
      <c r="K1358" s="32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7"/>
      <c r="K1359" s="32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4"/>
      <c r="K1361" s="32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8">
        <f>((J1358/1.11)+(K1360/1.11))*11%</f>
        <v>406702.70270270266</v>
      </c>
      <c r="K1362" s="329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4"/>
      <c r="K1363" s="32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30" t="str">
        <f>J1328</f>
        <v>NOVI / YO</v>
      </c>
      <c r="K1366" s="331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30">
        <f>J1329</f>
        <v>0</v>
      </c>
      <c r="K1367" s="331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06" t="s">
        <v>37</v>
      </c>
      <c r="I1370" s="306"/>
      <c r="J1370" s="306"/>
      <c r="K1370" s="30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0" t="s">
        <v>3</v>
      </c>
      <c r="G1371" s="17"/>
      <c r="H1371" s="308"/>
      <c r="I1371" s="308"/>
      <c r="J1371" s="308"/>
      <c r="K1371" s="30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8">
        <v>45148</v>
      </c>
      <c r="E1372" s="349"/>
      <c r="F1372" s="310"/>
      <c r="G1372" s="18"/>
      <c r="H1372" s="350" t="s">
        <v>38</v>
      </c>
      <c r="I1372" s="350"/>
      <c r="J1372" s="350"/>
      <c r="K1372" s="35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0"/>
      <c r="G1373" s="18"/>
      <c r="H1373" s="352" t="s">
        <v>39</v>
      </c>
      <c r="I1373" s="352"/>
      <c r="J1373" s="352"/>
      <c r="K1373" s="35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54"/>
      <c r="I1374" s="354"/>
      <c r="J1374" s="354"/>
      <c r="K1374" s="35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7"/>
      <c r="K1395" s="311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2">
        <f>SUM(K1378:K1393)</f>
        <v>20520000</v>
      </c>
      <c r="K1396" s="333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4"/>
      <c r="K1397" s="334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1"/>
      <c r="K1399" s="311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5">
        <f>((J1396/1.11)+(K1398/1.11))*11%</f>
        <v>2033513.5135135131</v>
      </c>
      <c r="K1400" s="336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1"/>
      <c r="K1401" s="311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2" t="s">
        <v>82</v>
      </c>
      <c r="K1404" s="31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2"/>
      <c r="K1405" s="31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6" t="str">
        <f>H1370</f>
        <v>LILY JULIAWATI</v>
      </c>
      <c r="I1408" s="356"/>
      <c r="J1408" s="356"/>
      <c r="K1408" s="357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60" t="s">
        <v>3</v>
      </c>
      <c r="G1409" s="130"/>
      <c r="H1409" s="358"/>
      <c r="I1409" s="358"/>
      <c r="J1409" s="358"/>
      <c r="K1409" s="359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1">
        <f>D1372</f>
        <v>45148</v>
      </c>
      <c r="E1410" s="362"/>
      <c r="F1410" s="360"/>
      <c r="G1410" s="131"/>
      <c r="H1410" s="363" t="str">
        <f>H1372</f>
        <v>(REJO AGUNG)</v>
      </c>
      <c r="I1410" s="363"/>
      <c r="J1410" s="363"/>
      <c r="K1410" s="36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60"/>
      <c r="G1411" s="131"/>
      <c r="H1411" s="344" t="str">
        <f>H1373</f>
        <v>JOMBANG</v>
      </c>
      <c r="I1411" s="344"/>
      <c r="J1411" s="344"/>
      <c r="K1411" s="345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46"/>
      <c r="I1412" s="346"/>
      <c r="J1412" s="346"/>
      <c r="K1412" s="347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9"/>
      <c r="K1433" s="365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70">
        <f>SUM(K1416:K1431)</f>
        <v>20520000</v>
      </c>
      <c r="K1434" s="37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6"/>
      <c r="K1435" s="366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5"/>
      <c r="K1437" s="365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7">
        <f>((J1434/1.11)+(K1436/1.11))*11%</f>
        <v>2033513.5135135131</v>
      </c>
      <c r="K1438" s="368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5"/>
      <c r="K1439" s="365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8" t="str">
        <f>J1404</f>
        <v>NOVI / YO</v>
      </c>
      <c r="K1442" s="339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8">
        <f>J1405</f>
        <v>0</v>
      </c>
      <c r="K1443" s="339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40" t="str">
        <f>H1408</f>
        <v>LILY JULIAWATI</v>
      </c>
      <c r="I1446" s="340"/>
      <c r="J1446" s="340"/>
      <c r="K1446" s="341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4" t="s">
        <v>3</v>
      </c>
      <c r="G1447" s="207"/>
      <c r="H1447" s="342"/>
      <c r="I1447" s="342"/>
      <c r="J1447" s="342"/>
      <c r="K1447" s="343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5">
        <f>D1410</f>
        <v>45148</v>
      </c>
      <c r="E1448" s="316"/>
      <c r="F1448" s="314"/>
      <c r="G1448" s="208"/>
      <c r="H1448" s="317" t="str">
        <f>H1410</f>
        <v>(REJO AGUNG)</v>
      </c>
      <c r="I1448" s="317"/>
      <c r="J1448" s="317"/>
      <c r="K1448" s="318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4"/>
      <c r="G1449" s="208"/>
      <c r="H1449" s="319" t="str">
        <f>H1411</f>
        <v>JOMBANG</v>
      </c>
      <c r="I1449" s="319"/>
      <c r="J1449" s="319"/>
      <c r="K1449" s="320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1"/>
      <c r="I1450" s="321"/>
      <c r="J1450" s="321"/>
      <c r="K1450" s="322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3"/>
      <c r="K1471" s="32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5">
        <f>SUM(K1454:K1469)</f>
        <v>20520000</v>
      </c>
      <c r="K1472" s="32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7"/>
      <c r="K1473" s="32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4"/>
      <c r="K1475" s="32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8">
        <f>((J1472/1.11)+(K1474/1.11))*11%</f>
        <v>2033513.5135135131</v>
      </c>
      <c r="K1476" s="329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4"/>
      <c r="K1477" s="32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30" t="str">
        <f>J1442</f>
        <v>NOVI / YO</v>
      </c>
      <c r="K1480" s="331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30">
        <f>J1443</f>
        <v>0</v>
      </c>
      <c r="K1481" s="331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06" t="s">
        <v>95</v>
      </c>
      <c r="I1484" s="306"/>
      <c r="J1484" s="306"/>
      <c r="K1484" s="30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0" t="s">
        <v>3</v>
      </c>
      <c r="G1485" s="17"/>
      <c r="H1485" s="308"/>
      <c r="I1485" s="308"/>
      <c r="J1485" s="308"/>
      <c r="K1485" s="30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8">
        <v>45148</v>
      </c>
      <c r="E1486" s="349"/>
      <c r="F1486" s="310"/>
      <c r="G1486" s="18"/>
      <c r="H1486" s="350" t="s">
        <v>31</v>
      </c>
      <c r="I1486" s="350"/>
      <c r="J1486" s="350"/>
      <c r="K1486" s="35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0"/>
      <c r="G1487" s="18"/>
      <c r="H1487" s="352" t="s">
        <v>96</v>
      </c>
      <c r="I1487" s="352"/>
      <c r="J1487" s="352"/>
      <c r="K1487" s="35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54"/>
      <c r="I1488" s="354"/>
      <c r="J1488" s="354"/>
      <c r="K1488" s="35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7"/>
      <c r="K1509" s="311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2">
        <f>SUM(K1492:K1507)</f>
        <v>19446500</v>
      </c>
      <c r="K1510" s="333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4"/>
      <c r="K1511" s="334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1"/>
      <c r="K1513" s="311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5">
        <f>((J1510/1.11)+(K1512/1.11))*11%</f>
        <v>1927130.6306306305</v>
      </c>
      <c r="K1514" s="336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1"/>
      <c r="K1515" s="311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2" t="s">
        <v>82</v>
      </c>
      <c r="K1518" s="31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2"/>
      <c r="K1519" s="31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6" t="str">
        <f>H1484</f>
        <v>CV LANCAR JAYA SENTOSA</v>
      </c>
      <c r="I1522" s="356"/>
      <c r="J1522" s="356"/>
      <c r="K1522" s="357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60" t="s">
        <v>3</v>
      </c>
      <c r="G1523" s="130"/>
      <c r="H1523" s="358"/>
      <c r="I1523" s="358"/>
      <c r="J1523" s="358"/>
      <c r="K1523" s="359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1">
        <f>D1486</f>
        <v>45148</v>
      </c>
      <c r="E1524" s="362"/>
      <c r="F1524" s="360"/>
      <c r="G1524" s="131"/>
      <c r="H1524" s="363" t="str">
        <f>H1486</f>
        <v/>
      </c>
      <c r="I1524" s="363"/>
      <c r="J1524" s="363"/>
      <c r="K1524" s="36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60"/>
      <c r="G1525" s="131"/>
      <c r="H1525" s="344" t="str">
        <f>H1487</f>
        <v>MALANG</v>
      </c>
      <c r="I1525" s="344"/>
      <c r="J1525" s="344"/>
      <c r="K1525" s="345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46"/>
      <c r="I1526" s="346"/>
      <c r="J1526" s="346"/>
      <c r="K1526" s="347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9"/>
      <c r="K1547" s="365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70">
        <f>SUM(K1530:K1545)</f>
        <v>19446500</v>
      </c>
      <c r="K1548" s="37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6"/>
      <c r="K1549" s="366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5"/>
      <c r="K1551" s="365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7">
        <f>((J1548/1.11)+(K1550/1.11))*11%</f>
        <v>1927130.6306306305</v>
      </c>
      <c r="K1552" s="368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5"/>
      <c r="K1553" s="365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8" t="str">
        <f>J1518</f>
        <v>NOVI / YO</v>
      </c>
      <c r="K1556" s="339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8">
        <f>J1519</f>
        <v>0</v>
      </c>
      <c r="K1557" s="339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40" t="str">
        <f>H1522</f>
        <v>CV LANCAR JAYA SENTOSA</v>
      </c>
      <c r="I1560" s="340"/>
      <c r="J1560" s="340"/>
      <c r="K1560" s="341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4" t="s">
        <v>3</v>
      </c>
      <c r="G1561" s="207"/>
      <c r="H1561" s="342"/>
      <c r="I1561" s="342"/>
      <c r="J1561" s="342"/>
      <c r="K1561" s="343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5">
        <f>D1524</f>
        <v>45148</v>
      </c>
      <c r="E1562" s="316"/>
      <c r="F1562" s="314"/>
      <c r="G1562" s="208"/>
      <c r="H1562" s="317" t="str">
        <f>H1524</f>
        <v/>
      </c>
      <c r="I1562" s="317"/>
      <c r="J1562" s="317"/>
      <c r="K1562" s="318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4"/>
      <c r="G1563" s="208"/>
      <c r="H1563" s="319" t="str">
        <f>H1525</f>
        <v>MALANG</v>
      </c>
      <c r="I1563" s="319"/>
      <c r="J1563" s="319"/>
      <c r="K1563" s="320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1"/>
      <c r="I1564" s="321"/>
      <c r="J1564" s="321"/>
      <c r="K1564" s="322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3"/>
      <c r="K1585" s="32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5">
        <f>SUM(K1568:K1583)</f>
        <v>19446500</v>
      </c>
      <c r="K1586" s="32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7"/>
      <c r="K1587" s="32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4"/>
      <c r="K1589" s="32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8">
        <f>((J1586/1.11)+(K1588/1.11))*11%</f>
        <v>1927130.6306306305</v>
      </c>
      <c r="K1590" s="329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4"/>
      <c r="K1591" s="32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30" t="str">
        <f>J1556</f>
        <v>NOVI / YO</v>
      </c>
      <c r="K1594" s="331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30">
        <f>J1557</f>
        <v>0</v>
      </c>
      <c r="K1595" s="331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06" t="s">
        <v>50</v>
      </c>
      <c r="I1598" s="306"/>
      <c r="J1598" s="306"/>
      <c r="K1598" s="30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0" t="s">
        <v>3</v>
      </c>
      <c r="G1599" s="17"/>
      <c r="H1599" s="308"/>
      <c r="I1599" s="308"/>
      <c r="J1599" s="308"/>
      <c r="K1599" s="30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8">
        <v>45148</v>
      </c>
      <c r="E1600" s="349"/>
      <c r="F1600" s="310"/>
      <c r="G1600" s="18"/>
      <c r="H1600" s="350" t="s">
        <v>51</v>
      </c>
      <c r="I1600" s="350"/>
      <c r="J1600" s="350"/>
      <c r="K1600" s="351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0"/>
      <c r="G1601" s="18"/>
      <c r="H1601" s="352" t="s">
        <v>32</v>
      </c>
      <c r="I1601" s="352"/>
      <c r="J1601" s="352"/>
      <c r="K1601" s="353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54"/>
      <c r="I1602" s="354"/>
      <c r="J1602" s="354"/>
      <c r="K1602" s="355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7"/>
      <c r="K1623" s="311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2">
        <f>SUM(K1606:K1621)</f>
        <v>1859750</v>
      </c>
      <c r="K1624" s="333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4"/>
      <c r="K1625" s="334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1"/>
      <c r="K1627" s="311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5">
        <f>((J1624/1.11)+(K1626/1.11))*11%</f>
        <v>184299.54954954956</v>
      </c>
      <c r="K1628" s="336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1"/>
      <c r="K1629" s="311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2" t="s">
        <v>102</v>
      </c>
      <c r="K1632" s="31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2"/>
      <c r="K1633" s="31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6" t="str">
        <f>H1598</f>
        <v>CV PELITA JAYA</v>
      </c>
      <c r="I1636" s="356"/>
      <c r="J1636" s="356"/>
      <c r="K1636" s="357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60" t="s">
        <v>3</v>
      </c>
      <c r="G1637" s="130"/>
      <c r="H1637" s="358"/>
      <c r="I1637" s="358"/>
      <c r="J1637" s="358"/>
      <c r="K1637" s="359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1">
        <f>D1600</f>
        <v>45148</v>
      </c>
      <c r="E1638" s="362"/>
      <c r="F1638" s="360"/>
      <c r="G1638" s="131"/>
      <c r="H1638" s="363" t="str">
        <f>H1600</f>
        <v>(ANUGERAH SEJAHTERA)</v>
      </c>
      <c r="I1638" s="363"/>
      <c r="J1638" s="363"/>
      <c r="K1638" s="36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60"/>
      <c r="G1639" s="131"/>
      <c r="H1639" s="344" t="str">
        <f>H1601</f>
        <v>PURWOKERTO</v>
      </c>
      <c r="I1639" s="344"/>
      <c r="J1639" s="344"/>
      <c r="K1639" s="345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46"/>
      <c r="I1640" s="346"/>
      <c r="J1640" s="346"/>
      <c r="K1640" s="347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9"/>
      <c r="K1661" s="365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70">
        <f>SUM(K1644:K1659)</f>
        <v>1859750</v>
      </c>
      <c r="K1662" s="37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6"/>
      <c r="K1663" s="366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5"/>
      <c r="K1665" s="365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7">
        <f>((J1662/1.11)+(K1664/1.11))*11%</f>
        <v>184299.54954954956</v>
      </c>
      <c r="K1666" s="368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5"/>
      <c r="K1667" s="365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8" t="str">
        <f>J1632</f>
        <v>LENA / YO</v>
      </c>
      <c r="K1670" s="339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8">
        <f>J1633</f>
        <v>0</v>
      </c>
      <c r="K1671" s="339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40" t="str">
        <f>H1636</f>
        <v>CV PELITA JAYA</v>
      </c>
      <c r="I1674" s="340"/>
      <c r="J1674" s="340"/>
      <c r="K1674" s="341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4" t="s">
        <v>3</v>
      </c>
      <c r="G1675" s="207"/>
      <c r="H1675" s="342"/>
      <c r="I1675" s="342"/>
      <c r="J1675" s="342"/>
      <c r="K1675" s="343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5">
        <f>D1638</f>
        <v>45148</v>
      </c>
      <c r="E1676" s="316"/>
      <c r="F1676" s="314"/>
      <c r="G1676" s="208"/>
      <c r="H1676" s="317" t="str">
        <f>H1638</f>
        <v>(ANUGERAH SEJAHTERA)</v>
      </c>
      <c r="I1676" s="317"/>
      <c r="J1676" s="317"/>
      <c r="K1676" s="318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4"/>
      <c r="G1677" s="208"/>
      <c r="H1677" s="319" t="str">
        <f>H1639</f>
        <v>PURWOKERTO</v>
      </c>
      <c r="I1677" s="319"/>
      <c r="J1677" s="319"/>
      <c r="K1677" s="320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1"/>
      <c r="I1678" s="321"/>
      <c r="J1678" s="321"/>
      <c r="K1678" s="322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3"/>
      <c r="K1699" s="32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5">
        <f>SUM(K1682:K1697)</f>
        <v>1859750</v>
      </c>
      <c r="K1700" s="32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7"/>
      <c r="K1701" s="32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4"/>
      <c r="K1703" s="32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8">
        <f>((J1700/1.11)+(K1702/1.11))*11%</f>
        <v>184299.54954954956</v>
      </c>
      <c r="K1704" s="329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4"/>
      <c r="K1705" s="32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30" t="str">
        <f>J1670</f>
        <v>LENA / YO</v>
      </c>
      <c r="K1708" s="331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30">
        <f>J1671</f>
        <v>0</v>
      </c>
      <c r="K1709" s="331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06" t="s">
        <v>151</v>
      </c>
      <c r="I1712" s="306"/>
      <c r="J1712" s="306"/>
      <c r="K1712" s="30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0" t="s">
        <v>3</v>
      </c>
      <c r="G1713" s="17"/>
      <c r="H1713" s="308"/>
      <c r="I1713" s="308"/>
      <c r="J1713" s="308"/>
      <c r="K1713" s="30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8">
        <v>45148</v>
      </c>
      <c r="E1714" s="349"/>
      <c r="F1714" s="310"/>
      <c r="G1714" s="18"/>
      <c r="H1714" s="350" t="s">
        <v>152</v>
      </c>
      <c r="I1714" s="350"/>
      <c r="J1714" s="350"/>
      <c r="K1714" s="35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0"/>
      <c r="G1715" s="18"/>
      <c r="H1715" s="352" t="s">
        <v>103</v>
      </c>
      <c r="I1715" s="352"/>
      <c r="J1715" s="352"/>
      <c r="K1715" s="35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104</v>
      </c>
      <c r="E1716" s="9"/>
      <c r="F1716" s="21"/>
      <c r="G1716" s="22"/>
      <c r="H1716" s="354"/>
      <c r="I1716" s="354"/>
      <c r="J1716" s="354"/>
      <c r="K1716" s="35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105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7"/>
      <c r="K1737" s="311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2">
        <f>SUM(K1720:K1735)</f>
        <v>4104000</v>
      </c>
      <c r="K1738" s="333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4"/>
      <c r="K1739" s="334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1"/>
      <c r="K1741" s="311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5">
        <f>((J1738/1.11)+(K1740/1.11))*11%</f>
        <v>406702.70270270266</v>
      </c>
      <c r="K1742" s="336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1"/>
      <c r="K1743" s="311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2" t="s">
        <v>36</v>
      </c>
      <c r="K1746" s="31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2"/>
      <c r="K1747" s="31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6" t="str">
        <f>H1712</f>
        <v>CV FM. 90</v>
      </c>
      <c r="I1750" s="356"/>
      <c r="J1750" s="356"/>
      <c r="K1750" s="357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60" t="s">
        <v>3</v>
      </c>
      <c r="G1751" s="130"/>
      <c r="H1751" s="358"/>
      <c r="I1751" s="358"/>
      <c r="J1751" s="358"/>
      <c r="K1751" s="359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1">
        <f>D1714</f>
        <v>45148</v>
      </c>
      <c r="E1752" s="362"/>
      <c r="F1752" s="360"/>
      <c r="G1752" s="131"/>
      <c r="H1752" s="363" t="str">
        <f>H1714</f>
        <v>FAMILY / RENI (JATIMULYO)</v>
      </c>
      <c r="I1752" s="363"/>
      <c r="J1752" s="363"/>
      <c r="K1752" s="36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60"/>
      <c r="G1753" s="131"/>
      <c r="H1753" s="344" t="str">
        <f>H1715</f>
        <v>KEBUMEN</v>
      </c>
      <c r="I1753" s="344"/>
      <c r="J1753" s="344"/>
      <c r="K1753" s="345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46"/>
      <c r="I1754" s="346"/>
      <c r="J1754" s="346"/>
      <c r="K1754" s="347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9"/>
      <c r="K1775" s="365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70">
        <f>SUM(K1758:K1773)</f>
        <v>4104000</v>
      </c>
      <c r="K1776" s="37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6"/>
      <c r="K1777" s="366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5"/>
      <c r="K1779" s="365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7">
        <f>((J1776/1.11)+(K1778/1.11))*11%</f>
        <v>406702.70270270266</v>
      </c>
      <c r="K1780" s="368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5"/>
      <c r="K1781" s="365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8" t="str">
        <f>J1746</f>
        <v>NOVI / CONDRO</v>
      </c>
      <c r="K1784" s="339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8">
        <f>J1747</f>
        <v>0</v>
      </c>
      <c r="K1785" s="339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40" t="str">
        <f>H1750</f>
        <v>CV FM. 90</v>
      </c>
      <c r="I1788" s="340"/>
      <c r="J1788" s="340"/>
      <c r="K1788" s="341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4" t="s">
        <v>3</v>
      </c>
      <c r="G1789" s="207"/>
      <c r="H1789" s="342"/>
      <c r="I1789" s="342"/>
      <c r="J1789" s="342"/>
      <c r="K1789" s="343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5">
        <f>D1752</f>
        <v>45148</v>
      </c>
      <c r="E1790" s="316"/>
      <c r="F1790" s="314"/>
      <c r="G1790" s="208"/>
      <c r="H1790" s="317" t="str">
        <f>H1752</f>
        <v>FAMILY / RENI (JATIMULYO)</v>
      </c>
      <c r="I1790" s="317"/>
      <c r="J1790" s="317"/>
      <c r="K1790" s="318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4"/>
      <c r="G1791" s="208"/>
      <c r="H1791" s="319" t="str">
        <f>H1753</f>
        <v>KEBUMEN</v>
      </c>
      <c r="I1791" s="319"/>
      <c r="J1791" s="319"/>
      <c r="K1791" s="320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1"/>
      <c r="I1792" s="321"/>
      <c r="J1792" s="321"/>
      <c r="K1792" s="322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3"/>
      <c r="K1813" s="32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5">
        <f>SUM(K1796:K1811)</f>
        <v>4104000</v>
      </c>
      <c r="K1814" s="32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7"/>
      <c r="K1815" s="32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4"/>
      <c r="K1817" s="32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8">
        <f>((J1814/1.11)+(K1816/1.11))*11%</f>
        <v>406702.70270270266</v>
      </c>
      <c r="K1818" s="329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4"/>
      <c r="K1819" s="32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30" t="str">
        <f>J1784</f>
        <v>NOVI / CONDRO</v>
      </c>
      <c r="K1822" s="331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30">
        <f>J1785</f>
        <v>0</v>
      </c>
      <c r="K1823" s="331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06" t="s">
        <v>37</v>
      </c>
      <c r="I1826" s="306"/>
      <c r="J1826" s="306"/>
      <c r="K1826" s="30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0" t="s">
        <v>3</v>
      </c>
      <c r="G1827" s="17"/>
      <c r="H1827" s="308"/>
      <c r="I1827" s="308"/>
      <c r="J1827" s="308"/>
      <c r="K1827" s="30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8">
        <v>45149</v>
      </c>
      <c r="E1828" s="349"/>
      <c r="F1828" s="310"/>
      <c r="G1828" s="18"/>
      <c r="H1828" s="350" t="s">
        <v>38</v>
      </c>
      <c r="I1828" s="350"/>
      <c r="J1828" s="350"/>
      <c r="K1828" s="35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0"/>
      <c r="G1829" s="18"/>
      <c r="H1829" s="352" t="s">
        <v>39</v>
      </c>
      <c r="I1829" s="352"/>
      <c r="J1829" s="352"/>
      <c r="K1829" s="35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106</v>
      </c>
      <c r="E1830" s="9"/>
      <c r="F1830" s="21"/>
      <c r="G1830" s="22"/>
      <c r="H1830" s="354"/>
      <c r="I1830" s="354"/>
      <c r="J1830" s="354"/>
      <c r="K1830" s="35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107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108</v>
      </c>
      <c r="D1836" s="93">
        <v>1</v>
      </c>
      <c r="E1836" s="110" t="s">
        <v>109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7"/>
      <c r="K1851" s="311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2">
        <f>SUM(K1834:K1849)</f>
        <v>14170800</v>
      </c>
      <c r="K1852" s="333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4"/>
      <c r="K1853" s="334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1"/>
      <c r="K1855" s="311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5">
        <f>((J1852/1.11)+(K1854/1.11))*11%</f>
        <v>1404313.5135135134</v>
      </c>
      <c r="K1856" s="336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1"/>
      <c r="K1857" s="311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2" t="s">
        <v>36</v>
      </c>
      <c r="K1860" s="31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2"/>
      <c r="K1861" s="31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6" t="str">
        <f>H1826</f>
        <v>LILY JULIAWATI</v>
      </c>
      <c r="I1864" s="356"/>
      <c r="J1864" s="356"/>
      <c r="K1864" s="357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60" t="s">
        <v>3</v>
      </c>
      <c r="G1865" s="130"/>
      <c r="H1865" s="358"/>
      <c r="I1865" s="358"/>
      <c r="J1865" s="358"/>
      <c r="K1865" s="359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1">
        <f>D1828</f>
        <v>45149</v>
      </c>
      <c r="E1866" s="362"/>
      <c r="F1866" s="360"/>
      <c r="G1866" s="131"/>
      <c r="H1866" s="363" t="str">
        <f>H1828</f>
        <v>(REJO AGUNG)</v>
      </c>
      <c r="I1866" s="363"/>
      <c r="J1866" s="363"/>
      <c r="K1866" s="36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60"/>
      <c r="G1867" s="131"/>
      <c r="H1867" s="344" t="str">
        <f>H1829</f>
        <v>JOMBANG</v>
      </c>
      <c r="I1867" s="344"/>
      <c r="J1867" s="344"/>
      <c r="K1867" s="345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46"/>
      <c r="I1868" s="346"/>
      <c r="J1868" s="346"/>
      <c r="K1868" s="347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9"/>
      <c r="K1889" s="365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70">
        <f>SUM(K1872:K1887)</f>
        <v>14170800</v>
      </c>
      <c r="K1890" s="37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6"/>
      <c r="K1891" s="366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5"/>
      <c r="K1893" s="365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7">
        <f>((J1890/1.11)+(K1892/1.11))*11%</f>
        <v>1404313.5135135134</v>
      </c>
      <c r="K1894" s="368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5"/>
      <c r="K1895" s="365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8" t="str">
        <f>J1860</f>
        <v>NOVI / CONDRO</v>
      </c>
      <c r="K1898" s="339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8">
        <f>J1861</f>
        <v>0</v>
      </c>
      <c r="K1899" s="339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40" t="str">
        <f>H1864</f>
        <v>LILY JULIAWATI</v>
      </c>
      <c r="I1902" s="340"/>
      <c r="J1902" s="340"/>
      <c r="K1902" s="341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4" t="s">
        <v>3</v>
      </c>
      <c r="G1903" s="207"/>
      <c r="H1903" s="342"/>
      <c r="I1903" s="342"/>
      <c r="J1903" s="342"/>
      <c r="K1903" s="343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5">
        <f>D1866</f>
        <v>45149</v>
      </c>
      <c r="E1904" s="316"/>
      <c r="F1904" s="314"/>
      <c r="G1904" s="208"/>
      <c r="H1904" s="317" t="str">
        <f>H1866</f>
        <v>(REJO AGUNG)</v>
      </c>
      <c r="I1904" s="317"/>
      <c r="J1904" s="317"/>
      <c r="K1904" s="318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4"/>
      <c r="G1905" s="208"/>
      <c r="H1905" s="319" t="str">
        <f>H1867</f>
        <v>JOMBANG</v>
      </c>
      <c r="I1905" s="319"/>
      <c r="J1905" s="319"/>
      <c r="K1905" s="320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1"/>
      <c r="I1906" s="321"/>
      <c r="J1906" s="321"/>
      <c r="K1906" s="322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3"/>
      <c r="K1927" s="32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5">
        <f>SUM(K1910:K1925)</f>
        <v>14170800</v>
      </c>
      <c r="K1928" s="32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7"/>
      <c r="K1929" s="32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4"/>
      <c r="K1931" s="32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8">
        <f>((J1928/1.11)+(K1930/1.11))*11%</f>
        <v>1404313.5135135134</v>
      </c>
      <c r="K1932" s="329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4"/>
      <c r="K1933" s="32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30" t="str">
        <f>J1898</f>
        <v>NOVI / CONDRO</v>
      </c>
      <c r="K1936" s="331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30">
        <f>J1899</f>
        <v>0</v>
      </c>
      <c r="K1937" s="331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06" t="s">
        <v>95</v>
      </c>
      <c r="I1940" s="306"/>
      <c r="J1940" s="306"/>
      <c r="K1940" s="30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0" t="s">
        <v>3</v>
      </c>
      <c r="G1941" s="17"/>
      <c r="H1941" s="308"/>
      <c r="I1941" s="308"/>
      <c r="J1941" s="308"/>
      <c r="K1941" s="30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8">
        <v>45150</v>
      </c>
      <c r="E1942" s="349"/>
      <c r="F1942" s="310"/>
      <c r="G1942" s="18"/>
      <c r="H1942" s="350" t="s">
        <v>31</v>
      </c>
      <c r="I1942" s="350"/>
      <c r="J1942" s="350"/>
      <c r="K1942" s="35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0"/>
      <c r="G1943" s="18"/>
      <c r="H1943" s="352" t="s">
        <v>96</v>
      </c>
      <c r="I1943" s="352"/>
      <c r="J1943" s="352"/>
      <c r="K1943" s="35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110</v>
      </c>
      <c r="E1944" s="9"/>
      <c r="F1944" s="21"/>
      <c r="G1944" s="22"/>
      <c r="H1944" s="354"/>
      <c r="I1944" s="354"/>
      <c r="J1944" s="354"/>
      <c r="K1944" s="35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7"/>
      <c r="K1965" s="311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2">
        <f>SUM(K1948:K1963)</f>
        <v>3975000</v>
      </c>
      <c r="K1966" s="333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4"/>
      <c r="K1967" s="334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1"/>
      <c r="K1969" s="311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5">
        <f>((J1966/1.11)+(K1968/1.11))*11%</f>
        <v>393918.91891891888</v>
      </c>
      <c r="K1970" s="336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1"/>
      <c r="K1971" s="311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2" t="s">
        <v>36</v>
      </c>
      <c r="K1974" s="31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2"/>
      <c r="K1975" s="31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6" t="str">
        <f>H1940</f>
        <v>CV LANCAR JAYA SENTOSA</v>
      </c>
      <c r="I1978" s="356"/>
      <c r="J1978" s="356"/>
      <c r="K1978" s="357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60" t="s">
        <v>3</v>
      </c>
      <c r="G1979" s="130"/>
      <c r="H1979" s="358"/>
      <c r="I1979" s="358"/>
      <c r="J1979" s="358"/>
      <c r="K1979" s="359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1">
        <f>D1942</f>
        <v>45150</v>
      </c>
      <c r="E1980" s="362"/>
      <c r="F1980" s="360"/>
      <c r="G1980" s="131"/>
      <c r="H1980" s="363" t="str">
        <f>H1942</f>
        <v/>
      </c>
      <c r="I1980" s="363"/>
      <c r="J1980" s="363"/>
      <c r="K1980" s="36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60"/>
      <c r="G1981" s="131"/>
      <c r="H1981" s="344" t="str">
        <f>H1943</f>
        <v>MALANG</v>
      </c>
      <c r="I1981" s="344"/>
      <c r="J1981" s="344"/>
      <c r="K1981" s="345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46"/>
      <c r="I1982" s="346"/>
      <c r="J1982" s="346"/>
      <c r="K1982" s="347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9"/>
      <c r="K2003" s="365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70">
        <f>SUM(K1986:K2001)</f>
        <v>3975000</v>
      </c>
      <c r="K2004" s="37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6"/>
      <c r="K2005" s="366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5"/>
      <c r="K2007" s="365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7">
        <f>((J2004/1.11)+(K2006/1.11))*11%</f>
        <v>393918.91891891888</v>
      </c>
      <c r="K2008" s="368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5"/>
      <c r="K2009" s="365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8" t="str">
        <f>J1974</f>
        <v>NOVI / CONDRO</v>
      </c>
      <c r="K2012" s="339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8">
        <f>J1975</f>
        <v>0</v>
      </c>
      <c r="K2013" s="339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40" t="str">
        <f>H1978</f>
        <v>CV LANCAR JAYA SENTOSA</v>
      </c>
      <c r="I2016" s="340"/>
      <c r="J2016" s="340"/>
      <c r="K2016" s="341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4" t="s">
        <v>3</v>
      </c>
      <c r="G2017" s="207"/>
      <c r="H2017" s="342"/>
      <c r="I2017" s="342"/>
      <c r="J2017" s="342"/>
      <c r="K2017" s="343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5">
        <f>D1980</f>
        <v>45150</v>
      </c>
      <c r="E2018" s="316"/>
      <c r="F2018" s="314"/>
      <c r="G2018" s="208"/>
      <c r="H2018" s="317" t="str">
        <f>H1980</f>
        <v/>
      </c>
      <c r="I2018" s="317"/>
      <c r="J2018" s="317"/>
      <c r="K2018" s="318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4"/>
      <c r="G2019" s="208"/>
      <c r="H2019" s="319" t="str">
        <f>H1981</f>
        <v>MALANG</v>
      </c>
      <c r="I2019" s="319"/>
      <c r="J2019" s="319"/>
      <c r="K2019" s="320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1"/>
      <c r="I2020" s="321"/>
      <c r="J2020" s="321"/>
      <c r="K2020" s="322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3"/>
      <c r="K2041" s="32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5">
        <f>SUM(K2024:K2039)</f>
        <v>3975000</v>
      </c>
      <c r="K2042" s="32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7"/>
      <c r="K2043" s="32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4"/>
      <c r="K2045" s="32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8">
        <f>((J2042/1.11)+(K2044/1.11))*11%</f>
        <v>393918.91891891888</v>
      </c>
      <c r="K2046" s="329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4"/>
      <c r="K2047" s="32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30" t="str">
        <f>J2012</f>
        <v>NOVI / CONDRO</v>
      </c>
      <c r="K2050" s="331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30">
        <f>J2013</f>
        <v>0</v>
      </c>
      <c r="K2051" s="331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06" t="s">
        <v>37</v>
      </c>
      <c r="I2054" s="306"/>
      <c r="J2054" s="306"/>
      <c r="K2054" s="30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0" t="s">
        <v>3</v>
      </c>
      <c r="G2055" s="17"/>
      <c r="H2055" s="308"/>
      <c r="I2055" s="308"/>
      <c r="J2055" s="308"/>
      <c r="K2055" s="30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8">
        <v>45150</v>
      </c>
      <c r="E2056" s="349"/>
      <c r="F2056" s="310"/>
      <c r="G2056" s="18"/>
      <c r="H2056" s="350" t="s">
        <v>38</v>
      </c>
      <c r="I2056" s="350"/>
      <c r="J2056" s="350"/>
      <c r="K2056" s="35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0"/>
      <c r="G2057" s="18"/>
      <c r="H2057" s="352" t="s">
        <v>39</v>
      </c>
      <c r="I2057" s="352"/>
      <c r="J2057" s="352"/>
      <c r="K2057" s="35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118</v>
      </c>
      <c r="E2058" s="9"/>
      <c r="F2058" s="21"/>
      <c r="G2058" s="22"/>
      <c r="H2058" s="354"/>
      <c r="I2058" s="354"/>
      <c r="J2058" s="354"/>
      <c r="K2058" s="35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111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112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113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114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115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116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117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7"/>
      <c r="K2079" s="311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2">
        <f>SUM(K2062:K2077)</f>
        <v>10221750</v>
      </c>
      <c r="K2080" s="333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4"/>
      <c r="K2081" s="334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1"/>
      <c r="K2083" s="311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5">
        <f>((J2080/1.11)+(K2082/1.11))*11%</f>
        <v>1012966.2162162161</v>
      </c>
      <c r="K2084" s="336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1"/>
      <c r="K2085" s="311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2" t="s">
        <v>36</v>
      </c>
      <c r="K2088" s="31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2"/>
      <c r="K2089" s="31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6" t="str">
        <f>H2054</f>
        <v>LILY JULIAWATI</v>
      </c>
      <c r="I2092" s="356"/>
      <c r="J2092" s="356"/>
      <c r="K2092" s="357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60" t="s">
        <v>3</v>
      </c>
      <c r="G2093" s="130"/>
      <c r="H2093" s="358"/>
      <c r="I2093" s="358"/>
      <c r="J2093" s="358"/>
      <c r="K2093" s="359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1">
        <f>D2056</f>
        <v>45150</v>
      </c>
      <c r="E2094" s="362"/>
      <c r="F2094" s="360"/>
      <c r="G2094" s="131"/>
      <c r="H2094" s="363" t="str">
        <f>H2056</f>
        <v>(REJO AGUNG)</v>
      </c>
      <c r="I2094" s="363"/>
      <c r="J2094" s="363"/>
      <c r="K2094" s="36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60"/>
      <c r="G2095" s="131"/>
      <c r="H2095" s="344" t="str">
        <f>H2057</f>
        <v>JOMBANG</v>
      </c>
      <c r="I2095" s="344"/>
      <c r="J2095" s="344"/>
      <c r="K2095" s="345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46"/>
      <c r="I2096" s="346"/>
      <c r="J2096" s="346"/>
      <c r="K2096" s="347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9"/>
      <c r="K2117" s="365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70">
        <f>SUM(K2100:K2115)</f>
        <v>10221750</v>
      </c>
      <c r="K2118" s="37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6"/>
      <c r="K2119" s="366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5"/>
      <c r="K2121" s="365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7">
        <f>((J2118/1.11)+(K2120/1.11))*11%</f>
        <v>1012966.2162162161</v>
      </c>
      <c r="K2122" s="368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5"/>
      <c r="K2123" s="365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8" t="str">
        <f>J2088</f>
        <v>NOVI / CONDRO</v>
      </c>
      <c r="K2126" s="339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8">
        <f>J2089</f>
        <v>0</v>
      </c>
      <c r="K2127" s="339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40" t="str">
        <f>H2092</f>
        <v>LILY JULIAWATI</v>
      </c>
      <c r="I2130" s="340"/>
      <c r="J2130" s="340"/>
      <c r="K2130" s="341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4" t="s">
        <v>3</v>
      </c>
      <c r="G2131" s="207"/>
      <c r="H2131" s="342"/>
      <c r="I2131" s="342"/>
      <c r="J2131" s="342"/>
      <c r="K2131" s="343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5">
        <f>D2094</f>
        <v>45150</v>
      </c>
      <c r="E2132" s="316"/>
      <c r="F2132" s="314"/>
      <c r="G2132" s="208"/>
      <c r="H2132" s="317" t="str">
        <f>H2094</f>
        <v>(REJO AGUNG)</v>
      </c>
      <c r="I2132" s="317"/>
      <c r="J2132" s="317"/>
      <c r="K2132" s="318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4"/>
      <c r="G2133" s="208"/>
      <c r="H2133" s="319" t="str">
        <f>H2095</f>
        <v>JOMBANG</v>
      </c>
      <c r="I2133" s="319"/>
      <c r="J2133" s="319"/>
      <c r="K2133" s="320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1"/>
      <c r="I2134" s="321"/>
      <c r="J2134" s="321"/>
      <c r="K2134" s="322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3"/>
      <c r="K2155" s="32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5">
        <f>SUM(K2138:K2153)</f>
        <v>10221750</v>
      </c>
      <c r="K2156" s="32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7"/>
      <c r="K2157" s="32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4"/>
      <c r="K2159" s="32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8">
        <f>((J2156/1.11)+(K2158/1.11))*11%</f>
        <v>1012966.2162162161</v>
      </c>
      <c r="K2160" s="329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4"/>
      <c r="K2161" s="32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30" t="str">
        <f>J2126</f>
        <v>NOVI / CONDRO</v>
      </c>
      <c r="K2164" s="331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30">
        <f>J2127</f>
        <v>0</v>
      </c>
      <c r="K2165" s="331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06" t="s">
        <v>37</v>
      </c>
      <c r="I2168" s="306"/>
      <c r="J2168" s="306"/>
      <c r="K2168" s="30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0" t="s">
        <v>3</v>
      </c>
      <c r="G2169" s="17"/>
      <c r="H2169" s="308"/>
      <c r="I2169" s="308"/>
      <c r="J2169" s="308"/>
      <c r="K2169" s="30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8">
        <v>45154</v>
      </c>
      <c r="E2170" s="349"/>
      <c r="F2170" s="310"/>
      <c r="G2170" s="18"/>
      <c r="H2170" s="350" t="s">
        <v>38</v>
      </c>
      <c r="I2170" s="350"/>
      <c r="J2170" s="350"/>
      <c r="K2170" s="351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0"/>
      <c r="G2171" s="18"/>
      <c r="H2171" s="352" t="s">
        <v>39</v>
      </c>
      <c r="I2171" s="352"/>
      <c r="J2171" s="352"/>
      <c r="K2171" s="353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146</v>
      </c>
      <c r="E2172" s="9"/>
      <c r="F2172" s="21"/>
      <c r="G2172" s="22"/>
      <c r="H2172" s="354"/>
      <c r="I2172" s="354"/>
      <c r="J2172" s="354"/>
      <c r="K2172" s="355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119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120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7"/>
      <c r="K2193" s="311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2">
        <f>SUM(K2176:K2191)</f>
        <v>8391600</v>
      </c>
      <c r="K2194" s="333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4"/>
      <c r="K2195" s="334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1"/>
      <c r="K2197" s="311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5">
        <f>((J2194/1.11)+(K2196/1.11))*11%</f>
        <v>831599.99999999988</v>
      </c>
      <c r="K2198" s="336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1"/>
      <c r="K2199" s="311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2" t="s">
        <v>36</v>
      </c>
      <c r="K2202" s="31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2"/>
      <c r="K2203" s="31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6" t="str">
        <f>H2168</f>
        <v>LILY JULIAWATI</v>
      </c>
      <c r="I2206" s="356"/>
      <c r="J2206" s="356"/>
      <c r="K2206" s="357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60" t="s">
        <v>3</v>
      </c>
      <c r="G2207" s="130"/>
      <c r="H2207" s="358"/>
      <c r="I2207" s="358"/>
      <c r="J2207" s="358"/>
      <c r="K2207" s="359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1">
        <f>D2170</f>
        <v>45154</v>
      </c>
      <c r="E2208" s="362"/>
      <c r="F2208" s="360"/>
      <c r="G2208" s="131"/>
      <c r="H2208" s="363" t="str">
        <f>H2170</f>
        <v>(REJO AGUNG)</v>
      </c>
      <c r="I2208" s="363"/>
      <c r="J2208" s="363"/>
      <c r="K2208" s="36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60"/>
      <c r="G2209" s="131"/>
      <c r="H2209" s="344" t="str">
        <f>H2171</f>
        <v>JOMBANG</v>
      </c>
      <c r="I2209" s="344"/>
      <c r="J2209" s="344"/>
      <c r="K2209" s="345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3036</v>
      </c>
      <c r="E2210" s="122"/>
      <c r="F2210" s="133"/>
      <c r="G2210" s="134"/>
      <c r="H2210" s="346"/>
      <c r="I2210" s="346"/>
      <c r="J2210" s="346"/>
      <c r="K2210" s="347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9"/>
      <c r="K2231" s="365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70">
        <f>SUM(K2214:K2229)</f>
        <v>8391600</v>
      </c>
      <c r="K2232" s="37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6"/>
      <c r="K2233" s="366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5"/>
      <c r="K2235" s="365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7">
        <f>((J2232/1.11)+(K2234/1.11))*11%</f>
        <v>831599.99999999988</v>
      </c>
      <c r="K2236" s="368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5"/>
      <c r="K2237" s="365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8" t="str">
        <f>J2202</f>
        <v>NOVI / CONDRO</v>
      </c>
      <c r="K2240" s="339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8">
        <f>J2203</f>
        <v>0</v>
      </c>
      <c r="K2241" s="339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40" t="str">
        <f>H2206</f>
        <v>LILY JULIAWATI</v>
      </c>
      <c r="I2244" s="340"/>
      <c r="J2244" s="340"/>
      <c r="K2244" s="341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4" t="s">
        <v>3</v>
      </c>
      <c r="G2245" s="207"/>
      <c r="H2245" s="342"/>
      <c r="I2245" s="342"/>
      <c r="J2245" s="342"/>
      <c r="K2245" s="343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5">
        <f>D2208</f>
        <v>45154</v>
      </c>
      <c r="E2246" s="316"/>
      <c r="F2246" s="314"/>
      <c r="G2246" s="208"/>
      <c r="H2246" s="317" t="str">
        <f>H2208</f>
        <v>(REJO AGUNG)</v>
      </c>
      <c r="I2246" s="317"/>
      <c r="J2246" s="317"/>
      <c r="K2246" s="318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4"/>
      <c r="G2247" s="208"/>
      <c r="H2247" s="319" t="str">
        <f>H2209</f>
        <v>JOMBANG</v>
      </c>
      <c r="I2247" s="319"/>
      <c r="J2247" s="319"/>
      <c r="K2247" s="320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3036</v>
      </c>
      <c r="E2248" s="199"/>
      <c r="F2248" s="210"/>
      <c r="G2248" s="211"/>
      <c r="H2248" s="321"/>
      <c r="I2248" s="321"/>
      <c r="J2248" s="321"/>
      <c r="K2248" s="322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3"/>
      <c r="K2269" s="32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5">
        <f>SUM(K2252:K2267)</f>
        <v>8391600</v>
      </c>
      <c r="K2270" s="32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7"/>
      <c r="K2271" s="32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4"/>
      <c r="K2273" s="32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8">
        <f>((J2270/1.11)+(K2272/1.11))*11%</f>
        <v>831599.99999999988</v>
      </c>
      <c r="K2274" s="329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4"/>
      <c r="K2275" s="32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30" t="str">
        <f>J2240</f>
        <v>NOVI / CONDRO</v>
      </c>
      <c r="K2278" s="331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30">
        <f>J2241</f>
        <v>0</v>
      </c>
      <c r="K2279" s="331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06" t="s">
        <v>121</v>
      </c>
      <c r="I2282" s="306"/>
      <c r="J2282" s="306"/>
      <c r="K2282" s="30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0" t="s">
        <v>3</v>
      </c>
      <c r="G2283" s="17"/>
      <c r="H2283" s="308"/>
      <c r="I2283" s="308"/>
      <c r="J2283" s="308"/>
      <c r="K2283" s="30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8">
        <v>45154</v>
      </c>
      <c r="E2284" s="349"/>
      <c r="F2284" s="310"/>
      <c r="G2284" s="18"/>
      <c r="H2284" s="350" t="s">
        <v>122</v>
      </c>
      <c r="I2284" s="350"/>
      <c r="J2284" s="350"/>
      <c r="K2284" s="35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0"/>
      <c r="G2285" s="18"/>
      <c r="H2285" s="352" t="s">
        <v>123</v>
      </c>
      <c r="I2285" s="352"/>
      <c r="J2285" s="352"/>
      <c r="K2285" s="35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54"/>
      <c r="I2286" s="354"/>
      <c r="J2286" s="354"/>
      <c r="K2286" s="35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125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126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7"/>
      <c r="K2307" s="311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2">
        <f>SUM(K2290:K2305)</f>
        <v>1759904</v>
      </c>
      <c r="K2308" s="333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4"/>
      <c r="K2309" s="334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1"/>
      <c r="K2311" s="311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5">
        <f>((J2308/1.11)+(K2310/1.11))*11%</f>
        <v>174404.90090090089</v>
      </c>
      <c r="K2312" s="336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1"/>
      <c r="K2313" s="311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2" t="s">
        <v>36</v>
      </c>
      <c r="K2316" s="31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2"/>
      <c r="K2317" s="31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6" t="str">
        <f>H2282</f>
        <v>HARNOYO</v>
      </c>
      <c r="I2320" s="356"/>
      <c r="J2320" s="356"/>
      <c r="K2320" s="357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60" t="s">
        <v>3</v>
      </c>
      <c r="G2321" s="130"/>
      <c r="H2321" s="358"/>
      <c r="I2321" s="358"/>
      <c r="J2321" s="358"/>
      <c r="K2321" s="359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1">
        <f>D2284</f>
        <v>45154</v>
      </c>
      <c r="E2322" s="362"/>
      <c r="F2322" s="360"/>
      <c r="G2322" s="131"/>
      <c r="H2322" s="363" t="str">
        <f>H2284</f>
        <v>(BENDAN)</v>
      </c>
      <c r="I2322" s="363"/>
      <c r="J2322" s="363"/>
      <c r="K2322" s="36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60"/>
      <c r="G2323" s="131"/>
      <c r="H2323" s="344" t="str">
        <f>H2285</f>
        <v>PEKALONGAN</v>
      </c>
      <c r="I2323" s="344"/>
      <c r="J2323" s="344"/>
      <c r="K2323" s="345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46"/>
      <c r="I2324" s="346"/>
      <c r="J2324" s="346"/>
      <c r="K2324" s="347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9"/>
      <c r="K2345" s="365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70">
        <f>SUM(K2328:K2343)</f>
        <v>1759904</v>
      </c>
      <c r="K2346" s="37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6"/>
      <c r="K2347" s="366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5"/>
      <c r="K2349" s="365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7">
        <f>((J2346/1.11)+(K2348/1.11))*11%</f>
        <v>174404.90090090089</v>
      </c>
      <c r="K2350" s="368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5"/>
      <c r="K2351" s="365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8" t="str">
        <f>J2316</f>
        <v>NOVI / CONDRO</v>
      </c>
      <c r="K2354" s="339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8">
        <f>J2317</f>
        <v>0</v>
      </c>
      <c r="K2355" s="339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40" t="str">
        <f>H2320</f>
        <v>HARNOYO</v>
      </c>
      <c r="I2358" s="340"/>
      <c r="J2358" s="340"/>
      <c r="K2358" s="341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4" t="s">
        <v>3</v>
      </c>
      <c r="G2359" s="207"/>
      <c r="H2359" s="342"/>
      <c r="I2359" s="342"/>
      <c r="J2359" s="342"/>
      <c r="K2359" s="343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5">
        <f>D2322</f>
        <v>45154</v>
      </c>
      <c r="E2360" s="316"/>
      <c r="F2360" s="314"/>
      <c r="G2360" s="208"/>
      <c r="H2360" s="317" t="str">
        <f>H2322</f>
        <v>(BENDAN)</v>
      </c>
      <c r="I2360" s="317"/>
      <c r="J2360" s="317"/>
      <c r="K2360" s="318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4"/>
      <c r="G2361" s="208"/>
      <c r="H2361" s="319" t="str">
        <f>H2323</f>
        <v>PEKALONGAN</v>
      </c>
      <c r="I2361" s="319"/>
      <c r="J2361" s="319"/>
      <c r="K2361" s="320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1"/>
      <c r="I2362" s="321"/>
      <c r="J2362" s="321"/>
      <c r="K2362" s="322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3"/>
      <c r="K2383" s="32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5">
        <f>SUM(K2366:K2381)</f>
        <v>1759904</v>
      </c>
      <c r="K2384" s="32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7"/>
      <c r="K2385" s="32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4"/>
      <c r="K2387" s="32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8">
        <f>((J2384/1.11)+(K2386/1.11))*11%</f>
        <v>174404.90090090089</v>
      </c>
      <c r="K2388" s="329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4"/>
      <c r="K2389" s="32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30" t="str">
        <f>J2354</f>
        <v>NOVI / CONDRO</v>
      </c>
      <c r="K2392" s="331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30">
        <f>J2355</f>
        <v>0</v>
      </c>
      <c r="K2393" s="331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06" t="s">
        <v>127</v>
      </c>
      <c r="I2396" s="306"/>
      <c r="J2396" s="306"/>
      <c r="K2396" s="30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0" t="s">
        <v>3</v>
      </c>
      <c r="G2397" s="17"/>
      <c r="H2397" s="308"/>
      <c r="I2397" s="308"/>
      <c r="J2397" s="308"/>
      <c r="K2397" s="30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8">
        <v>45154</v>
      </c>
      <c r="E2398" s="349"/>
      <c r="F2398" s="310"/>
      <c r="G2398" s="18"/>
      <c r="H2398" s="350" t="s">
        <v>31</v>
      </c>
      <c r="I2398" s="350"/>
      <c r="J2398" s="350"/>
      <c r="K2398" s="351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0"/>
      <c r="G2399" s="18"/>
      <c r="H2399" s="352" t="s">
        <v>76</v>
      </c>
      <c r="I2399" s="352"/>
      <c r="J2399" s="352"/>
      <c r="K2399" s="353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132</v>
      </c>
      <c r="E2400" s="9"/>
      <c r="F2400" s="21"/>
      <c r="G2400" s="22"/>
      <c r="H2400" s="354"/>
      <c r="I2400" s="354"/>
      <c r="J2400" s="354"/>
      <c r="K2400" s="355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128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129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130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131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7"/>
      <c r="K2421" s="311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2">
        <f>SUM(K2404:K2419)</f>
        <v>2330100</v>
      </c>
      <c r="K2422" s="333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4"/>
      <c r="K2423" s="334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1"/>
      <c r="K2425" s="311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5">
        <f>((J2422/1.11)+(K2424/1.11))*11%</f>
        <v>230910.8108108108</v>
      </c>
      <c r="K2426" s="336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1"/>
      <c r="K2427" s="311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2" t="s">
        <v>36</v>
      </c>
      <c r="K2430" s="31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2"/>
      <c r="K2431" s="31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6" t="str">
        <f>H2396</f>
        <v>CV DWI JAYA</v>
      </c>
      <c r="I2434" s="356"/>
      <c r="J2434" s="356"/>
      <c r="K2434" s="357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60" t="s">
        <v>3</v>
      </c>
      <c r="G2435" s="130"/>
      <c r="H2435" s="358"/>
      <c r="I2435" s="358"/>
      <c r="J2435" s="358"/>
      <c r="K2435" s="359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1">
        <f>D2398</f>
        <v>45154</v>
      </c>
      <c r="E2436" s="362"/>
      <c r="F2436" s="360"/>
      <c r="G2436" s="131"/>
      <c r="H2436" s="363" t="str">
        <f>H2398</f>
        <v/>
      </c>
      <c r="I2436" s="363"/>
      <c r="J2436" s="363"/>
      <c r="K2436" s="36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60"/>
      <c r="G2437" s="131"/>
      <c r="H2437" s="344" t="str">
        <f>H2399</f>
        <v>YOGYAKARTA</v>
      </c>
      <c r="I2437" s="344"/>
      <c r="J2437" s="344"/>
      <c r="K2437" s="345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46"/>
      <c r="I2438" s="346"/>
      <c r="J2438" s="346"/>
      <c r="K2438" s="347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9"/>
      <c r="K2459" s="365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70">
        <f>SUM(K2442:K2457)</f>
        <v>2330100</v>
      </c>
      <c r="K2460" s="37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6"/>
      <c r="K2461" s="366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5"/>
      <c r="K2463" s="365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7">
        <f>((J2460/1.11)+(K2462/1.11))*11%</f>
        <v>230910.8108108108</v>
      </c>
      <c r="K2464" s="368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5"/>
      <c r="K2465" s="365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8" t="str">
        <f>J2430</f>
        <v>NOVI / CONDRO</v>
      </c>
      <c r="K2468" s="339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8">
        <f>J2431</f>
        <v>0</v>
      </c>
      <c r="K2469" s="339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40" t="str">
        <f>H2434</f>
        <v>CV DWI JAYA</v>
      </c>
      <c r="I2472" s="340"/>
      <c r="J2472" s="340"/>
      <c r="K2472" s="341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4" t="s">
        <v>3</v>
      </c>
      <c r="G2473" s="207"/>
      <c r="H2473" s="342"/>
      <c r="I2473" s="342"/>
      <c r="J2473" s="342"/>
      <c r="K2473" s="343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5">
        <f>D2436</f>
        <v>45154</v>
      </c>
      <c r="E2474" s="316"/>
      <c r="F2474" s="314"/>
      <c r="G2474" s="208"/>
      <c r="H2474" s="317" t="str">
        <f>H2436</f>
        <v/>
      </c>
      <c r="I2474" s="317"/>
      <c r="J2474" s="317"/>
      <c r="K2474" s="318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4"/>
      <c r="G2475" s="208"/>
      <c r="H2475" s="319" t="str">
        <f>H2437</f>
        <v>YOGYAKARTA</v>
      </c>
      <c r="I2475" s="319"/>
      <c r="J2475" s="319"/>
      <c r="K2475" s="320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1"/>
      <c r="I2476" s="321"/>
      <c r="J2476" s="321"/>
      <c r="K2476" s="322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3"/>
      <c r="K2497" s="32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5">
        <f>SUM(K2480:K2495)</f>
        <v>2330100</v>
      </c>
      <c r="K2498" s="32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7"/>
      <c r="K2499" s="32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4"/>
      <c r="K2501" s="32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8">
        <f>((J2498/1.11)+(K2500/1.11))*11%</f>
        <v>230910.8108108108</v>
      </c>
      <c r="K2502" s="329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4"/>
      <c r="K2503" s="32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30" t="str">
        <f>J2468</f>
        <v>NOVI / CONDRO</v>
      </c>
      <c r="K2506" s="331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30">
        <f>J2469</f>
        <v>0</v>
      </c>
      <c r="K2507" s="331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06" t="s">
        <v>50</v>
      </c>
      <c r="I2510" s="306"/>
      <c r="J2510" s="306"/>
      <c r="K2510" s="30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0" t="s">
        <v>3</v>
      </c>
      <c r="G2511" s="17"/>
      <c r="H2511" s="308"/>
      <c r="I2511" s="308"/>
      <c r="J2511" s="308"/>
      <c r="K2511" s="30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8">
        <v>45156</v>
      </c>
      <c r="E2512" s="349"/>
      <c r="F2512" s="310"/>
      <c r="G2512" s="18"/>
      <c r="H2512" s="350" t="s">
        <v>51</v>
      </c>
      <c r="I2512" s="350"/>
      <c r="J2512" s="350"/>
      <c r="K2512" s="351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0"/>
      <c r="G2513" s="18"/>
      <c r="H2513" s="352" t="s">
        <v>32</v>
      </c>
      <c r="I2513" s="352"/>
      <c r="J2513" s="352"/>
      <c r="K2513" s="353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133</v>
      </c>
      <c r="E2514" s="9"/>
      <c r="F2514" s="21"/>
      <c r="G2514" s="22"/>
      <c r="H2514" s="354"/>
      <c r="I2514" s="354"/>
      <c r="J2514" s="354"/>
      <c r="K2514" s="355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47</v>
      </c>
      <c r="D2518" s="93">
        <v>5</v>
      </c>
      <c r="E2518" s="110" t="s">
        <v>134</v>
      </c>
      <c r="F2518" s="48"/>
      <c r="G2518" s="49"/>
      <c r="H2518" s="50">
        <v>93000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8044500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7"/>
      <c r="K2535" s="311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2">
        <f>SUM(K2518:K2533)</f>
        <v>8044500</v>
      </c>
      <c r="K2536" s="333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4"/>
      <c r="K2537" s="334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1"/>
      <c r="K2539" s="311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5">
        <f>((J2536/1.11)+(K2538/1.11))*11%</f>
        <v>797202.70270270272</v>
      </c>
      <c r="K2540" s="336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1"/>
      <c r="K2541" s="311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8044500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2" t="s">
        <v>36</v>
      </c>
      <c r="K2544" s="31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2"/>
      <c r="K2545" s="31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6" t="str">
        <f>H2510</f>
        <v>CV PELITA JAYA</v>
      </c>
      <c r="I2548" s="356"/>
      <c r="J2548" s="356"/>
      <c r="K2548" s="357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60" t="s">
        <v>3</v>
      </c>
      <c r="G2549" s="130"/>
      <c r="H2549" s="358"/>
      <c r="I2549" s="358"/>
      <c r="J2549" s="358"/>
      <c r="K2549" s="359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1">
        <f>D2512</f>
        <v>45156</v>
      </c>
      <c r="E2550" s="362"/>
      <c r="F2550" s="360"/>
      <c r="G2550" s="131"/>
      <c r="H2550" s="363" t="str">
        <f>H2512</f>
        <v>(ANUGERAH SEJAHTERA)</v>
      </c>
      <c r="I2550" s="363"/>
      <c r="J2550" s="363"/>
      <c r="K2550" s="36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60"/>
      <c r="G2551" s="131"/>
      <c r="H2551" s="344" t="str">
        <f>H2513</f>
        <v>PURWOKERTO</v>
      </c>
      <c r="I2551" s="344"/>
      <c r="J2551" s="344"/>
      <c r="K2551" s="345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3047</v>
      </c>
      <c r="E2552" s="122"/>
      <c r="F2552" s="133"/>
      <c r="G2552" s="134"/>
      <c r="H2552" s="346"/>
      <c r="I2552" s="346"/>
      <c r="J2552" s="346"/>
      <c r="K2552" s="347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100</v>
      </c>
      <c r="C2556" s="287" t="str">
        <f t="shared" si="1415"/>
        <v>LSN</v>
      </c>
      <c r="D2556" s="288">
        <f t="shared" si="1415"/>
        <v>5</v>
      </c>
      <c r="E2556" s="289" t="str">
        <f t="shared" si="1415"/>
        <v>STAPLER KENKO HD-10</v>
      </c>
      <c r="F2556" s="158"/>
      <c r="G2556" s="159"/>
      <c r="H2556" s="160">
        <f t="shared" ref="H2556:J2556" si="1416">H2518</f>
        <v>93000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8044500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9"/>
      <c r="K2573" s="365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70">
        <f>SUM(K2556:K2571)</f>
        <v>8044500</v>
      </c>
      <c r="K2574" s="37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6"/>
      <c r="K2575" s="366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5"/>
      <c r="K2577" s="365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7">
        <f>((J2574/1.11)+(K2576/1.11))*11%</f>
        <v>797202.70270270272</v>
      </c>
      <c r="K2578" s="368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5"/>
      <c r="K2579" s="365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8044500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8" t="str">
        <f>J2544</f>
        <v>NOVI / CONDRO</v>
      </c>
      <c r="K2582" s="339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8">
        <f>J2545</f>
        <v>0</v>
      </c>
      <c r="K2583" s="339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40" t="str">
        <f>H2548</f>
        <v>CV PELITA JAYA</v>
      </c>
      <c r="I2586" s="340"/>
      <c r="J2586" s="340"/>
      <c r="K2586" s="341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4" t="s">
        <v>3</v>
      </c>
      <c r="G2587" s="207"/>
      <c r="H2587" s="342"/>
      <c r="I2587" s="342"/>
      <c r="J2587" s="342"/>
      <c r="K2587" s="343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5">
        <f>D2550</f>
        <v>45156</v>
      </c>
      <c r="E2588" s="316"/>
      <c r="F2588" s="314"/>
      <c r="G2588" s="208"/>
      <c r="H2588" s="317" t="str">
        <f>H2550</f>
        <v>(ANUGERAH SEJAHTERA)</v>
      </c>
      <c r="I2588" s="317"/>
      <c r="J2588" s="317"/>
      <c r="K2588" s="318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4"/>
      <c r="G2589" s="208"/>
      <c r="H2589" s="319" t="str">
        <f>H2551</f>
        <v>PURWOKERTO</v>
      </c>
      <c r="I2589" s="319"/>
      <c r="J2589" s="319"/>
      <c r="K2589" s="320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3047</v>
      </c>
      <c r="E2590" s="199"/>
      <c r="F2590" s="210"/>
      <c r="G2590" s="211"/>
      <c r="H2590" s="321"/>
      <c r="I2590" s="321"/>
      <c r="J2590" s="321"/>
      <c r="K2590" s="322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100</v>
      </c>
      <c r="C2594" s="292" t="str">
        <f t="shared" si="1448"/>
        <v>LSN</v>
      </c>
      <c r="D2594" s="293">
        <f t="shared" si="1448"/>
        <v>5</v>
      </c>
      <c r="E2594" s="294" t="str">
        <f t="shared" si="1448"/>
        <v>STAPLER KENKO HD-10</v>
      </c>
      <c r="F2594" s="235"/>
      <c r="G2594" s="236"/>
      <c r="H2594" s="237">
        <f t="shared" ref="H2594:J2594" si="1449">H2556</f>
        <v>93000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8044500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3"/>
      <c r="K2611" s="32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5">
        <f>SUM(K2594:K2609)</f>
        <v>8044500</v>
      </c>
      <c r="K2612" s="32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7"/>
      <c r="K2613" s="32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4"/>
      <c r="K2615" s="32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8">
        <f>((J2612/1.11)+(K2614/1.11))*11%</f>
        <v>797202.70270270272</v>
      </c>
      <c r="K2616" s="329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4"/>
      <c r="K2617" s="32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8044500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30" t="str">
        <f>J2582</f>
        <v>NOVI / CONDRO</v>
      </c>
      <c r="K2620" s="331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30">
        <f>J2583</f>
        <v>0</v>
      </c>
      <c r="K2621" s="331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06" t="s">
        <v>37</v>
      </c>
      <c r="I2624" s="306"/>
      <c r="J2624" s="306"/>
      <c r="K2624" s="30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0" t="s">
        <v>3</v>
      </c>
      <c r="G2625" s="17"/>
      <c r="H2625" s="308"/>
      <c r="I2625" s="308"/>
      <c r="J2625" s="308"/>
      <c r="K2625" s="30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8">
        <v>45156</v>
      </c>
      <c r="E2626" s="349"/>
      <c r="F2626" s="310"/>
      <c r="G2626" s="18"/>
      <c r="H2626" s="350" t="s">
        <v>38</v>
      </c>
      <c r="I2626" s="350"/>
      <c r="J2626" s="350"/>
      <c r="K2626" s="351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0"/>
      <c r="G2627" s="18"/>
      <c r="H2627" s="352" t="s">
        <v>39</v>
      </c>
      <c r="I2627" s="352"/>
      <c r="J2627" s="352"/>
      <c r="K2627" s="353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135</v>
      </c>
      <c r="E2628" s="9"/>
      <c r="F2628" s="21"/>
      <c r="G2628" s="22"/>
      <c r="H2628" s="354"/>
      <c r="I2628" s="354"/>
      <c r="J2628" s="354"/>
      <c r="K2628" s="355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120</v>
      </c>
      <c r="C2632" s="46" t="s">
        <v>41</v>
      </c>
      <c r="D2632" s="93">
        <v>1</v>
      </c>
      <c r="E2632" s="110" t="s">
        <v>136</v>
      </c>
      <c r="F2632" s="48"/>
      <c r="G2632" s="49"/>
      <c r="H2632" s="50">
        <v>47000</v>
      </c>
      <c r="I2632" s="51">
        <v>0.125</v>
      </c>
      <c r="J2632" s="51"/>
      <c r="K2632" s="52">
        <f t="shared" ref="K2632:K2647" si="1481">(B2632*H2632-((B2632*H2632)*I2632))-((B2632*H2632-((B2632*H2632)*I2632))*J2632)</f>
        <v>4935000</v>
      </c>
      <c r="L2632" s="36"/>
    </row>
    <row r="2633" spans="1:12" s="10" customFormat="1" ht="14.1" customHeight="1" x14ac:dyDescent="0.25">
      <c r="A2633" s="45">
        <v>2</v>
      </c>
      <c r="B2633" s="46">
        <v>72</v>
      </c>
      <c r="C2633" s="46" t="s">
        <v>41</v>
      </c>
      <c r="D2633" s="93">
        <v>1</v>
      </c>
      <c r="E2633" s="110" t="s">
        <v>137</v>
      </c>
      <c r="F2633" s="48"/>
      <c r="G2633" s="49"/>
      <c r="H2633" s="50">
        <v>15800</v>
      </c>
      <c r="I2633" s="51">
        <v>0.125</v>
      </c>
      <c r="J2633" s="51"/>
      <c r="K2633" s="52">
        <f t="shared" si="1481"/>
        <v>995400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41</v>
      </c>
      <c r="D2634" s="93">
        <v>1</v>
      </c>
      <c r="E2634" s="110" t="s">
        <v>138</v>
      </c>
      <c r="F2634" s="48"/>
      <c r="G2634" s="49"/>
      <c r="H2634" s="50">
        <v>15800</v>
      </c>
      <c r="I2634" s="51">
        <v>0.125</v>
      </c>
      <c r="J2634" s="51"/>
      <c r="K2634" s="52">
        <f t="shared" si="1481"/>
        <v>995400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47</v>
      </c>
      <c r="D2635" s="93">
        <v>1</v>
      </c>
      <c r="E2635" s="110" t="s">
        <v>107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48</v>
      </c>
      <c r="C2636" s="46" t="s">
        <v>41</v>
      </c>
      <c r="D2636" s="93">
        <v>2</v>
      </c>
      <c r="E2636" s="110" t="s">
        <v>139</v>
      </c>
      <c r="F2636" s="48"/>
      <c r="G2636" s="49"/>
      <c r="H2636" s="50">
        <v>40000</v>
      </c>
      <c r="I2636" s="51">
        <v>0.125</v>
      </c>
      <c r="J2636" s="51"/>
      <c r="K2636" s="52">
        <f t="shared" si="1481"/>
        <v>1680000</v>
      </c>
      <c r="L2636" s="36"/>
    </row>
    <row r="2637" spans="1:12" s="10" customFormat="1" ht="14.1" customHeight="1" x14ac:dyDescent="0.25">
      <c r="A2637" s="45">
        <v>6</v>
      </c>
      <c r="B2637" s="46">
        <v>288</v>
      </c>
      <c r="C2637" s="46" t="s">
        <v>47</v>
      </c>
      <c r="D2637" s="93">
        <v>2</v>
      </c>
      <c r="E2637" s="110" t="s">
        <v>140</v>
      </c>
      <c r="F2637" s="48"/>
      <c r="G2637" s="49"/>
      <c r="H2637" s="50">
        <v>43200</v>
      </c>
      <c r="I2637" s="51">
        <v>0.125</v>
      </c>
      <c r="J2637" s="51"/>
      <c r="K2637" s="52">
        <f t="shared" si="1481"/>
        <v>10886400</v>
      </c>
      <c r="L2637" s="36"/>
    </row>
    <row r="2638" spans="1:12" s="10" customFormat="1" ht="14.1" customHeight="1" x14ac:dyDescent="0.25">
      <c r="A2638" s="45">
        <v>7</v>
      </c>
      <c r="B2638" s="46">
        <v>240</v>
      </c>
      <c r="C2638" s="46" t="s">
        <v>108</v>
      </c>
      <c r="D2638" s="93">
        <v>1</v>
      </c>
      <c r="E2638" s="110" t="s">
        <v>109</v>
      </c>
      <c r="F2638" s="48"/>
      <c r="G2638" s="49"/>
      <c r="H2638" s="50">
        <v>8800</v>
      </c>
      <c r="I2638" s="51">
        <v>0.125</v>
      </c>
      <c r="J2638" s="51"/>
      <c r="K2638" s="52">
        <f t="shared" si="1481"/>
        <v>1848000</v>
      </c>
      <c r="L2638" s="36"/>
    </row>
    <row r="2639" spans="1:12" s="10" customFormat="1" ht="14.1" customHeight="1" x14ac:dyDescent="0.25">
      <c r="A2639" s="45">
        <v>8</v>
      </c>
      <c r="B2639" s="46">
        <v>72</v>
      </c>
      <c r="C2639" s="46" t="s">
        <v>41</v>
      </c>
      <c r="D2639" s="93">
        <v>1</v>
      </c>
      <c r="E2639" s="110" t="s">
        <v>141</v>
      </c>
      <c r="F2639" s="48"/>
      <c r="G2639" s="49"/>
      <c r="H2639" s="50">
        <v>15800</v>
      </c>
      <c r="I2639" s="51">
        <v>0.125</v>
      </c>
      <c r="J2639" s="51"/>
      <c r="K2639" s="52">
        <f t="shared" si="1481"/>
        <v>995400</v>
      </c>
      <c r="L2639" s="36"/>
    </row>
    <row r="2640" spans="1:12" s="10" customFormat="1" ht="14.1" customHeight="1" x14ac:dyDescent="0.25">
      <c r="A2640" s="45">
        <v>9</v>
      </c>
      <c r="B2640" s="46">
        <v>72</v>
      </c>
      <c r="C2640" s="46" t="s">
        <v>41</v>
      </c>
      <c r="D2640" s="93">
        <v>1</v>
      </c>
      <c r="E2640" s="110" t="s">
        <v>142</v>
      </c>
      <c r="F2640" s="48"/>
      <c r="G2640" s="49"/>
      <c r="H2640" s="50">
        <v>15800</v>
      </c>
      <c r="I2640" s="51">
        <v>0.125</v>
      </c>
      <c r="J2640" s="51"/>
      <c r="K2640" s="52">
        <f t="shared" si="1481"/>
        <v>995400</v>
      </c>
      <c r="L2640" s="36"/>
    </row>
    <row r="2641" spans="1:12" s="10" customFormat="1" ht="14.1" customHeight="1" x14ac:dyDescent="0.25">
      <c r="A2641" s="45">
        <v>10</v>
      </c>
      <c r="B2641" s="46">
        <v>72</v>
      </c>
      <c r="C2641" s="46" t="s">
        <v>41</v>
      </c>
      <c r="D2641" s="93">
        <v>1</v>
      </c>
      <c r="E2641" s="110" t="s">
        <v>143</v>
      </c>
      <c r="F2641" s="48"/>
      <c r="G2641" s="49"/>
      <c r="H2641" s="50">
        <v>15800</v>
      </c>
      <c r="I2641" s="51">
        <v>0.125</v>
      </c>
      <c r="J2641" s="51"/>
      <c r="K2641" s="52">
        <f t="shared" si="1481"/>
        <v>995400</v>
      </c>
      <c r="L2641" s="36"/>
    </row>
    <row r="2642" spans="1:12" s="10" customFormat="1" ht="14.1" customHeight="1" x14ac:dyDescent="0.25">
      <c r="A2642" s="45">
        <v>11</v>
      </c>
      <c r="B2642" s="46">
        <v>72</v>
      </c>
      <c r="C2642" s="46" t="s">
        <v>41</v>
      </c>
      <c r="D2642" s="93">
        <v>1</v>
      </c>
      <c r="E2642" s="110" t="s">
        <v>144</v>
      </c>
      <c r="F2642" s="48"/>
      <c r="G2642" s="49"/>
      <c r="H2642" s="50">
        <v>15800</v>
      </c>
      <c r="I2642" s="51">
        <v>0.125</v>
      </c>
      <c r="J2642" s="51"/>
      <c r="K2642" s="52">
        <f t="shared" si="1481"/>
        <v>995400</v>
      </c>
      <c r="L2642" s="36"/>
    </row>
    <row r="2643" spans="1:12" s="10" customFormat="1" ht="14.1" customHeight="1" x14ac:dyDescent="0.25">
      <c r="A2643" s="45">
        <v>12</v>
      </c>
      <c r="B2643" s="46">
        <v>72</v>
      </c>
      <c r="C2643" s="46" t="s">
        <v>41</v>
      </c>
      <c r="D2643" s="93">
        <v>1</v>
      </c>
      <c r="E2643" s="110" t="s">
        <v>145</v>
      </c>
      <c r="F2643" s="48"/>
      <c r="G2643" s="49"/>
      <c r="H2643" s="50">
        <v>15800</v>
      </c>
      <c r="I2643" s="51">
        <v>0.125</v>
      </c>
      <c r="J2643" s="51"/>
      <c r="K2643" s="52">
        <f t="shared" si="1481"/>
        <v>995400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7"/>
      <c r="K2649" s="311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2">
        <f>SUM(K2632:K2647)</f>
        <v>28812000</v>
      </c>
      <c r="K2650" s="333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4"/>
      <c r="K2651" s="334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1"/>
      <c r="K2653" s="311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5">
        <f>((J2650/1.11)+(K2652/1.11))*11%</f>
        <v>2855243.2432432426</v>
      </c>
      <c r="K2654" s="336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1"/>
      <c r="K2655" s="311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28812000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2" t="s">
        <v>36</v>
      </c>
      <c r="K2658" s="31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2"/>
      <c r="K2659" s="31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6" t="str">
        <f>H2624</f>
        <v>LILY JULIAWATI</v>
      </c>
      <c r="I2662" s="356"/>
      <c r="J2662" s="356"/>
      <c r="K2662" s="357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60" t="s">
        <v>3</v>
      </c>
      <c r="G2663" s="130"/>
      <c r="H2663" s="358"/>
      <c r="I2663" s="358"/>
      <c r="J2663" s="358"/>
      <c r="K2663" s="359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1">
        <f>D2626</f>
        <v>45156</v>
      </c>
      <c r="E2664" s="362"/>
      <c r="F2664" s="360"/>
      <c r="G2664" s="131"/>
      <c r="H2664" s="363" t="str">
        <f>H2626</f>
        <v>(REJO AGUNG)</v>
      </c>
      <c r="I2664" s="363"/>
      <c r="J2664" s="363"/>
      <c r="K2664" s="36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60"/>
      <c r="G2665" s="131"/>
      <c r="H2665" s="344" t="str">
        <f>H2627</f>
        <v>JOMBANG</v>
      </c>
      <c r="I2665" s="344"/>
      <c r="J2665" s="344"/>
      <c r="K2665" s="345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3502</v>
      </c>
      <c r="E2666" s="122"/>
      <c r="F2666" s="133"/>
      <c r="G2666" s="134"/>
      <c r="H2666" s="346"/>
      <c r="I2666" s="346"/>
      <c r="J2666" s="346"/>
      <c r="K2666" s="347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120</v>
      </c>
      <c r="C2670" s="287" t="str">
        <f t="shared" si="1482"/>
        <v>PCS</v>
      </c>
      <c r="D2670" s="288">
        <f t="shared" si="1482"/>
        <v>1</v>
      </c>
      <c r="E2670" s="289" t="str">
        <f t="shared" si="1482"/>
        <v>CALCULATOR JOYKO CC-8CO WARNA</v>
      </c>
      <c r="F2670" s="158"/>
      <c r="G2670" s="159"/>
      <c r="H2670" s="160">
        <f t="shared" ref="H2670:J2670" si="1483">H2632</f>
        <v>47000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4935000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72</v>
      </c>
      <c r="C2671" s="287" t="str">
        <f t="shared" si="1485"/>
        <v>PCS</v>
      </c>
      <c r="D2671" s="288">
        <f t="shared" si="1485"/>
        <v>1</v>
      </c>
      <c r="E2671" s="289" t="str">
        <f t="shared" si="1485"/>
        <v>BINDER NOTE JOYKO A5-TSAF-F511 (ANIMAL FACE) JK-F</v>
      </c>
      <c r="F2671" s="158"/>
      <c r="G2671" s="159"/>
      <c r="H2671" s="160">
        <f t="shared" ref="H2671:J2671" si="1486">H2633</f>
        <v>15800</v>
      </c>
      <c r="I2671" s="161">
        <f t="shared" si="1486"/>
        <v>0.125</v>
      </c>
      <c r="J2671" s="161">
        <f t="shared" si="1486"/>
        <v>0</v>
      </c>
      <c r="K2671" s="162">
        <f t="shared" si="1484"/>
        <v>995400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PCS</v>
      </c>
      <c r="D2672" s="288">
        <f t="shared" si="1487"/>
        <v>1</v>
      </c>
      <c r="E2672" s="289" t="str">
        <f t="shared" si="1487"/>
        <v>BINDER NOTE JOYKO A5-TSAF-F512 (ANIMAL FACE) JK-F</v>
      </c>
      <c r="F2672" s="158"/>
      <c r="G2672" s="159"/>
      <c r="H2672" s="160">
        <f t="shared" ref="H2672:J2672" si="1488">H2634</f>
        <v>15800</v>
      </c>
      <c r="I2672" s="161">
        <f t="shared" si="1488"/>
        <v>0.125</v>
      </c>
      <c r="J2672" s="161">
        <f t="shared" si="1488"/>
        <v>0</v>
      </c>
      <c r="K2672" s="162">
        <f t="shared" si="1484"/>
        <v>995400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48</v>
      </c>
      <c r="C2674" s="287" t="str">
        <f t="shared" si="1491"/>
        <v>PCS</v>
      </c>
      <c r="D2674" s="288">
        <f t="shared" si="1491"/>
        <v>2</v>
      </c>
      <c r="E2674" s="289" t="str">
        <f t="shared" si="1491"/>
        <v>PUNCH JOYKO 85</v>
      </c>
      <c r="F2674" s="158"/>
      <c r="G2674" s="159"/>
      <c r="H2674" s="160">
        <f t="shared" ref="H2674:J2674" si="1492">H2636</f>
        <v>40000</v>
      </c>
      <c r="I2674" s="161">
        <f t="shared" si="1492"/>
        <v>0.125</v>
      </c>
      <c r="J2674" s="161">
        <f t="shared" si="1492"/>
        <v>0</v>
      </c>
      <c r="K2674" s="162">
        <f t="shared" si="1484"/>
        <v>1680000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288</v>
      </c>
      <c r="C2675" s="287" t="str">
        <f t="shared" si="1493"/>
        <v>LSN</v>
      </c>
      <c r="D2675" s="288">
        <f t="shared" si="1493"/>
        <v>2</v>
      </c>
      <c r="E2675" s="289" t="str">
        <f t="shared" si="1493"/>
        <v>GEL PEN JOYKO GP-237 X-TECH</v>
      </c>
      <c r="F2675" s="158"/>
      <c r="G2675" s="159"/>
      <c r="H2675" s="160">
        <f t="shared" ref="H2675:J2675" si="1494">H2637</f>
        <v>43200</v>
      </c>
      <c r="I2675" s="161">
        <f t="shared" si="1494"/>
        <v>0.125</v>
      </c>
      <c r="J2675" s="161">
        <f t="shared" si="1494"/>
        <v>0</v>
      </c>
      <c r="K2675" s="162">
        <f t="shared" si="1484"/>
        <v>10886400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240</v>
      </c>
      <c r="C2676" s="287" t="str">
        <f t="shared" si="1495"/>
        <v>SET</v>
      </c>
      <c r="D2676" s="288">
        <f t="shared" si="1495"/>
        <v>1</v>
      </c>
      <c r="E2676" s="289" t="str">
        <f t="shared" si="1495"/>
        <v>KUAS SET JOYKO BR-1</v>
      </c>
      <c r="F2676" s="158"/>
      <c r="G2676" s="159"/>
      <c r="H2676" s="160">
        <f t="shared" ref="H2676:J2676" si="1496">H2638</f>
        <v>8800</v>
      </c>
      <c r="I2676" s="161">
        <f t="shared" si="1496"/>
        <v>0.125</v>
      </c>
      <c r="J2676" s="161">
        <f t="shared" si="1496"/>
        <v>0</v>
      </c>
      <c r="K2676" s="162">
        <f t="shared" si="1484"/>
        <v>1848000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</v>
      </c>
      <c r="C2677" s="287" t="str">
        <f t="shared" si="1497"/>
        <v>PCS</v>
      </c>
      <c r="D2677" s="288">
        <f t="shared" si="1497"/>
        <v>1</v>
      </c>
      <c r="E2677" s="290" t="str">
        <f t="shared" si="1497"/>
        <v>BINDER NOTE JOYKO A5-TSBS-M376  (BASIC) -U</v>
      </c>
      <c r="F2677" s="158"/>
      <c r="G2677" s="159"/>
      <c r="H2677" s="160">
        <f t="shared" ref="H2677:J2677" si="1498">H2639</f>
        <v>15800</v>
      </c>
      <c r="I2677" s="161">
        <f t="shared" si="1498"/>
        <v>0.125</v>
      </c>
      <c r="J2677" s="161">
        <f t="shared" si="1498"/>
        <v>0</v>
      </c>
      <c r="K2677" s="162">
        <f t="shared" si="1484"/>
        <v>995400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</v>
      </c>
      <c r="C2678" s="287" t="str">
        <f t="shared" si="1499"/>
        <v>PCS</v>
      </c>
      <c r="D2678" s="288">
        <f t="shared" si="1499"/>
        <v>1</v>
      </c>
      <c r="E2678" s="289" t="str">
        <f t="shared" si="1499"/>
        <v>BINDER NOTE JOYKO A5-TSCS-M432 (CLASSIC) - U</v>
      </c>
      <c r="F2678" s="158"/>
      <c r="G2678" s="159"/>
      <c r="H2678" s="160">
        <f t="shared" ref="H2678:J2678" si="1500">H2640</f>
        <v>15800</v>
      </c>
      <c r="I2678" s="161">
        <f t="shared" si="1500"/>
        <v>0.125</v>
      </c>
      <c r="J2678" s="161">
        <f t="shared" si="1500"/>
        <v>0</v>
      </c>
      <c r="K2678" s="162">
        <f t="shared" si="1484"/>
        <v>995400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72</v>
      </c>
      <c r="C2679" s="287" t="str">
        <f t="shared" si="1501"/>
        <v>PCS</v>
      </c>
      <c r="D2679" s="288">
        <f t="shared" si="1501"/>
        <v>1</v>
      </c>
      <c r="E2679" s="289" t="str">
        <f t="shared" si="1501"/>
        <v>BINDER NOTE JOYKO A5-TSUN-M473 (UNIVERSITY) - U</v>
      </c>
      <c r="F2679" s="158"/>
      <c r="G2679" s="159"/>
      <c r="H2679" s="160">
        <f t="shared" ref="H2679:J2679" si="1502">H2641</f>
        <v>15800</v>
      </c>
      <c r="I2679" s="161">
        <f t="shared" si="1502"/>
        <v>0.125</v>
      </c>
      <c r="J2679" s="161">
        <f t="shared" si="1502"/>
        <v>0</v>
      </c>
      <c r="K2679" s="162">
        <f t="shared" si="1484"/>
        <v>995400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72</v>
      </c>
      <c r="C2680" s="287" t="str">
        <f t="shared" si="1503"/>
        <v>PCS</v>
      </c>
      <c r="D2680" s="288">
        <f t="shared" si="1503"/>
        <v>1</v>
      </c>
      <c r="E2680" s="289" t="str">
        <f t="shared" si="1503"/>
        <v>BINDER NOTE JOYKO A5-TSTP-513 (TEMPORARY) - U</v>
      </c>
      <c r="F2680" s="158"/>
      <c r="G2680" s="159"/>
      <c r="H2680" s="160">
        <f t="shared" ref="H2680:J2680" si="1504">H2642</f>
        <v>15800</v>
      </c>
      <c r="I2680" s="161">
        <f t="shared" si="1504"/>
        <v>0.125</v>
      </c>
      <c r="J2680" s="161">
        <f t="shared" si="1504"/>
        <v>0</v>
      </c>
      <c r="K2680" s="162">
        <f t="shared" si="1484"/>
        <v>995400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72</v>
      </c>
      <c r="C2681" s="287" t="str">
        <f t="shared" si="1505"/>
        <v>PCS</v>
      </c>
      <c r="D2681" s="288">
        <f t="shared" si="1505"/>
        <v>1</v>
      </c>
      <c r="E2681" s="289" t="str">
        <f t="shared" si="1505"/>
        <v>BINDER NOTE JOYKO A5-TSED-M477 (ACADEMY) - U</v>
      </c>
      <c r="F2681" s="158"/>
      <c r="G2681" s="159"/>
      <c r="H2681" s="160">
        <f t="shared" ref="H2681:J2681" si="1506">H2643</f>
        <v>15800</v>
      </c>
      <c r="I2681" s="161">
        <f t="shared" si="1506"/>
        <v>0.125</v>
      </c>
      <c r="J2681" s="161">
        <f t="shared" si="1506"/>
        <v>0</v>
      </c>
      <c r="K2681" s="162">
        <f t="shared" si="1484"/>
        <v>995400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9"/>
      <c r="K2687" s="365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70">
        <f>SUM(K2670:K2685)</f>
        <v>28812000</v>
      </c>
      <c r="K2688" s="37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6"/>
      <c r="K2689" s="366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5"/>
      <c r="K2691" s="365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7">
        <f>((J2688/1.11)+(K2690/1.11))*11%</f>
        <v>2855243.2432432426</v>
      </c>
      <c r="K2692" s="368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5"/>
      <c r="K2693" s="365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28812000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8" t="str">
        <f>J2658</f>
        <v>NOVI / CONDRO</v>
      </c>
      <c r="K2696" s="339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8">
        <f>J2659</f>
        <v>0</v>
      </c>
      <c r="K2697" s="339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40" t="str">
        <f>H2662</f>
        <v>LILY JULIAWATI</v>
      </c>
      <c r="I2700" s="340"/>
      <c r="J2700" s="340"/>
      <c r="K2700" s="341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4" t="s">
        <v>3</v>
      </c>
      <c r="G2701" s="207"/>
      <c r="H2701" s="342"/>
      <c r="I2701" s="342"/>
      <c r="J2701" s="342"/>
      <c r="K2701" s="343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5">
        <f>D2664</f>
        <v>45156</v>
      </c>
      <c r="E2702" s="316"/>
      <c r="F2702" s="314"/>
      <c r="G2702" s="208"/>
      <c r="H2702" s="317" t="str">
        <f>H2664</f>
        <v>(REJO AGUNG)</v>
      </c>
      <c r="I2702" s="317"/>
      <c r="J2702" s="317"/>
      <c r="K2702" s="318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4"/>
      <c r="G2703" s="208"/>
      <c r="H2703" s="319" t="str">
        <f>H2665</f>
        <v>JOMBANG</v>
      </c>
      <c r="I2703" s="319"/>
      <c r="J2703" s="319"/>
      <c r="K2703" s="320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3502</v>
      </c>
      <c r="E2704" s="199"/>
      <c r="F2704" s="210"/>
      <c r="G2704" s="211"/>
      <c r="H2704" s="321"/>
      <c r="I2704" s="321"/>
      <c r="J2704" s="321"/>
      <c r="K2704" s="322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120</v>
      </c>
      <c r="C2708" s="292" t="str">
        <f t="shared" si="1515"/>
        <v>PCS</v>
      </c>
      <c r="D2708" s="293">
        <f t="shared" si="1515"/>
        <v>1</v>
      </c>
      <c r="E2708" s="294" t="str">
        <f t="shared" si="1515"/>
        <v>CALCULATOR JOYKO CC-8CO WARNA</v>
      </c>
      <c r="F2708" s="235"/>
      <c r="G2708" s="236"/>
      <c r="H2708" s="237">
        <f t="shared" ref="H2708:J2708" si="1516">H2670</f>
        <v>47000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4935000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72</v>
      </c>
      <c r="C2709" s="292" t="str">
        <f t="shared" si="1518"/>
        <v>PCS</v>
      </c>
      <c r="D2709" s="293">
        <f t="shared" si="1518"/>
        <v>1</v>
      </c>
      <c r="E2709" s="294" t="str">
        <f t="shared" si="1518"/>
        <v>BINDER NOTE JOYKO A5-TSAF-F511 (ANIMAL FACE) JK-F</v>
      </c>
      <c r="F2709" s="235"/>
      <c r="G2709" s="236"/>
      <c r="H2709" s="237">
        <f t="shared" ref="H2709:J2709" si="1519">H2671</f>
        <v>15800</v>
      </c>
      <c r="I2709" s="238">
        <f t="shared" si="1519"/>
        <v>0.125</v>
      </c>
      <c r="J2709" s="238">
        <f t="shared" si="1519"/>
        <v>0</v>
      </c>
      <c r="K2709" s="239">
        <f t="shared" si="1517"/>
        <v>995400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PCS</v>
      </c>
      <c r="D2710" s="293">
        <f t="shared" si="1520"/>
        <v>1</v>
      </c>
      <c r="E2710" s="294" t="str">
        <f t="shared" si="1520"/>
        <v>BINDER NOTE JOYKO A5-TSAF-F512 (ANIMAL FACE) JK-F</v>
      </c>
      <c r="F2710" s="235"/>
      <c r="G2710" s="236"/>
      <c r="H2710" s="237">
        <f t="shared" ref="H2710:J2710" si="1521">H2672</f>
        <v>15800</v>
      </c>
      <c r="I2710" s="238">
        <f t="shared" si="1521"/>
        <v>0.125</v>
      </c>
      <c r="J2710" s="238">
        <f t="shared" si="1521"/>
        <v>0</v>
      </c>
      <c r="K2710" s="239">
        <f t="shared" si="1517"/>
        <v>995400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48</v>
      </c>
      <c r="C2712" s="292" t="str">
        <f t="shared" si="1524"/>
        <v>PCS</v>
      </c>
      <c r="D2712" s="293">
        <f t="shared" si="1524"/>
        <v>2</v>
      </c>
      <c r="E2712" s="294" t="str">
        <f t="shared" si="1524"/>
        <v>PUNCH JOYKO 85</v>
      </c>
      <c r="F2712" s="235"/>
      <c r="G2712" s="236"/>
      <c r="H2712" s="237">
        <f t="shared" ref="H2712:J2712" si="1525">H2674</f>
        <v>40000</v>
      </c>
      <c r="I2712" s="238">
        <f t="shared" si="1525"/>
        <v>0.125</v>
      </c>
      <c r="J2712" s="238">
        <f t="shared" si="1525"/>
        <v>0</v>
      </c>
      <c r="K2712" s="239">
        <f t="shared" si="1517"/>
        <v>1680000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288</v>
      </c>
      <c r="C2713" s="292" t="str">
        <f t="shared" si="1526"/>
        <v>LSN</v>
      </c>
      <c r="D2713" s="293">
        <f t="shared" si="1526"/>
        <v>2</v>
      </c>
      <c r="E2713" s="294" t="str">
        <f t="shared" si="1526"/>
        <v>GEL PEN JOYKO GP-237 X-TECH</v>
      </c>
      <c r="F2713" s="235"/>
      <c r="G2713" s="236"/>
      <c r="H2713" s="237">
        <f t="shared" ref="H2713:J2713" si="1527">H2675</f>
        <v>43200</v>
      </c>
      <c r="I2713" s="238">
        <f t="shared" si="1527"/>
        <v>0.125</v>
      </c>
      <c r="J2713" s="238">
        <f t="shared" si="1527"/>
        <v>0</v>
      </c>
      <c r="K2713" s="239">
        <f t="shared" si="1517"/>
        <v>10886400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240</v>
      </c>
      <c r="C2714" s="292" t="str">
        <f t="shared" si="1528"/>
        <v>SET</v>
      </c>
      <c r="D2714" s="293">
        <f t="shared" si="1528"/>
        <v>1</v>
      </c>
      <c r="E2714" s="294" t="str">
        <f t="shared" si="1528"/>
        <v>KUAS SET JOYKO BR-1</v>
      </c>
      <c r="F2714" s="235"/>
      <c r="G2714" s="236"/>
      <c r="H2714" s="237">
        <f t="shared" ref="H2714:J2714" si="1529">H2676</f>
        <v>8800</v>
      </c>
      <c r="I2714" s="238">
        <f t="shared" si="1529"/>
        <v>0.125</v>
      </c>
      <c r="J2714" s="238">
        <f t="shared" si="1529"/>
        <v>0</v>
      </c>
      <c r="K2714" s="239">
        <f t="shared" si="1517"/>
        <v>1848000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</v>
      </c>
      <c r="C2715" s="292" t="str">
        <f t="shared" si="1530"/>
        <v>PCS</v>
      </c>
      <c r="D2715" s="293">
        <f t="shared" si="1530"/>
        <v>1</v>
      </c>
      <c r="E2715" s="295" t="str">
        <f t="shared" si="1530"/>
        <v>BINDER NOTE JOYKO A5-TSBS-M376  (BASIC) -U</v>
      </c>
      <c r="F2715" s="235"/>
      <c r="G2715" s="236"/>
      <c r="H2715" s="237">
        <f t="shared" ref="H2715:J2715" si="1531">H2677</f>
        <v>15800</v>
      </c>
      <c r="I2715" s="238">
        <f t="shared" si="1531"/>
        <v>0.125</v>
      </c>
      <c r="J2715" s="238">
        <f t="shared" si="1531"/>
        <v>0</v>
      </c>
      <c r="K2715" s="239">
        <f t="shared" si="1517"/>
        <v>995400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</v>
      </c>
      <c r="C2716" s="292" t="str">
        <f t="shared" si="1532"/>
        <v>PCS</v>
      </c>
      <c r="D2716" s="293">
        <f t="shared" si="1532"/>
        <v>1</v>
      </c>
      <c r="E2716" s="294" t="str">
        <f t="shared" si="1532"/>
        <v>BINDER NOTE JOYKO A5-TSCS-M432 (CLASSIC) - U</v>
      </c>
      <c r="F2716" s="235"/>
      <c r="G2716" s="236"/>
      <c r="H2716" s="237">
        <f t="shared" ref="H2716:J2716" si="1533">H2678</f>
        <v>15800</v>
      </c>
      <c r="I2716" s="238">
        <f t="shared" si="1533"/>
        <v>0.125</v>
      </c>
      <c r="J2716" s="238">
        <f t="shared" si="1533"/>
        <v>0</v>
      </c>
      <c r="K2716" s="239">
        <f t="shared" si="1517"/>
        <v>995400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72</v>
      </c>
      <c r="C2717" s="292" t="str">
        <f t="shared" si="1534"/>
        <v>PCS</v>
      </c>
      <c r="D2717" s="293">
        <f t="shared" si="1534"/>
        <v>1</v>
      </c>
      <c r="E2717" s="294" t="str">
        <f t="shared" si="1534"/>
        <v>BINDER NOTE JOYKO A5-TSUN-M473 (UNIVERSITY) - U</v>
      </c>
      <c r="F2717" s="235"/>
      <c r="G2717" s="236"/>
      <c r="H2717" s="237">
        <f t="shared" ref="H2717:J2717" si="1535">H2679</f>
        <v>15800</v>
      </c>
      <c r="I2717" s="238">
        <f t="shared" si="1535"/>
        <v>0.125</v>
      </c>
      <c r="J2717" s="238">
        <f t="shared" si="1535"/>
        <v>0</v>
      </c>
      <c r="K2717" s="239">
        <f t="shared" si="1517"/>
        <v>995400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72</v>
      </c>
      <c r="C2718" s="292" t="str">
        <f t="shared" si="1536"/>
        <v>PCS</v>
      </c>
      <c r="D2718" s="293">
        <f t="shared" si="1536"/>
        <v>1</v>
      </c>
      <c r="E2718" s="294" t="str">
        <f t="shared" si="1536"/>
        <v>BINDER NOTE JOYKO A5-TSTP-513 (TEMPORARY) - U</v>
      </c>
      <c r="F2718" s="235"/>
      <c r="G2718" s="236"/>
      <c r="H2718" s="237">
        <f t="shared" ref="H2718:J2718" si="1537">H2680</f>
        <v>15800</v>
      </c>
      <c r="I2718" s="238">
        <f t="shared" si="1537"/>
        <v>0.125</v>
      </c>
      <c r="J2718" s="238">
        <f t="shared" si="1537"/>
        <v>0</v>
      </c>
      <c r="K2718" s="239">
        <f t="shared" si="1517"/>
        <v>995400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72</v>
      </c>
      <c r="C2719" s="292" t="str">
        <f t="shared" si="1538"/>
        <v>PCS</v>
      </c>
      <c r="D2719" s="293">
        <f t="shared" si="1538"/>
        <v>1</v>
      </c>
      <c r="E2719" s="294" t="str">
        <f t="shared" si="1538"/>
        <v>BINDER NOTE JOYKO A5-TSED-M477 (ACADEMY) - U</v>
      </c>
      <c r="F2719" s="235"/>
      <c r="G2719" s="236"/>
      <c r="H2719" s="237">
        <f t="shared" ref="H2719:J2719" si="1539">H2681</f>
        <v>15800</v>
      </c>
      <c r="I2719" s="238">
        <f t="shared" si="1539"/>
        <v>0.125</v>
      </c>
      <c r="J2719" s="238">
        <f t="shared" si="1539"/>
        <v>0</v>
      </c>
      <c r="K2719" s="239">
        <f t="shared" si="1517"/>
        <v>995400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3"/>
      <c r="K2725" s="32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5">
        <f>SUM(K2708:K2723)</f>
        <v>28812000</v>
      </c>
      <c r="K2726" s="32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7"/>
      <c r="K2727" s="32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4"/>
      <c r="K2729" s="32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8">
        <f>((J2726/1.11)+(K2728/1.11))*11%</f>
        <v>2855243.2432432426</v>
      </c>
      <c r="K2730" s="329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4"/>
      <c r="K2731" s="32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28812000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30" t="str">
        <f>J2696</f>
        <v>NOVI / CONDRO</v>
      </c>
      <c r="K2734" s="331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30">
        <f>J2697</f>
        <v>0</v>
      </c>
      <c r="K2735" s="331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06" t="s">
        <v>65</v>
      </c>
      <c r="I2738" s="306"/>
      <c r="J2738" s="306"/>
      <c r="K2738" s="30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0" t="s">
        <v>3</v>
      </c>
      <c r="G2739" s="17"/>
      <c r="H2739" s="308"/>
      <c r="I2739" s="308"/>
      <c r="J2739" s="308"/>
      <c r="K2739" s="30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8">
        <v>45160</v>
      </c>
      <c r="E2740" s="349"/>
      <c r="F2740" s="310"/>
      <c r="G2740" s="18"/>
      <c r="H2740" s="350" t="s">
        <v>31</v>
      </c>
      <c r="I2740" s="350"/>
      <c r="J2740" s="350"/>
      <c r="K2740" s="351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0"/>
      <c r="G2741" s="18"/>
      <c r="H2741" s="352" t="s">
        <v>66</v>
      </c>
      <c r="I2741" s="352"/>
      <c r="J2741" s="352"/>
      <c r="K2741" s="353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147</v>
      </c>
      <c r="E2742" s="9"/>
      <c r="F2742" s="21"/>
      <c r="G2742" s="22"/>
      <c r="H2742" s="354"/>
      <c r="I2742" s="354"/>
      <c r="J2742" s="354"/>
      <c r="K2742" s="355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156</v>
      </c>
      <c r="C2746" s="46" t="s">
        <v>80</v>
      </c>
      <c r="D2746" s="93"/>
      <c r="E2746" s="305" t="s">
        <v>71</v>
      </c>
      <c r="F2746" s="48"/>
      <c r="G2746" s="49"/>
      <c r="H2746" s="50">
        <v>7500</v>
      </c>
      <c r="I2746" s="51">
        <v>0.14499999999999999</v>
      </c>
      <c r="J2746" s="51"/>
      <c r="K2746" s="52">
        <f t="shared" ref="K2746:K2761" si="1548">(B2746*H2746-((B2746*H2746)*I2746))-((B2746*H2746-((B2746*H2746)*I2746))*J2746)</f>
        <v>1000350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80</v>
      </c>
      <c r="D2747" s="93"/>
      <c r="E2747" s="63" t="s">
        <v>148</v>
      </c>
      <c r="F2747" s="48"/>
      <c r="G2747" s="49"/>
      <c r="H2747" s="50">
        <v>43500</v>
      </c>
      <c r="I2747" s="51">
        <v>0.14499999999999999</v>
      </c>
      <c r="J2747" s="51"/>
      <c r="K2747" s="52">
        <f t="shared" si="1548"/>
        <v>111577.5</v>
      </c>
      <c r="L2747" s="36"/>
    </row>
    <row r="2748" spans="1:12" s="10" customFormat="1" ht="14.1" customHeight="1" x14ac:dyDescent="0.25">
      <c r="A2748" s="45">
        <v>3</v>
      </c>
      <c r="B2748" s="46">
        <v>216</v>
      </c>
      <c r="C2748" s="46" t="s">
        <v>80</v>
      </c>
      <c r="D2748" s="93"/>
      <c r="E2748" s="63" t="s">
        <v>149</v>
      </c>
      <c r="F2748" s="48"/>
      <c r="G2748" s="49"/>
      <c r="H2748" s="50">
        <v>3150</v>
      </c>
      <c r="I2748" s="51">
        <v>0.14499999999999999</v>
      </c>
      <c r="J2748" s="51"/>
      <c r="K2748" s="52">
        <f t="shared" si="1548"/>
        <v>581742</v>
      </c>
      <c r="L2748" s="36"/>
    </row>
    <row r="2749" spans="1:12" s="10" customFormat="1" ht="14.1" customHeight="1" x14ac:dyDescent="0.25">
      <c r="A2749" s="45">
        <v>4</v>
      </c>
      <c r="B2749" s="46">
        <v>288</v>
      </c>
      <c r="C2749" s="46" t="s">
        <v>80</v>
      </c>
      <c r="D2749" s="93"/>
      <c r="E2749" s="302" t="s">
        <v>150</v>
      </c>
      <c r="F2749" s="48"/>
      <c r="G2749" s="49"/>
      <c r="H2749" s="50">
        <v>2750</v>
      </c>
      <c r="I2749" s="51">
        <v>0.14499999999999999</v>
      </c>
      <c r="J2749" s="51"/>
      <c r="K2749" s="52">
        <f t="shared" si="1548"/>
        <v>677160</v>
      </c>
      <c r="L2749" s="36"/>
    </row>
    <row r="2750" spans="1:12" s="10" customFormat="1" ht="14.1" customHeight="1" x14ac:dyDescent="0.25">
      <c r="A2750" s="45">
        <v>5</v>
      </c>
      <c r="B2750" s="46">
        <v>96</v>
      </c>
      <c r="C2750" s="46" t="s">
        <v>80</v>
      </c>
      <c r="D2750" s="93"/>
      <c r="E2750" s="302" t="s">
        <v>72</v>
      </c>
      <c r="F2750" s="48"/>
      <c r="G2750" s="49"/>
      <c r="H2750" s="50">
        <v>6200</v>
      </c>
      <c r="I2750" s="51">
        <v>0.14499999999999999</v>
      </c>
      <c r="J2750" s="51"/>
      <c r="K2750" s="52">
        <f t="shared" si="1548"/>
        <v>508896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7"/>
      <c r="K2763" s="311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2">
        <f>SUM(K2746:K2761)</f>
        <v>2879725.5</v>
      </c>
      <c r="K2764" s="333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4"/>
      <c r="K2765" s="334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1"/>
      <c r="K2767" s="311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5">
        <f>((J2764/1.11)+(K2766/1.11))*11%</f>
        <v>285378.20270270266</v>
      </c>
      <c r="K2768" s="336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1"/>
      <c r="K2769" s="311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2879725.5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2" t="s">
        <v>82</v>
      </c>
      <c r="K2772" s="31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2"/>
      <c r="K2773" s="31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6" t="str">
        <f>H2738</f>
        <v>CV RAINBOW NUSANTARA</v>
      </c>
      <c r="I2776" s="356"/>
      <c r="J2776" s="356"/>
      <c r="K2776" s="357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60" t="s">
        <v>3</v>
      </c>
      <c r="G2777" s="130"/>
      <c r="H2777" s="358"/>
      <c r="I2777" s="358"/>
      <c r="J2777" s="358"/>
      <c r="K2777" s="359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1">
        <f>D2740</f>
        <v>45160</v>
      </c>
      <c r="E2778" s="362"/>
      <c r="F2778" s="360"/>
      <c r="G2778" s="131"/>
      <c r="H2778" s="363" t="str">
        <f>H2740</f>
        <v/>
      </c>
      <c r="I2778" s="363"/>
      <c r="J2778" s="363"/>
      <c r="K2778" s="36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60"/>
      <c r="G2779" s="131"/>
      <c r="H2779" s="344" t="str">
        <f>H2741</f>
        <v>SIDOARJO</v>
      </c>
      <c r="I2779" s="344"/>
      <c r="J2779" s="344"/>
      <c r="K2779" s="345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1585</v>
      </c>
      <c r="E2780" s="122"/>
      <c r="F2780" s="133"/>
      <c r="G2780" s="134"/>
      <c r="H2780" s="346"/>
      <c r="I2780" s="346"/>
      <c r="J2780" s="346"/>
      <c r="K2780" s="347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156</v>
      </c>
      <c r="C2784" s="287" t="str">
        <f t="shared" si="1549"/>
        <v>PC</v>
      </c>
      <c r="D2784" s="288">
        <f t="shared" si="1549"/>
        <v>0</v>
      </c>
      <c r="E2784" s="289" t="str">
        <f t="shared" si="1549"/>
        <v>JANGKA (COMPASS SET) KENKO C-288 / MS-25</v>
      </c>
      <c r="F2784" s="158"/>
      <c r="G2784" s="159"/>
      <c r="H2784" s="160">
        <f t="shared" ref="H2784:J2784" si="1550">H2746</f>
        <v>7500</v>
      </c>
      <c r="I2784" s="161">
        <f t="shared" si="1550"/>
        <v>0.14499999999999999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1000350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PC</v>
      </c>
      <c r="D2785" s="288">
        <f t="shared" si="1552"/>
        <v>0</v>
      </c>
      <c r="E2785" s="289" t="str">
        <f t="shared" si="1552"/>
        <v>GARISAN BESI (STAINLESS STEEL) KENKO 100 CM / 1 M</v>
      </c>
      <c r="F2785" s="158"/>
      <c r="G2785" s="159"/>
      <c r="H2785" s="160">
        <f t="shared" ref="H2785:J2785" si="1553">H2747</f>
        <v>43500</v>
      </c>
      <c r="I2785" s="161">
        <f t="shared" si="1553"/>
        <v>0.14499999999999999</v>
      </c>
      <c r="J2785" s="161">
        <f t="shared" si="1553"/>
        <v>0</v>
      </c>
      <c r="K2785" s="162">
        <f t="shared" si="1551"/>
        <v>111577.5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216</v>
      </c>
      <c r="C2786" s="287" t="str">
        <f t="shared" si="1554"/>
        <v>PC</v>
      </c>
      <c r="D2786" s="288">
        <f t="shared" si="1554"/>
        <v>0</v>
      </c>
      <c r="E2786" s="289" t="str">
        <f t="shared" si="1554"/>
        <v>GARISAN BESI (STAINLESS STEEL) KENKO 15 CM</v>
      </c>
      <c r="F2786" s="158"/>
      <c r="G2786" s="159"/>
      <c r="H2786" s="160">
        <f t="shared" ref="H2786:J2786" si="1555">H2748</f>
        <v>3150</v>
      </c>
      <c r="I2786" s="161">
        <f t="shared" si="1555"/>
        <v>0.14499999999999999</v>
      </c>
      <c r="J2786" s="161">
        <f t="shared" si="1555"/>
        <v>0</v>
      </c>
      <c r="K2786" s="162">
        <f t="shared" si="1551"/>
        <v>581742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288</v>
      </c>
      <c r="C2787" s="287" t="str">
        <f t="shared" si="1556"/>
        <v>PC</v>
      </c>
      <c r="D2787" s="288">
        <f t="shared" si="1556"/>
        <v>0</v>
      </c>
      <c r="E2787" s="289" t="str">
        <f t="shared" si="1556"/>
        <v>PUSH PIN KENKO PN-30</v>
      </c>
      <c r="F2787" s="158"/>
      <c r="G2787" s="159"/>
      <c r="H2787" s="160">
        <f t="shared" ref="H2787:J2787" si="1557">H2749</f>
        <v>2750</v>
      </c>
      <c r="I2787" s="161">
        <f t="shared" si="1557"/>
        <v>0.14499999999999999</v>
      </c>
      <c r="J2787" s="161">
        <f t="shared" si="1557"/>
        <v>0</v>
      </c>
      <c r="K2787" s="162">
        <f t="shared" si="1551"/>
        <v>677160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96</v>
      </c>
      <c r="C2788" s="287" t="str">
        <f t="shared" si="1558"/>
        <v>PC</v>
      </c>
      <c r="D2788" s="288">
        <f t="shared" si="1558"/>
        <v>0</v>
      </c>
      <c r="E2788" s="289" t="str">
        <f t="shared" si="1558"/>
        <v>DATE STAMP KENKO D-4 (Cap Tanggal 4 Mm)</v>
      </c>
      <c r="F2788" s="158"/>
      <c r="G2788" s="159"/>
      <c r="H2788" s="160">
        <f t="shared" ref="H2788:J2788" si="1559">H2750</f>
        <v>6200</v>
      </c>
      <c r="I2788" s="161">
        <f t="shared" si="1559"/>
        <v>0.14499999999999999</v>
      </c>
      <c r="J2788" s="161">
        <f t="shared" si="1559"/>
        <v>0</v>
      </c>
      <c r="K2788" s="162">
        <f t="shared" si="1551"/>
        <v>508896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9"/>
      <c r="K2801" s="365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70">
        <f>SUM(K2784:K2799)</f>
        <v>2879725.5</v>
      </c>
      <c r="K2802" s="37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6"/>
      <c r="K2803" s="366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5"/>
      <c r="K2805" s="365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7">
        <f>((J2802/1.11)+(K2804/1.11))*11%</f>
        <v>285378.20270270266</v>
      </c>
      <c r="K2806" s="368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5"/>
      <c r="K2807" s="365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2879725.5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8" t="str">
        <f>J2772</f>
        <v>NOVI / YO</v>
      </c>
      <c r="K2810" s="339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8">
        <f>J2773</f>
        <v>0</v>
      </c>
      <c r="K2811" s="339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40" t="str">
        <f>H2776</f>
        <v>CV RAINBOW NUSANTARA</v>
      </c>
      <c r="I2814" s="340"/>
      <c r="J2814" s="340"/>
      <c r="K2814" s="341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4" t="s">
        <v>3</v>
      </c>
      <c r="G2815" s="207"/>
      <c r="H2815" s="342"/>
      <c r="I2815" s="342"/>
      <c r="J2815" s="342"/>
      <c r="K2815" s="343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5">
        <f>D2778</f>
        <v>45160</v>
      </c>
      <c r="E2816" s="316"/>
      <c r="F2816" s="314"/>
      <c r="G2816" s="208"/>
      <c r="H2816" s="317" t="str">
        <f>H2778</f>
        <v/>
      </c>
      <c r="I2816" s="317"/>
      <c r="J2816" s="317"/>
      <c r="K2816" s="318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4"/>
      <c r="G2817" s="208"/>
      <c r="H2817" s="319" t="str">
        <f>H2779</f>
        <v>SIDOARJO</v>
      </c>
      <c r="I2817" s="319"/>
      <c r="J2817" s="319"/>
      <c r="K2817" s="320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1585</v>
      </c>
      <c r="E2818" s="199"/>
      <c r="F2818" s="210"/>
      <c r="G2818" s="211"/>
      <c r="H2818" s="321"/>
      <c r="I2818" s="321"/>
      <c r="J2818" s="321"/>
      <c r="K2818" s="322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156</v>
      </c>
      <c r="C2822" s="292" t="str">
        <f t="shared" si="1582"/>
        <v>PC</v>
      </c>
      <c r="D2822" s="293">
        <f t="shared" si="1582"/>
        <v>0</v>
      </c>
      <c r="E2822" s="294" t="str">
        <f t="shared" si="1582"/>
        <v>JANGKA (COMPASS SET) KENKO C-288 / MS-25</v>
      </c>
      <c r="F2822" s="235"/>
      <c r="G2822" s="236"/>
      <c r="H2822" s="237">
        <f t="shared" ref="H2822:J2822" si="1583">H2784</f>
        <v>7500</v>
      </c>
      <c r="I2822" s="238">
        <f t="shared" si="1583"/>
        <v>0.14499999999999999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1000350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PC</v>
      </c>
      <c r="D2823" s="293">
        <f t="shared" si="1585"/>
        <v>0</v>
      </c>
      <c r="E2823" s="294" t="str">
        <f t="shared" si="1585"/>
        <v>GARISAN BESI (STAINLESS STEEL) KENKO 100 CM / 1 M</v>
      </c>
      <c r="F2823" s="235"/>
      <c r="G2823" s="236"/>
      <c r="H2823" s="237">
        <f t="shared" ref="H2823:J2823" si="1586">H2785</f>
        <v>43500</v>
      </c>
      <c r="I2823" s="238">
        <f t="shared" si="1586"/>
        <v>0.14499999999999999</v>
      </c>
      <c r="J2823" s="238">
        <f t="shared" si="1586"/>
        <v>0</v>
      </c>
      <c r="K2823" s="239">
        <f t="shared" si="1584"/>
        <v>111577.5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216</v>
      </c>
      <c r="C2824" s="292" t="str">
        <f t="shared" si="1587"/>
        <v>PC</v>
      </c>
      <c r="D2824" s="293">
        <f t="shared" si="1587"/>
        <v>0</v>
      </c>
      <c r="E2824" s="294" t="str">
        <f t="shared" si="1587"/>
        <v>GARISAN BESI (STAINLESS STEEL) KENKO 15 CM</v>
      </c>
      <c r="F2824" s="235"/>
      <c r="G2824" s="236"/>
      <c r="H2824" s="237">
        <f t="shared" ref="H2824:J2824" si="1588">H2786</f>
        <v>3150</v>
      </c>
      <c r="I2824" s="238">
        <f t="shared" si="1588"/>
        <v>0.14499999999999999</v>
      </c>
      <c r="J2824" s="238">
        <f t="shared" si="1588"/>
        <v>0</v>
      </c>
      <c r="K2824" s="239">
        <f t="shared" si="1584"/>
        <v>581742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288</v>
      </c>
      <c r="C2825" s="292" t="str">
        <f t="shared" si="1589"/>
        <v>PC</v>
      </c>
      <c r="D2825" s="293">
        <f t="shared" si="1589"/>
        <v>0</v>
      </c>
      <c r="E2825" s="294" t="str">
        <f t="shared" si="1589"/>
        <v>PUSH PIN KENKO PN-30</v>
      </c>
      <c r="F2825" s="235"/>
      <c r="G2825" s="236"/>
      <c r="H2825" s="237">
        <f t="shared" ref="H2825:J2825" si="1590">H2787</f>
        <v>2750</v>
      </c>
      <c r="I2825" s="238">
        <f t="shared" si="1590"/>
        <v>0.14499999999999999</v>
      </c>
      <c r="J2825" s="238">
        <f t="shared" si="1590"/>
        <v>0</v>
      </c>
      <c r="K2825" s="239">
        <f t="shared" si="1584"/>
        <v>677160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96</v>
      </c>
      <c r="C2826" s="292" t="str">
        <f t="shared" si="1591"/>
        <v>PC</v>
      </c>
      <c r="D2826" s="293">
        <f t="shared" si="1591"/>
        <v>0</v>
      </c>
      <c r="E2826" s="294" t="str">
        <f t="shared" si="1591"/>
        <v>DATE STAMP KENKO D-4 (Cap Tanggal 4 Mm)</v>
      </c>
      <c r="F2826" s="235"/>
      <c r="G2826" s="236"/>
      <c r="H2826" s="237">
        <f t="shared" ref="H2826:J2826" si="1592">H2788</f>
        <v>6200</v>
      </c>
      <c r="I2826" s="238">
        <f t="shared" si="1592"/>
        <v>0.14499999999999999</v>
      </c>
      <c r="J2826" s="238">
        <f t="shared" si="1592"/>
        <v>0</v>
      </c>
      <c r="K2826" s="239">
        <f t="shared" si="1584"/>
        <v>508896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3"/>
      <c r="K2839" s="32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5">
        <f>SUM(K2822:K2837)</f>
        <v>2879725.5</v>
      </c>
      <c r="K2840" s="32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7"/>
      <c r="K2841" s="32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4"/>
      <c r="K2843" s="32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8">
        <f>((J2840/1.11)+(K2842/1.11))*11%</f>
        <v>285378.20270270266</v>
      </c>
      <c r="K2844" s="329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4"/>
      <c r="K2845" s="32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2879725.5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30" t="str">
        <f>J2810</f>
        <v>NOVI / YO</v>
      </c>
      <c r="K2848" s="331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30">
        <f>J2811</f>
        <v>0</v>
      </c>
      <c r="K2849" s="331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06" t="s">
        <v>121</v>
      </c>
      <c r="I2852" s="306"/>
      <c r="J2852" s="306"/>
      <c r="K2852" s="30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0" t="s">
        <v>3</v>
      </c>
      <c r="G2853" s="17"/>
      <c r="H2853" s="308"/>
      <c r="I2853" s="308"/>
      <c r="J2853" s="308"/>
      <c r="K2853" s="30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8">
        <v>45161</v>
      </c>
      <c r="E2854" s="349"/>
      <c r="F2854" s="310"/>
      <c r="G2854" s="18"/>
      <c r="H2854" s="350" t="s">
        <v>122</v>
      </c>
      <c r="I2854" s="350"/>
      <c r="J2854" s="350"/>
      <c r="K2854" s="351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0"/>
      <c r="G2855" s="18"/>
      <c r="H2855" s="352" t="s">
        <v>123</v>
      </c>
      <c r="I2855" s="352"/>
      <c r="J2855" s="352"/>
      <c r="K2855" s="353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153</v>
      </c>
      <c r="E2856" s="9"/>
      <c r="F2856" s="21"/>
      <c r="G2856" s="22"/>
      <c r="H2856" s="354"/>
      <c r="I2856" s="354"/>
      <c r="J2856" s="354"/>
      <c r="K2856" s="355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34</v>
      </c>
      <c r="D2860" s="93">
        <v>2</v>
      </c>
      <c r="E2860" s="63" t="s">
        <v>154</v>
      </c>
      <c r="F2860" s="48"/>
      <c r="G2860" s="49"/>
      <c r="H2860" s="50">
        <v>17000</v>
      </c>
      <c r="I2860" s="51">
        <v>0.14000000000000001</v>
      </c>
      <c r="J2860" s="51"/>
      <c r="K2860" s="52">
        <f t="shared" ref="K2860:K2875" si="1615">(B2860*H2860-((B2860*H2860)*I2860))-((B2860*H2860-((B2860*H2860)*I2860))*J2860)</f>
        <v>1462000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7"/>
      <c r="K2877" s="311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2">
        <f>SUM(K2860:K2875)</f>
        <v>1462000</v>
      </c>
      <c r="K2878" s="333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4"/>
      <c r="K2879" s="334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1"/>
      <c r="K2881" s="311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5">
        <f>((J2878/1.11)+(K2880/1.11))*11%</f>
        <v>144882.88288288287</v>
      </c>
      <c r="K2882" s="336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1"/>
      <c r="K2883" s="311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1462000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2" t="s">
        <v>102</v>
      </c>
      <c r="K2886" s="31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2"/>
      <c r="K2887" s="31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6" t="str">
        <f>H2852</f>
        <v>HARNOYO</v>
      </c>
      <c r="I2890" s="356"/>
      <c r="J2890" s="356"/>
      <c r="K2890" s="357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60" t="s">
        <v>3</v>
      </c>
      <c r="G2891" s="130"/>
      <c r="H2891" s="358"/>
      <c r="I2891" s="358"/>
      <c r="J2891" s="358"/>
      <c r="K2891" s="359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1">
        <f>D2854</f>
        <v>45161</v>
      </c>
      <c r="E2892" s="362"/>
      <c r="F2892" s="360"/>
      <c r="G2892" s="131"/>
      <c r="H2892" s="363" t="str">
        <f>H2854</f>
        <v>(BENDAN)</v>
      </c>
      <c r="I2892" s="363"/>
      <c r="J2892" s="363"/>
      <c r="K2892" s="36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60"/>
      <c r="G2893" s="131"/>
      <c r="H2893" s="344" t="str">
        <f>H2855</f>
        <v>PEKALONGAN</v>
      </c>
      <c r="I2893" s="344"/>
      <c r="J2893" s="344"/>
      <c r="K2893" s="345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3516</v>
      </c>
      <c r="E2894" s="122"/>
      <c r="F2894" s="133"/>
      <c r="G2894" s="134"/>
      <c r="H2894" s="346"/>
      <c r="I2894" s="346"/>
      <c r="J2894" s="346"/>
      <c r="K2894" s="347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PAK</v>
      </c>
      <c r="D2898" s="288">
        <f t="shared" si="1616"/>
        <v>2</v>
      </c>
      <c r="E2898" s="289" t="str">
        <f t="shared" si="1616"/>
        <v>PAPER TRIGONAL CLIP KENKO NO. 1</v>
      </c>
      <c r="F2898" s="158"/>
      <c r="G2898" s="159"/>
      <c r="H2898" s="160">
        <f t="shared" ref="H2898:J2898" si="1617">H2860</f>
        <v>17000</v>
      </c>
      <c r="I2898" s="161">
        <f t="shared" si="1617"/>
        <v>0.14000000000000001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1462000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9"/>
      <c r="K2915" s="365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70">
        <f>SUM(K2898:K2913)</f>
        <v>1462000</v>
      </c>
      <c r="K2916" s="37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6"/>
      <c r="K2917" s="366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5"/>
      <c r="K2919" s="365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7">
        <f>((J2916/1.11)+(K2918/1.11))*11%</f>
        <v>144882.88288288287</v>
      </c>
      <c r="K2920" s="368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5"/>
      <c r="K2921" s="365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1462000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8" t="str">
        <f>J2886</f>
        <v>LENA / YO</v>
      </c>
      <c r="K2924" s="339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8">
        <f>J2887</f>
        <v>0</v>
      </c>
      <c r="K2925" s="339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40" t="str">
        <f>H2890</f>
        <v>HARNOYO</v>
      </c>
      <c r="I2928" s="340"/>
      <c r="J2928" s="340"/>
      <c r="K2928" s="341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4" t="s">
        <v>3</v>
      </c>
      <c r="G2929" s="207"/>
      <c r="H2929" s="342"/>
      <c r="I2929" s="342"/>
      <c r="J2929" s="342"/>
      <c r="K2929" s="343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5">
        <f>D2892</f>
        <v>45161</v>
      </c>
      <c r="E2930" s="316"/>
      <c r="F2930" s="314"/>
      <c r="G2930" s="208"/>
      <c r="H2930" s="317" t="str">
        <f>H2892</f>
        <v>(BENDAN)</v>
      </c>
      <c r="I2930" s="317"/>
      <c r="J2930" s="317"/>
      <c r="K2930" s="318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4"/>
      <c r="G2931" s="208"/>
      <c r="H2931" s="319" t="str">
        <f>H2893</f>
        <v>PEKALONGAN</v>
      </c>
      <c r="I2931" s="319"/>
      <c r="J2931" s="319"/>
      <c r="K2931" s="320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3516</v>
      </c>
      <c r="E2932" s="199"/>
      <c r="F2932" s="210"/>
      <c r="G2932" s="211"/>
      <c r="H2932" s="321"/>
      <c r="I2932" s="321"/>
      <c r="J2932" s="321"/>
      <c r="K2932" s="322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PAK</v>
      </c>
      <c r="D2936" s="293">
        <f t="shared" si="1649"/>
        <v>2</v>
      </c>
      <c r="E2936" s="294" t="str">
        <f t="shared" si="1649"/>
        <v>PAPER TRIGONAL CLIP KENKO NO. 1</v>
      </c>
      <c r="F2936" s="235"/>
      <c r="G2936" s="236"/>
      <c r="H2936" s="237">
        <f t="shared" ref="H2936:J2936" si="1650">H2898</f>
        <v>17000</v>
      </c>
      <c r="I2936" s="238">
        <f t="shared" si="1650"/>
        <v>0.14000000000000001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1462000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3"/>
      <c r="K2953" s="32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5">
        <f>SUM(K2936:K2951)</f>
        <v>1462000</v>
      </c>
      <c r="K2954" s="32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7"/>
      <c r="K2955" s="32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4"/>
      <c r="K2957" s="32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8">
        <f>((J2954/1.11)+(K2956/1.11))*11%</f>
        <v>144882.88288288287</v>
      </c>
      <c r="K2958" s="329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4"/>
      <c r="K2959" s="32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1462000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30" t="str">
        <f>J2924</f>
        <v>LENA / YO</v>
      </c>
      <c r="K2962" s="331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30">
        <f>J2925</f>
        <v>0</v>
      </c>
      <c r="K2963" s="331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06" t="s">
        <v>50</v>
      </c>
      <c r="I2966" s="306"/>
      <c r="J2966" s="306"/>
      <c r="K2966" s="30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0" t="s">
        <v>3</v>
      </c>
      <c r="G2967" s="17"/>
      <c r="H2967" s="308"/>
      <c r="I2967" s="308"/>
      <c r="J2967" s="308"/>
      <c r="K2967" s="30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8">
        <v>45161</v>
      </c>
      <c r="E2968" s="349"/>
      <c r="F2968" s="310"/>
      <c r="G2968" s="18"/>
      <c r="H2968" s="350" t="s">
        <v>51</v>
      </c>
      <c r="I2968" s="350"/>
      <c r="J2968" s="350"/>
      <c r="K2968" s="351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0"/>
      <c r="G2969" s="18"/>
      <c r="H2969" s="352" t="s">
        <v>32</v>
      </c>
      <c r="I2969" s="352"/>
      <c r="J2969" s="352"/>
      <c r="K2969" s="353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155</v>
      </c>
      <c r="E2970" s="9"/>
      <c r="F2970" s="21"/>
      <c r="G2970" s="22"/>
      <c r="H2970" s="354"/>
      <c r="I2970" s="354"/>
      <c r="J2970" s="354"/>
      <c r="K2970" s="355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144</v>
      </c>
      <c r="C2974" s="46" t="s">
        <v>86</v>
      </c>
      <c r="D2974" s="93">
        <v>2</v>
      </c>
      <c r="E2974" s="63" t="s">
        <v>156</v>
      </c>
      <c r="F2974" s="48"/>
      <c r="G2974" s="49"/>
      <c r="H2974" s="50">
        <v>47100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5866776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7"/>
      <c r="K2991" s="311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2">
        <f>SUM(K2974:K2989)</f>
        <v>5866776</v>
      </c>
      <c r="K2992" s="333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4"/>
      <c r="K2993" s="334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1"/>
      <c r="K2995" s="311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5">
        <f>((J2992/1.11)+(K2994/1.11))*11%</f>
        <v>581392.21621621621</v>
      </c>
      <c r="K2996" s="336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1"/>
      <c r="K2997" s="311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5866776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2" t="s">
        <v>102</v>
      </c>
      <c r="K3000" s="31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2"/>
      <c r="K3001" s="31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6" t="str">
        <f>H2966</f>
        <v>CV PELITA JAYA</v>
      </c>
      <c r="I3004" s="356"/>
      <c r="J3004" s="356"/>
      <c r="K3004" s="357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60" t="s">
        <v>3</v>
      </c>
      <c r="G3005" s="130"/>
      <c r="H3005" s="358"/>
      <c r="I3005" s="358"/>
      <c r="J3005" s="358"/>
      <c r="K3005" s="359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1">
        <f>D2968</f>
        <v>45161</v>
      </c>
      <c r="E3006" s="362"/>
      <c r="F3006" s="360"/>
      <c r="G3006" s="131"/>
      <c r="H3006" s="363" t="str">
        <f>H2968</f>
        <v>(ANUGERAH SEJAHTERA)</v>
      </c>
      <c r="I3006" s="363"/>
      <c r="J3006" s="363"/>
      <c r="K3006" s="36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60"/>
      <c r="G3007" s="131"/>
      <c r="H3007" s="344" t="str">
        <f>H2969</f>
        <v>PURWOKERTO</v>
      </c>
      <c r="I3007" s="344"/>
      <c r="J3007" s="344"/>
      <c r="K3007" s="345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3520</v>
      </c>
      <c r="E3008" s="122"/>
      <c r="F3008" s="133"/>
      <c r="G3008" s="134"/>
      <c r="H3008" s="346"/>
      <c r="I3008" s="346"/>
      <c r="J3008" s="346"/>
      <c r="K3008" s="347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144</v>
      </c>
      <c r="C3012" s="287" t="str">
        <f t="shared" si="1683"/>
        <v>LS</v>
      </c>
      <c r="D3012" s="288">
        <f t="shared" si="1683"/>
        <v>2</v>
      </c>
      <c r="E3012" s="289" t="str">
        <f t="shared" si="1683"/>
        <v>CORRECTION FLUID KENKO KE-108</v>
      </c>
      <c r="F3012" s="158"/>
      <c r="G3012" s="159"/>
      <c r="H3012" s="160">
        <f t="shared" ref="H3012:J3012" si="1684">H2974</f>
        <v>47100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5866776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9"/>
      <c r="K3029" s="365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70">
        <f>SUM(K3012:K3027)</f>
        <v>5866776</v>
      </c>
      <c r="K3030" s="37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6"/>
      <c r="K3031" s="366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5"/>
      <c r="K3033" s="365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7">
        <f>((J3030/1.11)+(K3032/1.11))*11%</f>
        <v>581392.21621621621</v>
      </c>
      <c r="K3034" s="368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5"/>
      <c r="K3035" s="365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5866776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8" t="str">
        <f>J3000</f>
        <v>LENA / YO</v>
      </c>
      <c r="K3038" s="339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8">
        <f>J3001</f>
        <v>0</v>
      </c>
      <c r="K3039" s="339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40" t="str">
        <f>H3004</f>
        <v>CV PELITA JAYA</v>
      </c>
      <c r="I3042" s="340"/>
      <c r="J3042" s="340"/>
      <c r="K3042" s="341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4" t="s">
        <v>3</v>
      </c>
      <c r="G3043" s="207"/>
      <c r="H3043" s="342"/>
      <c r="I3043" s="342"/>
      <c r="J3043" s="342"/>
      <c r="K3043" s="343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5">
        <f>D3006</f>
        <v>45161</v>
      </c>
      <c r="E3044" s="316"/>
      <c r="F3044" s="314"/>
      <c r="G3044" s="208"/>
      <c r="H3044" s="317" t="str">
        <f>H3006</f>
        <v>(ANUGERAH SEJAHTERA)</v>
      </c>
      <c r="I3044" s="317"/>
      <c r="J3044" s="317"/>
      <c r="K3044" s="318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4"/>
      <c r="G3045" s="208"/>
      <c r="H3045" s="319" t="str">
        <f>H3007</f>
        <v>PURWOKERTO</v>
      </c>
      <c r="I3045" s="319"/>
      <c r="J3045" s="319"/>
      <c r="K3045" s="320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3520</v>
      </c>
      <c r="E3046" s="199"/>
      <c r="F3046" s="210"/>
      <c r="G3046" s="211"/>
      <c r="H3046" s="321"/>
      <c r="I3046" s="321"/>
      <c r="J3046" s="321"/>
      <c r="K3046" s="322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144</v>
      </c>
      <c r="C3050" s="292" t="str">
        <f t="shared" si="1716"/>
        <v>LS</v>
      </c>
      <c r="D3050" s="293">
        <f t="shared" si="1716"/>
        <v>2</v>
      </c>
      <c r="E3050" s="294" t="str">
        <f t="shared" si="1716"/>
        <v>CORRECTION FLUID KENKO KE-108</v>
      </c>
      <c r="F3050" s="235"/>
      <c r="G3050" s="236"/>
      <c r="H3050" s="237">
        <f t="shared" ref="H3050:J3050" si="1717">H3012</f>
        <v>47100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5866776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3"/>
      <c r="K3067" s="32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5">
        <f>SUM(K3050:K3065)</f>
        <v>5866776</v>
      </c>
      <c r="K3068" s="32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7"/>
      <c r="K3069" s="32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4"/>
      <c r="K3071" s="32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8">
        <f>((J3068/1.11)+(K3070/1.11))*11%</f>
        <v>581392.21621621621</v>
      </c>
      <c r="K3072" s="329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4"/>
      <c r="K3073" s="32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5866776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30" t="str">
        <f>J3038</f>
        <v>LENA / YO</v>
      </c>
      <c r="K3076" s="331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30">
        <f>J3039</f>
        <v>0</v>
      </c>
      <c r="K3077" s="331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06" t="s">
        <v>37</v>
      </c>
      <c r="I3080" s="306"/>
      <c r="J3080" s="306"/>
      <c r="K3080" s="30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0" t="s">
        <v>3</v>
      </c>
      <c r="G3081" s="17"/>
      <c r="H3081" s="308"/>
      <c r="I3081" s="308"/>
      <c r="J3081" s="308"/>
      <c r="K3081" s="30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8">
        <v>45166</v>
      </c>
      <c r="E3082" s="349"/>
      <c r="F3082" s="310"/>
      <c r="G3082" s="18"/>
      <c r="H3082" s="350" t="s">
        <v>38</v>
      </c>
      <c r="I3082" s="350"/>
      <c r="J3082" s="350"/>
      <c r="K3082" s="351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0"/>
      <c r="G3083" s="18"/>
      <c r="H3083" s="352" t="s">
        <v>39</v>
      </c>
      <c r="I3083" s="352"/>
      <c r="J3083" s="352"/>
      <c r="K3083" s="353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164</v>
      </c>
      <c r="E3084" s="9"/>
      <c r="F3084" s="21"/>
      <c r="G3084" s="22"/>
      <c r="H3084" s="354"/>
      <c r="I3084" s="354"/>
      <c r="J3084" s="354"/>
      <c r="K3084" s="355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80</v>
      </c>
      <c r="C3088" s="46" t="s">
        <v>80</v>
      </c>
      <c r="D3088" s="93">
        <v>1</v>
      </c>
      <c r="E3088" s="110" t="s">
        <v>165</v>
      </c>
      <c r="F3088" s="48"/>
      <c r="G3088" s="49"/>
      <c r="H3088" s="50">
        <v>56000</v>
      </c>
      <c r="I3088" s="51">
        <v>0.125</v>
      </c>
      <c r="J3088" s="51"/>
      <c r="K3088" s="52">
        <f t="shared" ref="K3088:K3103" si="1749">(B3088*H3088-((B3088*H3088)*I3088))-((B3088*H3088-((B3088*H3088)*I3088))*J3088)</f>
        <v>3920000</v>
      </c>
      <c r="L3088" s="36"/>
    </row>
    <row r="3089" spans="1:12" s="10" customFormat="1" ht="14.1" customHeight="1" x14ac:dyDescent="0.25">
      <c r="A3089" s="45">
        <v>2</v>
      </c>
      <c r="B3089" s="46">
        <v>60</v>
      </c>
      <c r="C3089" s="46" t="s">
        <v>86</v>
      </c>
      <c r="D3089" s="93">
        <v>3</v>
      </c>
      <c r="E3089" s="63" t="s">
        <v>166</v>
      </c>
      <c r="F3089" s="48"/>
      <c r="G3089" s="49"/>
      <c r="H3089" s="50">
        <v>147600</v>
      </c>
      <c r="I3089" s="51">
        <v>0.125</v>
      </c>
      <c r="J3089" s="51"/>
      <c r="K3089" s="52">
        <f t="shared" si="1749"/>
        <v>7749000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7"/>
      <c r="K3105" s="311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2">
        <f>SUM(K3088:K3103)</f>
        <v>11669000</v>
      </c>
      <c r="K3106" s="333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4"/>
      <c r="K3107" s="334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1"/>
      <c r="K3109" s="311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5">
        <f>((J3106/1.11)+(K3108/1.11))*11%</f>
        <v>1156387.3873873875</v>
      </c>
      <c r="K3110" s="336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1"/>
      <c r="K3111" s="311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11669000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2" t="s">
        <v>82</v>
      </c>
      <c r="K3114" s="31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2"/>
      <c r="K3115" s="31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6" t="str">
        <f>H3080</f>
        <v>LILY JULIAWATI</v>
      </c>
      <c r="I3118" s="356"/>
      <c r="J3118" s="356"/>
      <c r="K3118" s="357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60" t="s">
        <v>3</v>
      </c>
      <c r="G3119" s="130"/>
      <c r="H3119" s="358"/>
      <c r="I3119" s="358"/>
      <c r="J3119" s="358"/>
      <c r="K3119" s="359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1">
        <f>D3082</f>
        <v>45166</v>
      </c>
      <c r="E3120" s="362"/>
      <c r="F3120" s="360"/>
      <c r="G3120" s="131"/>
      <c r="H3120" s="363" t="str">
        <f>H3082</f>
        <v>(REJO AGUNG)</v>
      </c>
      <c r="I3120" s="363"/>
      <c r="J3120" s="363"/>
      <c r="K3120" s="36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60"/>
      <c r="G3121" s="131"/>
      <c r="H3121" s="344" t="str">
        <f>H3083</f>
        <v>JOMBANG</v>
      </c>
      <c r="I3121" s="344"/>
      <c r="J3121" s="344"/>
      <c r="K3121" s="345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G 3589</v>
      </c>
      <c r="E3122" s="122"/>
      <c r="F3122" s="133"/>
      <c r="G3122" s="134"/>
      <c r="H3122" s="346"/>
      <c r="I3122" s="346"/>
      <c r="J3122" s="346"/>
      <c r="K3122" s="347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80</v>
      </c>
      <c r="C3126" s="287" t="str">
        <f t="shared" si="1750"/>
        <v>PC</v>
      </c>
      <c r="D3126" s="288">
        <f t="shared" si="1750"/>
        <v>1</v>
      </c>
      <c r="E3126" s="289" t="str">
        <f t="shared" si="1750"/>
        <v>CALCULATOR JOYKO CC-12CO</v>
      </c>
      <c r="F3126" s="158"/>
      <c r="G3126" s="159"/>
      <c r="H3126" s="160">
        <f t="shared" ref="H3126:J3126" si="1751">H3088</f>
        <v>56000</v>
      </c>
      <c r="I3126" s="161">
        <f t="shared" si="1751"/>
        <v>0.125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3920000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60</v>
      </c>
      <c r="C3127" s="287" t="str">
        <f t="shared" si="1753"/>
        <v>LS</v>
      </c>
      <c r="D3127" s="288">
        <f t="shared" si="1753"/>
        <v>3</v>
      </c>
      <c r="E3127" s="289" t="str">
        <f t="shared" si="1753"/>
        <v>CUTTER 18 MM KENKO L-500 (BESAR)</v>
      </c>
      <c r="F3127" s="158"/>
      <c r="G3127" s="159"/>
      <c r="H3127" s="160">
        <f t="shared" ref="H3127:J3127" si="1754">H3089</f>
        <v>147600</v>
      </c>
      <c r="I3127" s="161">
        <f t="shared" si="1754"/>
        <v>0.125</v>
      </c>
      <c r="J3127" s="161">
        <f t="shared" si="1754"/>
        <v>0</v>
      </c>
      <c r="K3127" s="162">
        <f t="shared" si="1752"/>
        <v>7749000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9"/>
      <c r="K3143" s="365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70">
        <f>SUM(K3126:K3141)</f>
        <v>11669000</v>
      </c>
      <c r="K3144" s="37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6"/>
      <c r="K3145" s="366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5"/>
      <c r="K3147" s="365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7">
        <f>((J3144/1.11)+(K3146/1.11))*11%</f>
        <v>1156387.3873873875</v>
      </c>
      <c r="K3148" s="368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5"/>
      <c r="K3149" s="365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11669000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8" t="str">
        <f>J3114</f>
        <v>NOVI / YO</v>
      </c>
      <c r="K3152" s="339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8">
        <f>J3115</f>
        <v>0</v>
      </c>
      <c r="K3153" s="339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40" t="str">
        <f>H3118</f>
        <v>LILY JULIAWATI</v>
      </c>
      <c r="I3156" s="340"/>
      <c r="J3156" s="340"/>
      <c r="K3156" s="341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4" t="s">
        <v>3</v>
      </c>
      <c r="G3157" s="207"/>
      <c r="H3157" s="342"/>
      <c r="I3157" s="342"/>
      <c r="J3157" s="342"/>
      <c r="K3157" s="343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5">
        <f>D3120</f>
        <v>45166</v>
      </c>
      <c r="E3158" s="316"/>
      <c r="F3158" s="314"/>
      <c r="G3158" s="208"/>
      <c r="H3158" s="317" t="str">
        <f>H3120</f>
        <v>(REJO AGUNG)</v>
      </c>
      <c r="I3158" s="317"/>
      <c r="J3158" s="317"/>
      <c r="K3158" s="318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4"/>
      <c r="G3159" s="208"/>
      <c r="H3159" s="319" t="str">
        <f>H3121</f>
        <v>JOMBANG</v>
      </c>
      <c r="I3159" s="319"/>
      <c r="J3159" s="319"/>
      <c r="K3159" s="320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G 3589</v>
      </c>
      <c r="E3160" s="199"/>
      <c r="F3160" s="210"/>
      <c r="G3160" s="211"/>
      <c r="H3160" s="321"/>
      <c r="I3160" s="321"/>
      <c r="J3160" s="321"/>
      <c r="K3160" s="322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80</v>
      </c>
      <c r="C3164" s="292" t="str">
        <f t="shared" si="1783"/>
        <v>PC</v>
      </c>
      <c r="D3164" s="293">
        <f t="shared" si="1783"/>
        <v>1</v>
      </c>
      <c r="E3164" s="294" t="str">
        <f t="shared" si="1783"/>
        <v>CALCULATOR JOYKO CC-12CO</v>
      </c>
      <c r="F3164" s="235"/>
      <c r="G3164" s="236"/>
      <c r="H3164" s="237">
        <f t="shared" ref="H3164:J3164" si="1784">H3126</f>
        <v>56000</v>
      </c>
      <c r="I3164" s="238">
        <f t="shared" si="1784"/>
        <v>0.125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3920000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60</v>
      </c>
      <c r="C3165" s="292" t="str">
        <f t="shared" si="1786"/>
        <v>LS</v>
      </c>
      <c r="D3165" s="293">
        <f t="shared" si="1786"/>
        <v>3</v>
      </c>
      <c r="E3165" s="294" t="str">
        <f t="shared" si="1786"/>
        <v>CUTTER 18 MM KENKO L-500 (BESAR)</v>
      </c>
      <c r="F3165" s="235"/>
      <c r="G3165" s="236"/>
      <c r="H3165" s="237">
        <f t="shared" ref="H3165:J3165" si="1787">H3127</f>
        <v>147600</v>
      </c>
      <c r="I3165" s="238">
        <f t="shared" si="1787"/>
        <v>0.125</v>
      </c>
      <c r="J3165" s="238">
        <f t="shared" si="1787"/>
        <v>0</v>
      </c>
      <c r="K3165" s="239">
        <f t="shared" si="1785"/>
        <v>7749000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3"/>
      <c r="K3181" s="32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5">
        <f>SUM(K3164:K3179)</f>
        <v>11669000</v>
      </c>
      <c r="K3182" s="32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7"/>
      <c r="K3183" s="32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4"/>
      <c r="K3185" s="32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8">
        <f>((J3182/1.11)+(K3184/1.11))*11%</f>
        <v>1156387.3873873875</v>
      </c>
      <c r="K3186" s="329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4"/>
      <c r="K3187" s="32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11669000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30" t="str">
        <f>J3152</f>
        <v>NOVI / YO</v>
      </c>
      <c r="K3190" s="331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30">
        <f>J3153</f>
        <v>0</v>
      </c>
      <c r="K3191" s="331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06" t="s">
        <v>127</v>
      </c>
      <c r="I3194" s="306"/>
      <c r="J3194" s="306"/>
      <c r="K3194" s="30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0" t="s">
        <v>3</v>
      </c>
      <c r="G3195" s="17"/>
      <c r="H3195" s="308"/>
      <c r="I3195" s="308"/>
      <c r="J3195" s="308"/>
      <c r="K3195" s="30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8">
        <v>45162</v>
      </c>
      <c r="E3196" s="349"/>
      <c r="F3196" s="310"/>
      <c r="G3196" s="18"/>
      <c r="H3196" s="350" t="s">
        <v>31</v>
      </c>
      <c r="I3196" s="350"/>
      <c r="J3196" s="350"/>
      <c r="K3196" s="351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0"/>
      <c r="G3197" s="18"/>
      <c r="H3197" s="352" t="s">
        <v>76</v>
      </c>
      <c r="I3197" s="352"/>
      <c r="J3197" s="352"/>
      <c r="K3197" s="353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157</v>
      </c>
      <c r="E3198" s="9"/>
      <c r="F3198" s="21"/>
      <c r="G3198" s="22"/>
      <c r="H3198" s="354"/>
      <c r="I3198" s="354"/>
      <c r="J3198" s="354"/>
      <c r="K3198" s="355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</v>
      </c>
      <c r="C3202" s="46" t="s">
        <v>47</v>
      </c>
      <c r="D3202" s="93" t="s">
        <v>31</v>
      </c>
      <c r="E3202" s="110" t="s">
        <v>158</v>
      </c>
      <c r="F3202" s="48"/>
      <c r="G3202" s="49"/>
      <c r="H3202" s="50">
        <v>54300</v>
      </c>
      <c r="I3202" s="51">
        <v>0.1</v>
      </c>
      <c r="J3202" s="51"/>
      <c r="K3202" s="52">
        <f t="shared" ref="K3202:K3217" si="1816">(B3202*H3202-((B3202*H3202)*I3202))-((B3202*H3202-((B3202*H3202)*I3202))*J3202)</f>
        <v>293220</v>
      </c>
      <c r="L3202" s="36"/>
    </row>
    <row r="3203" spans="1:12" s="10" customFormat="1" ht="14.1" customHeight="1" x14ac:dyDescent="0.25">
      <c r="A3203" s="45">
        <v>2</v>
      </c>
      <c r="B3203" s="46">
        <v>6</v>
      </c>
      <c r="C3203" s="46" t="s">
        <v>47</v>
      </c>
      <c r="D3203" s="93" t="s">
        <v>31</v>
      </c>
      <c r="E3203" s="110" t="s">
        <v>159</v>
      </c>
      <c r="F3203" s="48"/>
      <c r="G3203" s="49"/>
      <c r="H3203" s="50">
        <v>60000</v>
      </c>
      <c r="I3203" s="51">
        <v>0.1</v>
      </c>
      <c r="J3203" s="51"/>
      <c r="K3203" s="52">
        <f t="shared" si="1816"/>
        <v>324000</v>
      </c>
      <c r="L3203" s="36"/>
    </row>
    <row r="3204" spans="1:12" s="10" customFormat="1" ht="14.1" customHeight="1" x14ac:dyDescent="0.25">
      <c r="A3204" s="45">
        <v>3</v>
      </c>
      <c r="B3204" s="46">
        <v>12</v>
      </c>
      <c r="C3204" s="46" t="s">
        <v>47</v>
      </c>
      <c r="D3204" s="93" t="s">
        <v>31</v>
      </c>
      <c r="E3204" s="110" t="s">
        <v>160</v>
      </c>
      <c r="F3204" s="48"/>
      <c r="G3204" s="49"/>
      <c r="H3204" s="50">
        <v>39600</v>
      </c>
      <c r="I3204" s="51">
        <v>0.1</v>
      </c>
      <c r="J3204" s="51"/>
      <c r="K3204" s="52">
        <f t="shared" si="1816"/>
        <v>427680</v>
      </c>
      <c r="L3204" s="36"/>
    </row>
    <row r="3205" spans="1:12" s="10" customFormat="1" ht="14.1" customHeight="1" x14ac:dyDescent="0.25">
      <c r="A3205" s="45">
        <v>4</v>
      </c>
      <c r="B3205" s="46">
        <v>12</v>
      </c>
      <c r="C3205" s="46" t="s">
        <v>47</v>
      </c>
      <c r="D3205" s="93" t="s">
        <v>31</v>
      </c>
      <c r="E3205" s="110" t="s">
        <v>161</v>
      </c>
      <c r="F3205" s="48"/>
      <c r="G3205" s="49"/>
      <c r="H3205" s="50">
        <v>21600</v>
      </c>
      <c r="I3205" s="51">
        <v>0.1</v>
      </c>
      <c r="J3205" s="51"/>
      <c r="K3205" s="52">
        <f t="shared" si="1816"/>
        <v>233280</v>
      </c>
      <c r="L3205" s="36"/>
    </row>
    <row r="3206" spans="1:12" s="10" customFormat="1" ht="14.1" customHeight="1" x14ac:dyDescent="0.25">
      <c r="A3206" s="45">
        <v>5</v>
      </c>
      <c r="B3206" s="46">
        <v>6</v>
      </c>
      <c r="C3206" s="46" t="s">
        <v>47</v>
      </c>
      <c r="D3206" s="93" t="s">
        <v>31</v>
      </c>
      <c r="E3206" s="110" t="s">
        <v>150</v>
      </c>
      <c r="F3206" s="48"/>
      <c r="G3206" s="49"/>
      <c r="H3206" s="50">
        <v>33000</v>
      </c>
      <c r="I3206" s="51">
        <v>0.1</v>
      </c>
      <c r="J3206" s="51"/>
      <c r="K3206" s="52">
        <f t="shared" si="1816"/>
        <v>178200</v>
      </c>
      <c r="L3206" s="36"/>
    </row>
    <row r="3207" spans="1:12" s="10" customFormat="1" ht="14.1" customHeight="1" x14ac:dyDescent="0.25">
      <c r="A3207" s="45">
        <v>6</v>
      </c>
      <c r="B3207" s="46">
        <v>6</v>
      </c>
      <c r="C3207" s="46" t="s">
        <v>47</v>
      </c>
      <c r="D3207" s="93" t="s">
        <v>31</v>
      </c>
      <c r="E3207" s="110" t="s">
        <v>162</v>
      </c>
      <c r="F3207" s="48"/>
      <c r="G3207" s="49"/>
      <c r="H3207" s="50">
        <v>41400</v>
      </c>
      <c r="I3207" s="51">
        <v>0.1</v>
      </c>
      <c r="J3207" s="51"/>
      <c r="K3207" s="52">
        <f t="shared" si="1816"/>
        <v>223560</v>
      </c>
      <c r="L3207" s="36"/>
    </row>
    <row r="3208" spans="1:12" s="10" customFormat="1" ht="14.1" customHeight="1" x14ac:dyDescent="0.25">
      <c r="A3208" s="45">
        <v>7</v>
      </c>
      <c r="B3208" s="46">
        <v>2</v>
      </c>
      <c r="C3208" s="46" t="s">
        <v>47</v>
      </c>
      <c r="D3208" s="93" t="s">
        <v>31</v>
      </c>
      <c r="E3208" s="110" t="s">
        <v>73</v>
      </c>
      <c r="F3208" s="48"/>
      <c r="G3208" s="49"/>
      <c r="H3208" s="50">
        <v>348000</v>
      </c>
      <c r="I3208" s="51">
        <v>0.1</v>
      </c>
      <c r="J3208" s="51"/>
      <c r="K3208" s="52">
        <f t="shared" si="1816"/>
        <v>626400</v>
      </c>
      <c r="L3208" s="36"/>
    </row>
    <row r="3209" spans="1:12" s="10" customFormat="1" ht="14.1" customHeight="1" x14ac:dyDescent="0.25">
      <c r="A3209" s="45">
        <v>8</v>
      </c>
      <c r="B3209" s="46">
        <v>50</v>
      </c>
      <c r="C3209" s="46" t="s">
        <v>85</v>
      </c>
      <c r="D3209" s="93">
        <v>1</v>
      </c>
      <c r="E3209" s="110" t="s">
        <v>163</v>
      </c>
      <c r="F3209" s="48"/>
      <c r="G3209" s="49"/>
      <c r="H3209" s="50">
        <v>28800</v>
      </c>
      <c r="I3209" s="51">
        <v>0.1</v>
      </c>
      <c r="J3209" s="51"/>
      <c r="K3209" s="52">
        <f t="shared" si="1816"/>
        <v>1296000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7"/>
      <c r="K3219" s="311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2">
        <f>SUM(K3202:K3217)</f>
        <v>3602340</v>
      </c>
      <c r="K3220" s="333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4"/>
      <c r="K3221" s="334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1"/>
      <c r="K3223" s="311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5">
        <f>((J3220/1.11)+(K3222/1.11))*11%</f>
        <v>356988.64864864864</v>
      </c>
      <c r="K3224" s="336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1"/>
      <c r="K3225" s="311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3602340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2" t="s">
        <v>36</v>
      </c>
      <c r="K3228" s="31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2"/>
      <c r="K3229" s="31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6" t="str">
        <f>H3194</f>
        <v>CV DWI JAYA</v>
      </c>
      <c r="I3232" s="356"/>
      <c r="J3232" s="356"/>
      <c r="K3232" s="357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60" t="s">
        <v>3</v>
      </c>
      <c r="G3233" s="130"/>
      <c r="H3233" s="358"/>
      <c r="I3233" s="358"/>
      <c r="J3233" s="358"/>
      <c r="K3233" s="359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1">
        <f>D3196</f>
        <v>45162</v>
      </c>
      <c r="E3234" s="362"/>
      <c r="F3234" s="360"/>
      <c r="G3234" s="131"/>
      <c r="H3234" s="363" t="str">
        <f>H3196</f>
        <v/>
      </c>
      <c r="I3234" s="363"/>
      <c r="J3234" s="363"/>
      <c r="K3234" s="36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60"/>
      <c r="G3235" s="131"/>
      <c r="H3235" s="344" t="str">
        <f>H3197</f>
        <v>YOGYAKARTA</v>
      </c>
      <c r="I3235" s="344"/>
      <c r="J3235" s="344"/>
      <c r="K3235" s="345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3572</v>
      </c>
      <c r="E3236" s="122"/>
      <c r="F3236" s="133"/>
      <c r="G3236" s="134"/>
      <c r="H3236" s="346"/>
      <c r="I3236" s="346"/>
      <c r="J3236" s="346"/>
      <c r="K3236" s="347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6</v>
      </c>
      <c r="C3240" s="287" t="str">
        <f t="shared" si="1817"/>
        <v>LSN</v>
      </c>
      <c r="D3240" s="288" t="str">
        <f t="shared" si="1817"/>
        <v/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293220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6</v>
      </c>
      <c r="C3241" s="287" t="str">
        <f t="shared" si="1820"/>
        <v>LSN</v>
      </c>
      <c r="D3241" s="288" t="str">
        <f t="shared" si="1820"/>
        <v/>
      </c>
      <c r="E3241" s="289" t="str">
        <f t="shared" si="1820"/>
        <v>CORRECTION TAPE KENKO CT-902 (12M x 5MM)</v>
      </c>
      <c r="F3241" s="158"/>
      <c r="G3241" s="159"/>
      <c r="H3241" s="160">
        <f t="shared" ref="H3241:J3241" si="1821">H3203</f>
        <v>60000</v>
      </c>
      <c r="I3241" s="161">
        <f t="shared" si="1821"/>
        <v>0.1</v>
      </c>
      <c r="J3241" s="161">
        <f t="shared" si="1821"/>
        <v>0</v>
      </c>
      <c r="K3241" s="162">
        <f t="shared" si="1819"/>
        <v>324000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12</v>
      </c>
      <c r="C3242" s="287" t="str">
        <f t="shared" si="1822"/>
        <v>LSN</v>
      </c>
      <c r="D3242" s="288" t="str">
        <f t="shared" si="1822"/>
        <v/>
      </c>
      <c r="E3242" s="289" t="str">
        <f t="shared" si="1822"/>
        <v>GEL PEN KENKO K-1 HITAM</v>
      </c>
      <c r="F3242" s="158"/>
      <c r="G3242" s="159"/>
      <c r="H3242" s="160">
        <f t="shared" ref="H3242:J3242" si="1823">H3204</f>
        <v>39600</v>
      </c>
      <c r="I3242" s="161">
        <f t="shared" si="1823"/>
        <v>0.1</v>
      </c>
      <c r="J3242" s="161">
        <f t="shared" si="1823"/>
        <v>0</v>
      </c>
      <c r="K3242" s="162">
        <f t="shared" si="1819"/>
        <v>427680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12</v>
      </c>
      <c r="C3243" s="287" t="str">
        <f t="shared" si="1824"/>
        <v>LSN</v>
      </c>
      <c r="D3243" s="288" t="str">
        <f t="shared" si="1824"/>
        <v/>
      </c>
      <c r="E3243" s="289" t="str">
        <f t="shared" si="1824"/>
        <v>GEL PEN KENKO KE-303 T-GEL TRIANGULAR HITAM</v>
      </c>
      <c r="F3243" s="158"/>
      <c r="G3243" s="159"/>
      <c r="H3243" s="160">
        <f t="shared" ref="H3243:J3243" si="1825">H3205</f>
        <v>21600</v>
      </c>
      <c r="I3243" s="161">
        <f t="shared" si="1825"/>
        <v>0.1</v>
      </c>
      <c r="J3243" s="161">
        <f t="shared" si="1825"/>
        <v>0</v>
      </c>
      <c r="K3243" s="162">
        <f t="shared" si="1819"/>
        <v>233280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6</v>
      </c>
      <c r="C3244" s="287" t="str">
        <f t="shared" si="1826"/>
        <v>LSN</v>
      </c>
      <c r="D3244" s="288" t="str">
        <f t="shared" si="1826"/>
        <v/>
      </c>
      <c r="E3244" s="289" t="str">
        <f t="shared" si="1826"/>
        <v>PUSH PIN KENKO PN-30</v>
      </c>
      <c r="F3244" s="158"/>
      <c r="G3244" s="159"/>
      <c r="H3244" s="160">
        <f t="shared" ref="H3244:J3244" si="1827">H3206</f>
        <v>33000</v>
      </c>
      <c r="I3244" s="161">
        <f t="shared" si="1827"/>
        <v>0.1</v>
      </c>
      <c r="J3244" s="161">
        <f t="shared" si="1827"/>
        <v>0</v>
      </c>
      <c r="K3244" s="162">
        <f t="shared" si="1819"/>
        <v>178200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6</v>
      </c>
      <c r="C3245" s="287" t="str">
        <f t="shared" si="1828"/>
        <v>LSN</v>
      </c>
      <c r="D3245" s="288" t="str">
        <f t="shared" si="1828"/>
        <v/>
      </c>
      <c r="E3245" s="289" t="str">
        <f t="shared" si="1828"/>
        <v>PAPER CLIP WARNA KENKO 3100</v>
      </c>
      <c r="F3245" s="158"/>
      <c r="G3245" s="159"/>
      <c r="H3245" s="160">
        <f t="shared" ref="H3245:J3245" si="1829">H3207</f>
        <v>41400</v>
      </c>
      <c r="I3245" s="161">
        <f t="shared" si="1829"/>
        <v>0.1</v>
      </c>
      <c r="J3245" s="161">
        <f t="shared" si="1829"/>
        <v>0</v>
      </c>
      <c r="K3245" s="162">
        <f t="shared" si="1819"/>
        <v>223560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2</v>
      </c>
      <c r="C3246" s="287" t="str">
        <f t="shared" si="1830"/>
        <v>LSN</v>
      </c>
      <c r="D3246" s="288" t="str">
        <f t="shared" si="1830"/>
        <v/>
      </c>
      <c r="E3246" s="289" t="str">
        <f t="shared" si="1830"/>
        <v>DESK SET KENKO K-8312 ORGANIZER</v>
      </c>
      <c r="F3246" s="158"/>
      <c r="G3246" s="159"/>
      <c r="H3246" s="160">
        <f t="shared" ref="H3246:J3246" si="1831">H3208</f>
        <v>348000</v>
      </c>
      <c r="I3246" s="161">
        <f t="shared" si="1831"/>
        <v>0.1</v>
      </c>
      <c r="J3246" s="161">
        <f t="shared" si="1831"/>
        <v>0</v>
      </c>
      <c r="K3246" s="162">
        <f t="shared" si="1819"/>
        <v>626400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50</v>
      </c>
      <c r="C3247" s="287" t="str">
        <f t="shared" si="1832"/>
        <v>GRS</v>
      </c>
      <c r="D3247" s="288">
        <f t="shared" si="1832"/>
        <v>1</v>
      </c>
      <c r="E3247" s="290" t="str">
        <f t="shared" si="1832"/>
        <v>BINDER CLIP KENKO NO. 105</v>
      </c>
      <c r="F3247" s="158"/>
      <c r="G3247" s="159"/>
      <c r="H3247" s="160">
        <f t="shared" ref="H3247:J3247" si="1833">H3209</f>
        <v>28800</v>
      </c>
      <c r="I3247" s="161">
        <f t="shared" si="1833"/>
        <v>0.1</v>
      </c>
      <c r="J3247" s="161">
        <f t="shared" si="1833"/>
        <v>0</v>
      </c>
      <c r="K3247" s="162">
        <f t="shared" si="1819"/>
        <v>1296000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9"/>
      <c r="K3257" s="365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70">
        <f>SUM(K3240:K3255)</f>
        <v>3602340</v>
      </c>
      <c r="K3258" s="37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6"/>
      <c r="K3259" s="366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5"/>
      <c r="K3261" s="365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7">
        <f>((J3258/1.11)+(K3260/1.11))*11%</f>
        <v>356988.64864864864</v>
      </c>
      <c r="K3262" s="368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5"/>
      <c r="K3263" s="365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3602340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8" t="str">
        <f>J3228</f>
        <v>NOVI / CONDRO</v>
      </c>
      <c r="K3266" s="339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8">
        <f>J3229</f>
        <v>0</v>
      </c>
      <c r="K3267" s="339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40" t="str">
        <f>H3232</f>
        <v>CV DWI JAYA</v>
      </c>
      <c r="I3270" s="340"/>
      <c r="J3270" s="340"/>
      <c r="K3270" s="341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4" t="s">
        <v>3</v>
      </c>
      <c r="G3271" s="207"/>
      <c r="H3271" s="342"/>
      <c r="I3271" s="342"/>
      <c r="J3271" s="342"/>
      <c r="K3271" s="343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5">
        <f>D3234</f>
        <v>45162</v>
      </c>
      <c r="E3272" s="316"/>
      <c r="F3272" s="314"/>
      <c r="G3272" s="208"/>
      <c r="H3272" s="317" t="str">
        <f>H3234</f>
        <v/>
      </c>
      <c r="I3272" s="317"/>
      <c r="J3272" s="317"/>
      <c r="K3272" s="318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4"/>
      <c r="G3273" s="208"/>
      <c r="H3273" s="319" t="str">
        <f>H3235</f>
        <v>YOGYAKARTA</v>
      </c>
      <c r="I3273" s="319"/>
      <c r="J3273" s="319"/>
      <c r="K3273" s="320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3572</v>
      </c>
      <c r="E3274" s="199"/>
      <c r="F3274" s="210"/>
      <c r="G3274" s="211"/>
      <c r="H3274" s="321"/>
      <c r="I3274" s="321"/>
      <c r="J3274" s="321"/>
      <c r="K3274" s="322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6</v>
      </c>
      <c r="C3278" s="292" t="str">
        <f t="shared" si="1850"/>
        <v>LSN</v>
      </c>
      <c r="D3278" s="293" t="str">
        <f t="shared" si="1850"/>
        <v/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293220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6</v>
      </c>
      <c r="C3279" s="292" t="str">
        <f t="shared" si="1853"/>
        <v>LSN</v>
      </c>
      <c r="D3279" s="293" t="str">
        <f t="shared" si="1853"/>
        <v/>
      </c>
      <c r="E3279" s="294" t="str">
        <f t="shared" si="1853"/>
        <v>CORRECTION TAPE KENKO CT-902 (12M x 5MM)</v>
      </c>
      <c r="F3279" s="235"/>
      <c r="G3279" s="236"/>
      <c r="H3279" s="237">
        <f t="shared" ref="H3279:J3279" si="1854">H3241</f>
        <v>60000</v>
      </c>
      <c r="I3279" s="238">
        <f t="shared" si="1854"/>
        <v>0.1</v>
      </c>
      <c r="J3279" s="238">
        <f t="shared" si="1854"/>
        <v>0</v>
      </c>
      <c r="K3279" s="239">
        <f t="shared" si="1852"/>
        <v>324000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12</v>
      </c>
      <c r="C3280" s="292" t="str">
        <f t="shared" si="1855"/>
        <v>LSN</v>
      </c>
      <c r="D3280" s="293" t="str">
        <f t="shared" si="1855"/>
        <v/>
      </c>
      <c r="E3280" s="294" t="str">
        <f t="shared" si="1855"/>
        <v>GEL PEN KENKO K-1 HITAM</v>
      </c>
      <c r="F3280" s="235"/>
      <c r="G3280" s="236"/>
      <c r="H3280" s="237">
        <f t="shared" ref="H3280:J3280" si="1856">H3242</f>
        <v>39600</v>
      </c>
      <c r="I3280" s="238">
        <f t="shared" si="1856"/>
        <v>0.1</v>
      </c>
      <c r="J3280" s="238">
        <f t="shared" si="1856"/>
        <v>0</v>
      </c>
      <c r="K3280" s="239">
        <f t="shared" si="1852"/>
        <v>427680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12</v>
      </c>
      <c r="C3281" s="292" t="str">
        <f t="shared" si="1857"/>
        <v>LSN</v>
      </c>
      <c r="D3281" s="293" t="str">
        <f t="shared" si="1857"/>
        <v/>
      </c>
      <c r="E3281" s="294" t="str">
        <f t="shared" si="1857"/>
        <v>GEL PEN KENKO KE-303 T-GEL TRIANGULAR HITAM</v>
      </c>
      <c r="F3281" s="235"/>
      <c r="G3281" s="236"/>
      <c r="H3281" s="237">
        <f t="shared" ref="H3281:J3281" si="1858">H3243</f>
        <v>21600</v>
      </c>
      <c r="I3281" s="238">
        <f t="shared" si="1858"/>
        <v>0.1</v>
      </c>
      <c r="J3281" s="238">
        <f t="shared" si="1858"/>
        <v>0</v>
      </c>
      <c r="K3281" s="239">
        <f t="shared" si="1852"/>
        <v>233280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6</v>
      </c>
      <c r="C3282" s="292" t="str">
        <f t="shared" si="1859"/>
        <v>LSN</v>
      </c>
      <c r="D3282" s="293" t="str">
        <f t="shared" si="1859"/>
        <v/>
      </c>
      <c r="E3282" s="294" t="str">
        <f t="shared" si="1859"/>
        <v>PUSH PIN KENKO PN-30</v>
      </c>
      <c r="F3282" s="235"/>
      <c r="G3282" s="236"/>
      <c r="H3282" s="237">
        <f t="shared" ref="H3282:J3282" si="1860">H3244</f>
        <v>33000</v>
      </c>
      <c r="I3282" s="238">
        <f t="shared" si="1860"/>
        <v>0.1</v>
      </c>
      <c r="J3282" s="238">
        <f t="shared" si="1860"/>
        <v>0</v>
      </c>
      <c r="K3282" s="239">
        <f t="shared" si="1852"/>
        <v>178200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6</v>
      </c>
      <c r="C3283" s="292" t="str">
        <f t="shared" si="1861"/>
        <v>LSN</v>
      </c>
      <c r="D3283" s="293" t="str">
        <f t="shared" si="1861"/>
        <v/>
      </c>
      <c r="E3283" s="294" t="str">
        <f t="shared" si="1861"/>
        <v>PAPER CLIP WARNA KENKO 3100</v>
      </c>
      <c r="F3283" s="235"/>
      <c r="G3283" s="236"/>
      <c r="H3283" s="237">
        <f t="shared" ref="H3283:J3283" si="1862">H3245</f>
        <v>41400</v>
      </c>
      <c r="I3283" s="238">
        <f t="shared" si="1862"/>
        <v>0.1</v>
      </c>
      <c r="J3283" s="238">
        <f t="shared" si="1862"/>
        <v>0</v>
      </c>
      <c r="K3283" s="239">
        <f t="shared" si="1852"/>
        <v>223560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2</v>
      </c>
      <c r="C3284" s="292" t="str">
        <f t="shared" si="1863"/>
        <v>LSN</v>
      </c>
      <c r="D3284" s="293" t="str">
        <f t="shared" si="1863"/>
        <v/>
      </c>
      <c r="E3284" s="294" t="str">
        <f t="shared" si="1863"/>
        <v>DESK SET KENKO K-8312 ORGANIZER</v>
      </c>
      <c r="F3284" s="235"/>
      <c r="G3284" s="236"/>
      <c r="H3284" s="237">
        <f t="shared" ref="H3284:J3284" si="1864">H3246</f>
        <v>348000</v>
      </c>
      <c r="I3284" s="238">
        <f t="shared" si="1864"/>
        <v>0.1</v>
      </c>
      <c r="J3284" s="238">
        <f t="shared" si="1864"/>
        <v>0</v>
      </c>
      <c r="K3284" s="239">
        <f t="shared" si="1852"/>
        <v>626400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50</v>
      </c>
      <c r="C3285" s="292" t="str">
        <f t="shared" si="1865"/>
        <v>GRS</v>
      </c>
      <c r="D3285" s="293">
        <f t="shared" si="1865"/>
        <v>1</v>
      </c>
      <c r="E3285" s="295" t="str">
        <f t="shared" si="1865"/>
        <v>BINDER CLIP KENKO NO. 105</v>
      </c>
      <c r="F3285" s="235"/>
      <c r="G3285" s="236"/>
      <c r="H3285" s="237">
        <f t="shared" ref="H3285:J3285" si="1866">H3247</f>
        <v>28800</v>
      </c>
      <c r="I3285" s="238">
        <f t="shared" si="1866"/>
        <v>0.1</v>
      </c>
      <c r="J3285" s="238">
        <f t="shared" si="1866"/>
        <v>0</v>
      </c>
      <c r="K3285" s="239">
        <f t="shared" si="1852"/>
        <v>1296000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3"/>
      <c r="K3295" s="32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5">
        <f>SUM(K3278:K3293)</f>
        <v>3602340</v>
      </c>
      <c r="K3296" s="32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7"/>
      <c r="K3297" s="32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4"/>
      <c r="K3299" s="32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8">
        <f>((J3296/1.11)+(K3298/1.11))*11%</f>
        <v>356988.64864864864</v>
      </c>
      <c r="K3300" s="329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4"/>
      <c r="K3301" s="32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3602340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30" t="str">
        <f>J3266</f>
        <v>NOVI / CONDRO</v>
      </c>
      <c r="K3304" s="331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30">
        <f>J3267</f>
        <v>0</v>
      </c>
      <c r="K3305" s="331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06" t="s">
        <v>50</v>
      </c>
      <c r="I3308" s="306"/>
      <c r="J3308" s="306"/>
      <c r="K3308" s="30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0" t="s">
        <v>3</v>
      </c>
      <c r="G3309" s="17"/>
      <c r="H3309" s="308"/>
      <c r="I3309" s="308"/>
      <c r="J3309" s="308"/>
      <c r="K3309" s="30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8">
        <v>45166</v>
      </c>
      <c r="E3310" s="349"/>
      <c r="F3310" s="310"/>
      <c r="G3310" s="18"/>
      <c r="H3310" s="350" t="s">
        <v>51</v>
      </c>
      <c r="I3310" s="350"/>
      <c r="J3310" s="350"/>
      <c r="K3310" s="351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0"/>
      <c r="G3311" s="18"/>
      <c r="H3311" s="352" t="s">
        <v>32</v>
      </c>
      <c r="I3311" s="352"/>
      <c r="J3311" s="352"/>
      <c r="K3311" s="353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167</v>
      </c>
      <c r="E3312" s="9"/>
      <c r="F3312" s="21"/>
      <c r="G3312" s="22"/>
      <c r="H3312" s="354"/>
      <c r="I3312" s="354"/>
      <c r="J3312" s="354"/>
      <c r="K3312" s="355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86</v>
      </c>
      <c r="D3316" s="93">
        <v>2</v>
      </c>
      <c r="E3316" s="63" t="s">
        <v>168</v>
      </c>
      <c r="F3316" s="48"/>
      <c r="G3316" s="49"/>
      <c r="H3316" s="50">
        <v>124200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5156784</v>
      </c>
      <c r="L3316" s="36"/>
    </row>
    <row r="3317" spans="1:12" s="10" customFormat="1" ht="14.1" customHeight="1" x14ac:dyDescent="0.25">
      <c r="A3317" s="45">
        <v>2</v>
      </c>
      <c r="B3317" s="46">
        <v>10</v>
      </c>
      <c r="C3317" s="46" t="s">
        <v>86</v>
      </c>
      <c r="D3317" s="93"/>
      <c r="E3317" s="305" t="s">
        <v>169</v>
      </c>
      <c r="F3317" s="48"/>
      <c r="G3317" s="49"/>
      <c r="H3317" s="50">
        <v>99600</v>
      </c>
      <c r="I3317" s="51">
        <v>0.13500000000000001</v>
      </c>
      <c r="J3317" s="51"/>
      <c r="K3317" s="52">
        <f t="shared" si="1883"/>
        <v>861540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7"/>
      <c r="K3333" s="311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2">
        <f>SUM(K3316:K3331)</f>
        <v>6018324</v>
      </c>
      <c r="K3334" s="333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4"/>
      <c r="K3335" s="334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1"/>
      <c r="K3337" s="311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5">
        <f>((J3334/1.11)+(K3336/1.11))*11%</f>
        <v>596410.48648648639</v>
      </c>
      <c r="K3338" s="336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1"/>
      <c r="K3339" s="311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6018324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2" t="s">
        <v>82</v>
      </c>
      <c r="K3342" s="31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2"/>
      <c r="K3343" s="31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6" t="str">
        <f>H3308</f>
        <v>CV PELITA JAYA</v>
      </c>
      <c r="I3346" s="356"/>
      <c r="J3346" s="356"/>
      <c r="K3346" s="357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60" t="s">
        <v>3</v>
      </c>
      <c r="G3347" s="130"/>
      <c r="H3347" s="358"/>
      <c r="I3347" s="358"/>
      <c r="J3347" s="358"/>
      <c r="K3347" s="359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1">
        <f>D3310</f>
        <v>45166</v>
      </c>
      <c r="E3348" s="362"/>
      <c r="F3348" s="360"/>
      <c r="G3348" s="131"/>
      <c r="H3348" s="363" t="str">
        <f>H3310</f>
        <v>(ANUGERAH SEJAHTERA)</v>
      </c>
      <c r="I3348" s="363"/>
      <c r="J3348" s="363"/>
      <c r="K3348" s="36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60"/>
      <c r="G3349" s="131"/>
      <c r="H3349" s="344" t="str">
        <f>H3311</f>
        <v>PURWOKERTO</v>
      </c>
      <c r="I3349" s="344"/>
      <c r="J3349" s="344"/>
      <c r="K3349" s="345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3591</v>
      </c>
      <c r="E3350" s="122"/>
      <c r="F3350" s="133"/>
      <c r="G3350" s="134"/>
      <c r="H3350" s="346"/>
      <c r="I3350" s="346"/>
      <c r="J3350" s="346"/>
      <c r="K3350" s="347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</v>
      </c>
      <c r="D3354" s="288">
        <f t="shared" si="1884"/>
        <v>2</v>
      </c>
      <c r="E3354" s="289" t="str">
        <f t="shared" si="1884"/>
        <v>PENSIL WARNA KENKO CP-12F CLASSIC (PANJANG)</v>
      </c>
      <c r="F3354" s="158"/>
      <c r="G3354" s="159"/>
      <c r="H3354" s="160">
        <f t="shared" ref="H3354:J3354" si="1885">H3316</f>
        <v>124200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5156784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10</v>
      </c>
      <c r="C3355" s="287" t="str">
        <f t="shared" si="1887"/>
        <v>LS</v>
      </c>
      <c r="D3355" s="288">
        <f t="shared" si="1887"/>
        <v>0</v>
      </c>
      <c r="E3355" s="289" t="str">
        <f t="shared" si="1887"/>
        <v>STAMP PLATE DATER KENKO S-68 (Cap Lunas)</v>
      </c>
      <c r="F3355" s="158"/>
      <c r="G3355" s="159"/>
      <c r="H3355" s="160">
        <f t="shared" ref="H3355:J3355" si="1888">H3317</f>
        <v>99600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861540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9"/>
      <c r="K3371" s="365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70">
        <f>SUM(K3354:K3369)</f>
        <v>6018324</v>
      </c>
      <c r="K3372" s="37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6"/>
      <c r="K3373" s="366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5"/>
      <c r="K3375" s="365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7">
        <f>((J3372/1.11)+(K3374/1.11))*11%</f>
        <v>596410.48648648639</v>
      </c>
      <c r="K3376" s="368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5"/>
      <c r="K3377" s="365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6018324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8" t="str">
        <f>J3342</f>
        <v>NOVI / YO</v>
      </c>
      <c r="K3380" s="339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8">
        <f>J3343</f>
        <v>0</v>
      </c>
      <c r="K3381" s="339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40" t="str">
        <f>H3346</f>
        <v>CV PELITA JAYA</v>
      </c>
      <c r="I3384" s="340"/>
      <c r="J3384" s="340"/>
      <c r="K3384" s="341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4" t="s">
        <v>3</v>
      </c>
      <c r="G3385" s="207"/>
      <c r="H3385" s="342"/>
      <c r="I3385" s="342"/>
      <c r="J3385" s="342"/>
      <c r="K3385" s="343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5">
        <f>D3348</f>
        <v>45166</v>
      </c>
      <c r="E3386" s="316"/>
      <c r="F3386" s="314"/>
      <c r="G3386" s="208"/>
      <c r="H3386" s="317" t="str">
        <f>H3348</f>
        <v>(ANUGERAH SEJAHTERA)</v>
      </c>
      <c r="I3386" s="317"/>
      <c r="J3386" s="317"/>
      <c r="K3386" s="318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4"/>
      <c r="G3387" s="208"/>
      <c r="H3387" s="319" t="str">
        <f>H3349</f>
        <v>PURWOKERTO</v>
      </c>
      <c r="I3387" s="319"/>
      <c r="J3387" s="319"/>
      <c r="K3387" s="320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3591</v>
      </c>
      <c r="E3388" s="199"/>
      <c r="F3388" s="210"/>
      <c r="G3388" s="211"/>
      <c r="H3388" s="321"/>
      <c r="I3388" s="321"/>
      <c r="J3388" s="321"/>
      <c r="K3388" s="322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</v>
      </c>
      <c r="D3392" s="293">
        <f t="shared" si="1917"/>
        <v>2</v>
      </c>
      <c r="E3392" s="294" t="str">
        <f t="shared" si="1917"/>
        <v>PENSIL WARNA KENKO CP-12F CLASSIC (PANJANG)</v>
      </c>
      <c r="F3392" s="235"/>
      <c r="G3392" s="236"/>
      <c r="H3392" s="237">
        <f t="shared" ref="H3392:J3392" si="1918">H3354</f>
        <v>124200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5156784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10</v>
      </c>
      <c r="C3393" s="292" t="str">
        <f t="shared" si="1920"/>
        <v>LS</v>
      </c>
      <c r="D3393" s="293">
        <f t="shared" si="1920"/>
        <v>0</v>
      </c>
      <c r="E3393" s="294" t="str">
        <f t="shared" si="1920"/>
        <v>STAMP PLATE DATER KENKO S-68 (Cap Lunas)</v>
      </c>
      <c r="F3393" s="235"/>
      <c r="G3393" s="236"/>
      <c r="H3393" s="237">
        <f t="shared" ref="H3393:J3393" si="1921">H3355</f>
        <v>99600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861540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3"/>
      <c r="K3409" s="32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5">
        <f>SUM(K3392:K3407)</f>
        <v>6018324</v>
      </c>
      <c r="K3410" s="32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7"/>
      <c r="K3411" s="32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4"/>
      <c r="K3413" s="32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8">
        <f>((J3410/1.11)+(K3412/1.11))*11%</f>
        <v>596410.48648648639</v>
      </c>
      <c r="K3414" s="329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4"/>
      <c r="K3415" s="32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6018324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30" t="str">
        <f>J3380</f>
        <v>NOVI / YO</v>
      </c>
      <c r="K3418" s="331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30">
        <f>J3381</f>
        <v>0</v>
      </c>
      <c r="K3419" s="331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06"/>
      <c r="I3422" s="306"/>
      <c r="J3422" s="306"/>
      <c r="K3422" s="30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0" t="s">
        <v>3</v>
      </c>
      <c r="G3423" s="17"/>
      <c r="H3423" s="308"/>
      <c r="I3423" s="308"/>
      <c r="J3423" s="308"/>
      <c r="K3423" s="30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8"/>
      <c r="E3424" s="349"/>
      <c r="F3424" s="310"/>
      <c r="G3424" s="18"/>
      <c r="H3424" s="350"/>
      <c r="I3424" s="350"/>
      <c r="J3424" s="350"/>
      <c r="K3424" s="351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0"/>
      <c r="G3425" s="18"/>
      <c r="H3425" s="352"/>
      <c r="I3425" s="352"/>
      <c r="J3425" s="352"/>
      <c r="K3425" s="353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4"/>
      <c r="I3426" s="354"/>
      <c r="J3426" s="354"/>
      <c r="K3426" s="355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7"/>
      <c r="K3447" s="311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2">
        <f>SUM(K3430:K3445)</f>
        <v>0</v>
      </c>
      <c r="K3448" s="333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4"/>
      <c r="K3449" s="334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1"/>
      <c r="K3451" s="311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5">
        <f>((J3448/1.11)+(K3450/1.11))*11%</f>
        <v>0</v>
      </c>
      <c r="K3452" s="336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1"/>
      <c r="K3453" s="311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2"/>
      <c r="K3456" s="31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2"/>
      <c r="K3457" s="31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6">
        <f>H3422</f>
        <v>0</v>
      </c>
      <c r="I3460" s="356"/>
      <c r="J3460" s="356"/>
      <c r="K3460" s="357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60" t="s">
        <v>3</v>
      </c>
      <c r="G3461" s="130"/>
      <c r="H3461" s="358"/>
      <c r="I3461" s="358"/>
      <c r="J3461" s="358"/>
      <c r="K3461" s="359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1">
        <f>D3424</f>
        <v>0</v>
      </c>
      <c r="E3462" s="362"/>
      <c r="F3462" s="360"/>
      <c r="G3462" s="131"/>
      <c r="H3462" s="363">
        <f>H3424</f>
        <v>0</v>
      </c>
      <c r="I3462" s="363"/>
      <c r="J3462" s="363"/>
      <c r="K3462" s="36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60"/>
      <c r="G3463" s="131"/>
      <c r="H3463" s="344">
        <f>H3425</f>
        <v>0</v>
      </c>
      <c r="I3463" s="344"/>
      <c r="J3463" s="344"/>
      <c r="K3463" s="345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6"/>
      <c r="I3464" s="346"/>
      <c r="J3464" s="346"/>
      <c r="K3464" s="347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9"/>
      <c r="K3485" s="365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70">
        <f>SUM(K3468:K3483)</f>
        <v>0</v>
      </c>
      <c r="K3486" s="37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6"/>
      <c r="K3487" s="366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5"/>
      <c r="K3489" s="365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7">
        <f>((J3486/1.11)+(K3488/1.11))*11%</f>
        <v>0</v>
      </c>
      <c r="K3490" s="368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5"/>
      <c r="K3491" s="365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8">
        <f>J3456</f>
        <v>0</v>
      </c>
      <c r="K3494" s="339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8">
        <f>J3457</f>
        <v>0</v>
      </c>
      <c r="K3495" s="339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40">
        <f>H3460</f>
        <v>0</v>
      </c>
      <c r="I3498" s="340"/>
      <c r="J3498" s="340"/>
      <c r="K3498" s="341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4" t="s">
        <v>3</v>
      </c>
      <c r="G3499" s="207"/>
      <c r="H3499" s="342"/>
      <c r="I3499" s="342"/>
      <c r="J3499" s="342"/>
      <c r="K3499" s="343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5">
        <f>D3462</f>
        <v>0</v>
      </c>
      <c r="E3500" s="316"/>
      <c r="F3500" s="314"/>
      <c r="G3500" s="208"/>
      <c r="H3500" s="317">
        <f>H3462</f>
        <v>0</v>
      </c>
      <c r="I3500" s="317"/>
      <c r="J3500" s="317"/>
      <c r="K3500" s="318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4"/>
      <c r="G3501" s="208"/>
      <c r="H3501" s="319">
        <f>H3463</f>
        <v>0</v>
      </c>
      <c r="I3501" s="319"/>
      <c r="J3501" s="319"/>
      <c r="K3501" s="320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1"/>
      <c r="I3502" s="321"/>
      <c r="J3502" s="321"/>
      <c r="K3502" s="322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3"/>
      <c r="K3523" s="32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5">
        <f>SUM(K3506:K3521)</f>
        <v>0</v>
      </c>
      <c r="K3524" s="32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7"/>
      <c r="K3525" s="32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4"/>
      <c r="K3527" s="32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8">
        <f>((J3524/1.11)+(K3526/1.11))*11%</f>
        <v>0</v>
      </c>
      <c r="K3528" s="329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4"/>
      <c r="K3529" s="32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30">
        <f>J3494</f>
        <v>0</v>
      </c>
      <c r="K3532" s="331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30">
        <f>J3495</f>
        <v>0</v>
      </c>
      <c r="K3533" s="331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06"/>
      <c r="I3536" s="306"/>
      <c r="J3536" s="306"/>
      <c r="K3536" s="30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0" t="s">
        <v>3</v>
      </c>
      <c r="G3537" s="17"/>
      <c r="H3537" s="308"/>
      <c r="I3537" s="308"/>
      <c r="J3537" s="308"/>
      <c r="K3537" s="30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8"/>
      <c r="E3538" s="349"/>
      <c r="F3538" s="310"/>
      <c r="G3538" s="18"/>
      <c r="H3538" s="350"/>
      <c r="I3538" s="350"/>
      <c r="J3538" s="350"/>
      <c r="K3538" s="351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0"/>
      <c r="G3539" s="18"/>
      <c r="H3539" s="352"/>
      <c r="I3539" s="352"/>
      <c r="J3539" s="352"/>
      <c r="K3539" s="353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4"/>
      <c r="I3540" s="354"/>
      <c r="J3540" s="354"/>
      <c r="K3540" s="355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7"/>
      <c r="K3561" s="311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2">
        <f>SUM(K3544:K3559)</f>
        <v>0</v>
      </c>
      <c r="K3562" s="333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4"/>
      <c r="K3563" s="334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1"/>
      <c r="K3565" s="311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5">
        <f>((J3562/1.11)+(K3564/1.11))*11%</f>
        <v>0</v>
      </c>
      <c r="K3566" s="336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1"/>
      <c r="K3567" s="311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2"/>
      <c r="K3570" s="31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2"/>
      <c r="K3571" s="31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6">
        <f>H3536</f>
        <v>0</v>
      </c>
      <c r="I3574" s="356"/>
      <c r="J3574" s="356"/>
      <c r="K3574" s="357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60" t="s">
        <v>3</v>
      </c>
      <c r="G3575" s="130"/>
      <c r="H3575" s="358"/>
      <c r="I3575" s="358"/>
      <c r="J3575" s="358"/>
      <c r="K3575" s="359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1">
        <f>D3538</f>
        <v>0</v>
      </c>
      <c r="E3576" s="362"/>
      <c r="F3576" s="360"/>
      <c r="G3576" s="131"/>
      <c r="H3576" s="363">
        <f>H3538</f>
        <v>0</v>
      </c>
      <c r="I3576" s="363"/>
      <c r="J3576" s="363"/>
      <c r="K3576" s="36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60"/>
      <c r="G3577" s="131"/>
      <c r="H3577" s="344">
        <f>H3539</f>
        <v>0</v>
      </c>
      <c r="I3577" s="344"/>
      <c r="J3577" s="344"/>
      <c r="K3577" s="345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6"/>
      <c r="I3578" s="346"/>
      <c r="J3578" s="346"/>
      <c r="K3578" s="347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9"/>
      <c r="K3599" s="365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70">
        <f>SUM(K3582:K3597)</f>
        <v>0</v>
      </c>
      <c r="K3600" s="37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6"/>
      <c r="K3601" s="366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5"/>
      <c r="K3603" s="365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7">
        <f>((J3600/1.11)+(K3602/1.11))*11%</f>
        <v>0</v>
      </c>
      <c r="K3604" s="368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5"/>
      <c r="K3605" s="365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8">
        <f>J3570</f>
        <v>0</v>
      </c>
      <c r="K3608" s="339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8">
        <f>J3571</f>
        <v>0</v>
      </c>
      <c r="K3609" s="339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40">
        <f>H3574</f>
        <v>0</v>
      </c>
      <c r="I3612" s="340"/>
      <c r="J3612" s="340"/>
      <c r="K3612" s="341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4" t="s">
        <v>3</v>
      </c>
      <c r="G3613" s="207"/>
      <c r="H3613" s="342"/>
      <c r="I3613" s="342"/>
      <c r="J3613" s="342"/>
      <c r="K3613" s="343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5">
        <f>D3576</f>
        <v>0</v>
      </c>
      <c r="E3614" s="316"/>
      <c r="F3614" s="314"/>
      <c r="G3614" s="208"/>
      <c r="H3614" s="317">
        <f>H3576</f>
        <v>0</v>
      </c>
      <c r="I3614" s="317"/>
      <c r="J3614" s="317"/>
      <c r="K3614" s="318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4"/>
      <c r="G3615" s="208"/>
      <c r="H3615" s="319">
        <f>H3577</f>
        <v>0</v>
      </c>
      <c r="I3615" s="319"/>
      <c r="J3615" s="319"/>
      <c r="K3615" s="320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1"/>
      <c r="I3616" s="321"/>
      <c r="J3616" s="321"/>
      <c r="K3616" s="322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3"/>
      <c r="K3637" s="32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5">
        <f>SUM(K3620:K3635)</f>
        <v>0</v>
      </c>
      <c r="K3638" s="32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7"/>
      <c r="K3639" s="32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4"/>
      <c r="K3641" s="32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8">
        <f>((J3638/1.11)+(K3640/1.11))*11%</f>
        <v>0</v>
      </c>
      <c r="K3642" s="329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4"/>
      <c r="K3643" s="32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30">
        <f>J3608</f>
        <v>0</v>
      </c>
      <c r="K3646" s="331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30">
        <f>J3609</f>
        <v>0</v>
      </c>
      <c r="K3647" s="331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06"/>
      <c r="I3650" s="306"/>
      <c r="J3650" s="306"/>
      <c r="K3650" s="30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0" t="s">
        <v>3</v>
      </c>
      <c r="G3651" s="17"/>
      <c r="H3651" s="308"/>
      <c r="I3651" s="308"/>
      <c r="J3651" s="308"/>
      <c r="K3651" s="30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8"/>
      <c r="E3652" s="349"/>
      <c r="F3652" s="310"/>
      <c r="G3652" s="18"/>
      <c r="H3652" s="350"/>
      <c r="I3652" s="350"/>
      <c r="J3652" s="350"/>
      <c r="K3652" s="351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0"/>
      <c r="G3653" s="18"/>
      <c r="H3653" s="352"/>
      <c r="I3653" s="352"/>
      <c r="J3653" s="352"/>
      <c r="K3653" s="353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4"/>
      <c r="I3654" s="354"/>
      <c r="J3654" s="354"/>
      <c r="K3654" s="355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7"/>
      <c r="K3675" s="311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2">
        <f>SUM(K3658:K3673)</f>
        <v>0</v>
      </c>
      <c r="K3676" s="333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4"/>
      <c r="K3677" s="334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1"/>
      <c r="K3679" s="311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5">
        <f>((J3676/1.11)+(K3678/1.11))*11%</f>
        <v>0</v>
      </c>
      <c r="K3680" s="336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1"/>
      <c r="K3681" s="311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2"/>
      <c r="K3684" s="31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2"/>
      <c r="K3685" s="31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6">
        <f>H3650</f>
        <v>0</v>
      </c>
      <c r="I3688" s="356"/>
      <c r="J3688" s="356"/>
      <c r="K3688" s="357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60" t="s">
        <v>3</v>
      </c>
      <c r="G3689" s="130"/>
      <c r="H3689" s="358"/>
      <c r="I3689" s="358"/>
      <c r="J3689" s="358"/>
      <c r="K3689" s="359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1">
        <f>D3652</f>
        <v>0</v>
      </c>
      <c r="E3690" s="362"/>
      <c r="F3690" s="360"/>
      <c r="G3690" s="131"/>
      <c r="H3690" s="363">
        <f>H3652</f>
        <v>0</v>
      </c>
      <c r="I3690" s="363"/>
      <c r="J3690" s="363"/>
      <c r="K3690" s="36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60"/>
      <c r="G3691" s="131"/>
      <c r="H3691" s="344">
        <f>H3653</f>
        <v>0</v>
      </c>
      <c r="I3691" s="344"/>
      <c r="J3691" s="344"/>
      <c r="K3691" s="345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6"/>
      <c r="I3692" s="346"/>
      <c r="J3692" s="346"/>
      <c r="K3692" s="347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9"/>
      <c r="K3713" s="365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70">
        <f>SUM(K3696:K3711)</f>
        <v>0</v>
      </c>
      <c r="K3714" s="37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6"/>
      <c r="K3715" s="366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5"/>
      <c r="K3717" s="365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7">
        <f>((J3714/1.11)+(K3716/1.11))*11%</f>
        <v>0</v>
      </c>
      <c r="K3718" s="368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5"/>
      <c r="K3719" s="365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8">
        <f>J3684</f>
        <v>0</v>
      </c>
      <c r="K3722" s="339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8">
        <f>J3685</f>
        <v>0</v>
      </c>
      <c r="K3723" s="339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40">
        <f>H3688</f>
        <v>0</v>
      </c>
      <c r="I3726" s="340"/>
      <c r="J3726" s="340"/>
      <c r="K3726" s="341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4" t="s">
        <v>3</v>
      </c>
      <c r="G3727" s="207"/>
      <c r="H3727" s="342"/>
      <c r="I3727" s="342"/>
      <c r="J3727" s="342"/>
      <c r="K3727" s="343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5">
        <f>D3690</f>
        <v>0</v>
      </c>
      <c r="E3728" s="316"/>
      <c r="F3728" s="314"/>
      <c r="G3728" s="208"/>
      <c r="H3728" s="317">
        <f>H3690</f>
        <v>0</v>
      </c>
      <c r="I3728" s="317"/>
      <c r="J3728" s="317"/>
      <c r="K3728" s="318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4"/>
      <c r="G3729" s="208"/>
      <c r="H3729" s="319">
        <f>H3691</f>
        <v>0</v>
      </c>
      <c r="I3729" s="319"/>
      <c r="J3729" s="319"/>
      <c r="K3729" s="320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1"/>
      <c r="I3730" s="321"/>
      <c r="J3730" s="321"/>
      <c r="K3730" s="322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3"/>
      <c r="K3751" s="32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5">
        <f>SUM(K3734:K3749)</f>
        <v>0</v>
      </c>
      <c r="K3752" s="32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7"/>
      <c r="K3753" s="32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4"/>
      <c r="K3755" s="32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8">
        <f>((J3752/1.11)+(K3754/1.11))*11%</f>
        <v>0</v>
      </c>
      <c r="K3756" s="329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4"/>
      <c r="K3757" s="32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30">
        <f>J3722</f>
        <v>0</v>
      </c>
      <c r="K3760" s="331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30">
        <f>J3723</f>
        <v>0</v>
      </c>
      <c r="K3761" s="331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06"/>
      <c r="I3764" s="306"/>
      <c r="J3764" s="306"/>
      <c r="K3764" s="30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0" t="s">
        <v>3</v>
      </c>
      <c r="G3765" s="17"/>
      <c r="H3765" s="308"/>
      <c r="I3765" s="308"/>
      <c r="J3765" s="308"/>
      <c r="K3765" s="30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8"/>
      <c r="E3766" s="349"/>
      <c r="F3766" s="310"/>
      <c r="G3766" s="18"/>
      <c r="H3766" s="350"/>
      <c r="I3766" s="350"/>
      <c r="J3766" s="350"/>
      <c r="K3766" s="351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0"/>
      <c r="G3767" s="18"/>
      <c r="H3767" s="352"/>
      <c r="I3767" s="352"/>
      <c r="J3767" s="352"/>
      <c r="K3767" s="353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4"/>
      <c r="I3768" s="354"/>
      <c r="J3768" s="354"/>
      <c r="K3768" s="355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7"/>
      <c r="K3789" s="311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2">
        <f>SUM(K3772:K3787)</f>
        <v>0</v>
      </c>
      <c r="K3790" s="333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4"/>
      <c r="K3791" s="334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1"/>
      <c r="K3793" s="311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5">
        <f>((J3790/1.11)+(K3792/1.11))*11%</f>
        <v>0</v>
      </c>
      <c r="K3794" s="336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1"/>
      <c r="K3795" s="311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2"/>
      <c r="K3798" s="31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2"/>
      <c r="K3799" s="31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6">
        <f>H3764</f>
        <v>0</v>
      </c>
      <c r="I3802" s="356"/>
      <c r="J3802" s="356"/>
      <c r="K3802" s="357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60" t="s">
        <v>3</v>
      </c>
      <c r="G3803" s="130"/>
      <c r="H3803" s="358"/>
      <c r="I3803" s="358"/>
      <c r="J3803" s="358"/>
      <c r="K3803" s="359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1">
        <f>D3766</f>
        <v>0</v>
      </c>
      <c r="E3804" s="362"/>
      <c r="F3804" s="360"/>
      <c r="G3804" s="131"/>
      <c r="H3804" s="363">
        <f>H3766</f>
        <v>0</v>
      </c>
      <c r="I3804" s="363"/>
      <c r="J3804" s="363"/>
      <c r="K3804" s="36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60"/>
      <c r="G3805" s="131"/>
      <c r="H3805" s="344">
        <f>H3767</f>
        <v>0</v>
      </c>
      <c r="I3805" s="344"/>
      <c r="J3805" s="344"/>
      <c r="K3805" s="345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6"/>
      <c r="I3806" s="346"/>
      <c r="J3806" s="346"/>
      <c r="K3806" s="347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9"/>
      <c r="K3827" s="365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70">
        <f>SUM(K3810:K3825)</f>
        <v>0</v>
      </c>
      <c r="K3828" s="37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6"/>
      <c r="K3829" s="366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5"/>
      <c r="K3831" s="365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7">
        <f>((J3828/1.11)+(K3830/1.11))*11%</f>
        <v>0</v>
      </c>
      <c r="K3832" s="368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5"/>
      <c r="K3833" s="365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8">
        <f>J3798</f>
        <v>0</v>
      </c>
      <c r="K3836" s="339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8">
        <f>J3799</f>
        <v>0</v>
      </c>
      <c r="K3837" s="339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40">
        <f>H3802</f>
        <v>0</v>
      </c>
      <c r="I3840" s="340"/>
      <c r="J3840" s="340"/>
      <c r="K3840" s="341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4" t="s">
        <v>3</v>
      </c>
      <c r="G3841" s="207"/>
      <c r="H3841" s="342"/>
      <c r="I3841" s="342"/>
      <c r="J3841" s="342"/>
      <c r="K3841" s="343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5">
        <f>D3804</f>
        <v>0</v>
      </c>
      <c r="E3842" s="316"/>
      <c r="F3842" s="314"/>
      <c r="G3842" s="208"/>
      <c r="H3842" s="317">
        <f>H3804</f>
        <v>0</v>
      </c>
      <c r="I3842" s="317"/>
      <c r="J3842" s="317"/>
      <c r="K3842" s="318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4"/>
      <c r="G3843" s="208"/>
      <c r="H3843" s="319">
        <f>H3805</f>
        <v>0</v>
      </c>
      <c r="I3843" s="319"/>
      <c r="J3843" s="319"/>
      <c r="K3843" s="320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1"/>
      <c r="I3844" s="321"/>
      <c r="J3844" s="321"/>
      <c r="K3844" s="322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3"/>
      <c r="K3865" s="32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5">
        <f>SUM(K3848:K3863)</f>
        <v>0</v>
      </c>
      <c r="K3866" s="32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7"/>
      <c r="K3867" s="32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4"/>
      <c r="K3869" s="32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8">
        <f>((J3866/1.11)+(K3868/1.11))*11%</f>
        <v>0</v>
      </c>
      <c r="K3870" s="329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4"/>
      <c r="K3871" s="32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30">
        <f>J3836</f>
        <v>0</v>
      </c>
      <c r="K3874" s="331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30">
        <f>J3837</f>
        <v>0</v>
      </c>
      <c r="K3875" s="331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06"/>
      <c r="I3878" s="306"/>
      <c r="J3878" s="306"/>
      <c r="K3878" s="30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0" t="s">
        <v>3</v>
      </c>
      <c r="G3879" s="17"/>
      <c r="H3879" s="308"/>
      <c r="I3879" s="308"/>
      <c r="J3879" s="308"/>
      <c r="K3879" s="30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8"/>
      <c r="E3880" s="349"/>
      <c r="F3880" s="310"/>
      <c r="G3880" s="18"/>
      <c r="H3880" s="350"/>
      <c r="I3880" s="350"/>
      <c r="J3880" s="350"/>
      <c r="K3880" s="351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0"/>
      <c r="G3881" s="18"/>
      <c r="H3881" s="352"/>
      <c r="I3881" s="352"/>
      <c r="J3881" s="352"/>
      <c r="K3881" s="353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4"/>
      <c r="I3882" s="354"/>
      <c r="J3882" s="354"/>
      <c r="K3882" s="355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7"/>
      <c r="K3903" s="311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2">
        <f>SUM(K3886:K3901)</f>
        <v>0</v>
      </c>
      <c r="K3904" s="333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4"/>
      <c r="K3905" s="334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1"/>
      <c r="K3907" s="311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5">
        <f>((J3904/1.11)+(K3906/1.11))*11%</f>
        <v>0</v>
      </c>
      <c r="K3908" s="336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1"/>
      <c r="K3909" s="311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2"/>
      <c r="K3912" s="31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2"/>
      <c r="K3913" s="31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6">
        <f>H3878</f>
        <v>0</v>
      </c>
      <c r="I3916" s="356"/>
      <c r="J3916" s="356"/>
      <c r="K3916" s="357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60" t="s">
        <v>3</v>
      </c>
      <c r="G3917" s="130"/>
      <c r="H3917" s="358"/>
      <c r="I3917" s="358"/>
      <c r="J3917" s="358"/>
      <c r="K3917" s="359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1">
        <f>D3880</f>
        <v>0</v>
      </c>
      <c r="E3918" s="362"/>
      <c r="F3918" s="360"/>
      <c r="G3918" s="131"/>
      <c r="H3918" s="363">
        <f>H3880</f>
        <v>0</v>
      </c>
      <c r="I3918" s="363"/>
      <c r="J3918" s="363"/>
      <c r="K3918" s="36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60"/>
      <c r="G3919" s="131"/>
      <c r="H3919" s="344">
        <f>H3881</f>
        <v>0</v>
      </c>
      <c r="I3919" s="344"/>
      <c r="J3919" s="344"/>
      <c r="K3919" s="345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6"/>
      <c r="I3920" s="346"/>
      <c r="J3920" s="346"/>
      <c r="K3920" s="347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9"/>
      <c r="K3941" s="365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70">
        <f>SUM(K3924:K3939)</f>
        <v>0</v>
      </c>
      <c r="K3942" s="37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6"/>
      <c r="K3943" s="366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5"/>
      <c r="K3945" s="365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7">
        <f>((J3942/1.11)+(K3944/1.11))*11%</f>
        <v>0</v>
      </c>
      <c r="K3946" s="368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5"/>
      <c r="K3947" s="365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8">
        <f>J3912</f>
        <v>0</v>
      </c>
      <c r="K3950" s="339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8">
        <f>J3913</f>
        <v>0</v>
      </c>
      <c r="K3951" s="339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40">
        <f>H3916</f>
        <v>0</v>
      </c>
      <c r="I3954" s="340"/>
      <c r="J3954" s="340"/>
      <c r="K3954" s="341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4" t="s">
        <v>3</v>
      </c>
      <c r="G3955" s="207"/>
      <c r="H3955" s="342"/>
      <c r="I3955" s="342"/>
      <c r="J3955" s="342"/>
      <c r="K3955" s="343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5">
        <f>D3918</f>
        <v>0</v>
      </c>
      <c r="E3956" s="316"/>
      <c r="F3956" s="314"/>
      <c r="G3956" s="208"/>
      <c r="H3956" s="317">
        <f>H3918</f>
        <v>0</v>
      </c>
      <c r="I3956" s="317"/>
      <c r="J3956" s="317"/>
      <c r="K3956" s="318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4"/>
      <c r="G3957" s="208"/>
      <c r="H3957" s="319">
        <f>H3919</f>
        <v>0</v>
      </c>
      <c r="I3957" s="319"/>
      <c r="J3957" s="319"/>
      <c r="K3957" s="320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1"/>
      <c r="I3958" s="321"/>
      <c r="J3958" s="321"/>
      <c r="K3958" s="322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3"/>
      <c r="K3979" s="32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5">
        <f>SUM(K3962:K3977)</f>
        <v>0</v>
      </c>
      <c r="K3980" s="32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7"/>
      <c r="K3981" s="32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4"/>
      <c r="K3983" s="32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8">
        <f>((J3980/1.11)+(K3982/1.11))*11%</f>
        <v>0</v>
      </c>
      <c r="K3984" s="329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4"/>
      <c r="K3985" s="32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30">
        <f>J3950</f>
        <v>0</v>
      </c>
      <c r="K3988" s="331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30">
        <f>J3951</f>
        <v>0</v>
      </c>
      <c r="K3989" s="331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06"/>
      <c r="I3992" s="306"/>
      <c r="J3992" s="306"/>
      <c r="K3992" s="30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0" t="s">
        <v>3</v>
      </c>
      <c r="G3993" s="17"/>
      <c r="H3993" s="308"/>
      <c r="I3993" s="308"/>
      <c r="J3993" s="308"/>
      <c r="K3993" s="30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8"/>
      <c r="E3994" s="349"/>
      <c r="F3994" s="310"/>
      <c r="G3994" s="18"/>
      <c r="H3994" s="350"/>
      <c r="I3994" s="350"/>
      <c r="J3994" s="350"/>
      <c r="K3994" s="351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0"/>
      <c r="G3995" s="18"/>
      <c r="H3995" s="352"/>
      <c r="I3995" s="352"/>
      <c r="J3995" s="352"/>
      <c r="K3995" s="353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4"/>
      <c r="I3996" s="354"/>
      <c r="J3996" s="354"/>
      <c r="K3996" s="355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7"/>
      <c r="K4017" s="311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2">
        <f>SUM(K4000:K4015)</f>
        <v>0</v>
      </c>
      <c r="K4018" s="333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4"/>
      <c r="K4019" s="334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1"/>
      <c r="K4021" s="311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5">
        <f>((J4018/1.11)+(K4020/1.11))*11%</f>
        <v>0</v>
      </c>
      <c r="K4022" s="336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1"/>
      <c r="K4023" s="311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2"/>
      <c r="K4026" s="31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2"/>
      <c r="K4027" s="31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6">
        <f>H3992</f>
        <v>0</v>
      </c>
      <c r="I4030" s="356"/>
      <c r="J4030" s="356"/>
      <c r="K4030" s="357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60" t="s">
        <v>3</v>
      </c>
      <c r="G4031" s="130"/>
      <c r="H4031" s="358"/>
      <c r="I4031" s="358"/>
      <c r="J4031" s="358"/>
      <c r="K4031" s="359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1">
        <f>D3994</f>
        <v>0</v>
      </c>
      <c r="E4032" s="362"/>
      <c r="F4032" s="360"/>
      <c r="G4032" s="131"/>
      <c r="H4032" s="363">
        <f>H3994</f>
        <v>0</v>
      </c>
      <c r="I4032" s="363"/>
      <c r="J4032" s="363"/>
      <c r="K4032" s="36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60"/>
      <c r="G4033" s="131"/>
      <c r="H4033" s="344">
        <f>H3995</f>
        <v>0</v>
      </c>
      <c r="I4033" s="344"/>
      <c r="J4033" s="344"/>
      <c r="K4033" s="345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6"/>
      <c r="I4034" s="346"/>
      <c r="J4034" s="346"/>
      <c r="K4034" s="347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9"/>
      <c r="K4055" s="365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70">
        <f>SUM(K4038:K4053)</f>
        <v>0</v>
      </c>
      <c r="K4056" s="37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6"/>
      <c r="K4057" s="366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5"/>
      <c r="K4059" s="365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7">
        <f>((J4056/1.11)+(K4058/1.11))*11%</f>
        <v>0</v>
      </c>
      <c r="K4060" s="368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5"/>
      <c r="K4061" s="365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8">
        <f>J4026</f>
        <v>0</v>
      </c>
      <c r="K4064" s="339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8">
        <f>J4027</f>
        <v>0</v>
      </c>
      <c r="K4065" s="339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40">
        <f>H4030</f>
        <v>0</v>
      </c>
      <c r="I4068" s="340"/>
      <c r="J4068" s="340"/>
      <c r="K4068" s="341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4" t="s">
        <v>3</v>
      </c>
      <c r="G4069" s="207"/>
      <c r="H4069" s="342"/>
      <c r="I4069" s="342"/>
      <c r="J4069" s="342"/>
      <c r="K4069" s="343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5">
        <f>D4032</f>
        <v>0</v>
      </c>
      <c r="E4070" s="316"/>
      <c r="F4070" s="314"/>
      <c r="G4070" s="208"/>
      <c r="H4070" s="317">
        <f>H4032</f>
        <v>0</v>
      </c>
      <c r="I4070" s="317"/>
      <c r="J4070" s="317"/>
      <c r="K4070" s="318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4"/>
      <c r="G4071" s="208"/>
      <c r="H4071" s="319">
        <f>H4033</f>
        <v>0</v>
      </c>
      <c r="I4071" s="319"/>
      <c r="J4071" s="319"/>
      <c r="K4071" s="320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1"/>
      <c r="I4072" s="321"/>
      <c r="J4072" s="321"/>
      <c r="K4072" s="322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3"/>
      <c r="K4093" s="32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5">
        <f>SUM(K4076:K4091)</f>
        <v>0</v>
      </c>
      <c r="K4094" s="32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7"/>
      <c r="K4095" s="32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4"/>
      <c r="K4097" s="32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8">
        <f>((J4094/1.11)+(K4096/1.11))*11%</f>
        <v>0</v>
      </c>
      <c r="K4098" s="329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4"/>
      <c r="K4099" s="32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30">
        <f>J4064</f>
        <v>0</v>
      </c>
      <c r="K4102" s="331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30">
        <f>J4065</f>
        <v>0</v>
      </c>
      <c r="K4103" s="331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06"/>
      <c r="I4106" s="306"/>
      <c r="J4106" s="306"/>
      <c r="K4106" s="30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0" t="s">
        <v>3</v>
      </c>
      <c r="G4107" s="17"/>
      <c r="H4107" s="308"/>
      <c r="I4107" s="308"/>
      <c r="J4107" s="308"/>
      <c r="K4107" s="30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8"/>
      <c r="E4108" s="349"/>
      <c r="F4108" s="310"/>
      <c r="G4108" s="18"/>
      <c r="H4108" s="350"/>
      <c r="I4108" s="350"/>
      <c r="J4108" s="350"/>
      <c r="K4108" s="351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0"/>
      <c r="G4109" s="18"/>
      <c r="H4109" s="352"/>
      <c r="I4109" s="352"/>
      <c r="J4109" s="352"/>
      <c r="K4109" s="353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4"/>
      <c r="I4110" s="354"/>
      <c r="J4110" s="354"/>
      <c r="K4110" s="355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7"/>
      <c r="K4131" s="311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2">
        <f>SUM(K4114:K4129)</f>
        <v>0</v>
      </c>
      <c r="K4132" s="333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4"/>
      <c r="K4133" s="334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1"/>
      <c r="K4135" s="311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5">
        <f>((J4132/1.11)+(K4134/1.11))*11%</f>
        <v>0</v>
      </c>
      <c r="K4136" s="336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1"/>
      <c r="K4137" s="311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2"/>
      <c r="K4140" s="31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2"/>
      <c r="K4141" s="31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6">
        <f>H4106</f>
        <v>0</v>
      </c>
      <c r="I4144" s="356"/>
      <c r="J4144" s="356"/>
      <c r="K4144" s="357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60" t="s">
        <v>3</v>
      </c>
      <c r="G4145" s="130"/>
      <c r="H4145" s="358"/>
      <c r="I4145" s="358"/>
      <c r="J4145" s="358"/>
      <c r="K4145" s="359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1">
        <f>D4108</f>
        <v>0</v>
      </c>
      <c r="E4146" s="362"/>
      <c r="F4146" s="360"/>
      <c r="G4146" s="131"/>
      <c r="H4146" s="363">
        <f>H4108</f>
        <v>0</v>
      </c>
      <c r="I4146" s="363"/>
      <c r="J4146" s="363"/>
      <c r="K4146" s="36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60"/>
      <c r="G4147" s="131"/>
      <c r="H4147" s="344">
        <f>H4109</f>
        <v>0</v>
      </c>
      <c r="I4147" s="344"/>
      <c r="J4147" s="344"/>
      <c r="K4147" s="345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6"/>
      <c r="I4148" s="346"/>
      <c r="J4148" s="346"/>
      <c r="K4148" s="347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9"/>
      <c r="K4169" s="365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70">
        <f>SUM(K4152:K4167)</f>
        <v>0</v>
      </c>
      <c r="K4170" s="37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6"/>
      <c r="K4171" s="366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5"/>
      <c r="K4173" s="365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7">
        <f>((J4170/1.11)+(K4172/1.11))*11%</f>
        <v>0</v>
      </c>
      <c r="K4174" s="368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5"/>
      <c r="K4175" s="365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8">
        <f>J4140</f>
        <v>0</v>
      </c>
      <c r="K4178" s="339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8">
        <f>J4141</f>
        <v>0</v>
      </c>
      <c r="K4179" s="339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40">
        <f>H4144</f>
        <v>0</v>
      </c>
      <c r="I4182" s="340"/>
      <c r="J4182" s="340"/>
      <c r="K4182" s="341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4" t="s">
        <v>3</v>
      </c>
      <c r="G4183" s="207"/>
      <c r="H4183" s="342"/>
      <c r="I4183" s="342"/>
      <c r="J4183" s="342"/>
      <c r="K4183" s="343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5">
        <f>D4146</f>
        <v>0</v>
      </c>
      <c r="E4184" s="316"/>
      <c r="F4184" s="314"/>
      <c r="G4184" s="208"/>
      <c r="H4184" s="317">
        <f>H4146</f>
        <v>0</v>
      </c>
      <c r="I4184" s="317"/>
      <c r="J4184" s="317"/>
      <c r="K4184" s="318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4"/>
      <c r="G4185" s="208"/>
      <c r="H4185" s="319">
        <f>H4147</f>
        <v>0</v>
      </c>
      <c r="I4185" s="319"/>
      <c r="J4185" s="319"/>
      <c r="K4185" s="320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1"/>
      <c r="I4186" s="321"/>
      <c r="J4186" s="321"/>
      <c r="K4186" s="322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3"/>
      <c r="K4207" s="32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5">
        <f>SUM(K4190:K4205)</f>
        <v>0</v>
      </c>
      <c r="K4208" s="32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7"/>
      <c r="K4209" s="32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4"/>
      <c r="K4211" s="32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8">
        <f>((J4208/1.11)+(K4210/1.11))*11%</f>
        <v>0</v>
      </c>
      <c r="K4212" s="329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4"/>
      <c r="K4213" s="32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30">
        <f>J4178</f>
        <v>0</v>
      </c>
      <c r="K4216" s="331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30">
        <f>J4179</f>
        <v>0</v>
      </c>
      <c r="K4217" s="331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06"/>
      <c r="I4220" s="306"/>
      <c r="J4220" s="306"/>
      <c r="K4220" s="30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0" t="s">
        <v>3</v>
      </c>
      <c r="G4221" s="17"/>
      <c r="H4221" s="308"/>
      <c r="I4221" s="308"/>
      <c r="J4221" s="308"/>
      <c r="K4221" s="30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8"/>
      <c r="E4222" s="349"/>
      <c r="F4222" s="310"/>
      <c r="G4222" s="18"/>
      <c r="H4222" s="350"/>
      <c r="I4222" s="350"/>
      <c r="J4222" s="350"/>
      <c r="K4222" s="351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0"/>
      <c r="G4223" s="18"/>
      <c r="H4223" s="352"/>
      <c r="I4223" s="352"/>
      <c r="J4223" s="352"/>
      <c r="K4223" s="353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4"/>
      <c r="I4224" s="354"/>
      <c r="J4224" s="354"/>
      <c r="K4224" s="355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7"/>
      <c r="K4245" s="311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2">
        <f>SUM(K4228:K4243)</f>
        <v>0</v>
      </c>
      <c r="K4246" s="333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4"/>
      <c r="K4247" s="334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1"/>
      <c r="K4249" s="311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5">
        <f>((J4246/1.11)+(K4248/1.11))*11%</f>
        <v>0</v>
      </c>
      <c r="K4250" s="336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1"/>
      <c r="K4251" s="311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2"/>
      <c r="K4254" s="31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2"/>
      <c r="K4255" s="31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6">
        <f>H4220</f>
        <v>0</v>
      </c>
      <c r="I4258" s="356"/>
      <c r="J4258" s="356"/>
      <c r="K4258" s="357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60" t="s">
        <v>3</v>
      </c>
      <c r="G4259" s="130"/>
      <c r="H4259" s="358"/>
      <c r="I4259" s="358"/>
      <c r="J4259" s="358"/>
      <c r="K4259" s="359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1">
        <f>D4222</f>
        <v>0</v>
      </c>
      <c r="E4260" s="362"/>
      <c r="F4260" s="360"/>
      <c r="G4260" s="131"/>
      <c r="H4260" s="363">
        <f>H4222</f>
        <v>0</v>
      </c>
      <c r="I4260" s="363"/>
      <c r="J4260" s="363"/>
      <c r="K4260" s="36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60"/>
      <c r="G4261" s="131"/>
      <c r="H4261" s="344">
        <f>H4223</f>
        <v>0</v>
      </c>
      <c r="I4261" s="344"/>
      <c r="J4261" s="344"/>
      <c r="K4261" s="345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6"/>
      <c r="I4262" s="346"/>
      <c r="J4262" s="346"/>
      <c r="K4262" s="347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9"/>
      <c r="K4283" s="365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70">
        <f>SUM(K4266:K4281)</f>
        <v>0</v>
      </c>
      <c r="K4284" s="37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6"/>
      <c r="K4285" s="366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5"/>
      <c r="K4287" s="365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7">
        <f>((J4284/1.11)+(K4286/1.11))*11%</f>
        <v>0</v>
      </c>
      <c r="K4288" s="368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5"/>
      <c r="K4289" s="365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8">
        <f>J4254</f>
        <v>0</v>
      </c>
      <c r="K4292" s="339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8">
        <f>J4255</f>
        <v>0</v>
      </c>
      <c r="K4293" s="339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40">
        <f>H4258</f>
        <v>0</v>
      </c>
      <c r="I4296" s="340"/>
      <c r="J4296" s="340"/>
      <c r="K4296" s="341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4" t="s">
        <v>3</v>
      </c>
      <c r="G4297" s="207"/>
      <c r="H4297" s="342"/>
      <c r="I4297" s="342"/>
      <c r="J4297" s="342"/>
      <c r="K4297" s="343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5">
        <f>D4260</f>
        <v>0</v>
      </c>
      <c r="E4298" s="316"/>
      <c r="F4298" s="314"/>
      <c r="G4298" s="208"/>
      <c r="H4298" s="317">
        <f>H4260</f>
        <v>0</v>
      </c>
      <c r="I4298" s="317"/>
      <c r="J4298" s="317"/>
      <c r="K4298" s="318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4"/>
      <c r="G4299" s="208"/>
      <c r="H4299" s="319">
        <f>H4261</f>
        <v>0</v>
      </c>
      <c r="I4299" s="319"/>
      <c r="J4299" s="319"/>
      <c r="K4299" s="320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1"/>
      <c r="I4300" s="321"/>
      <c r="J4300" s="321"/>
      <c r="K4300" s="322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3"/>
      <c r="K4321" s="32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5">
        <f>SUM(K4304:K4319)</f>
        <v>0</v>
      </c>
      <c r="K4322" s="32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7"/>
      <c r="K4323" s="32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4"/>
      <c r="K4325" s="32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8">
        <f>((J4322/1.11)+(K4324/1.11))*11%</f>
        <v>0</v>
      </c>
      <c r="K4326" s="329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4"/>
      <c r="K4327" s="32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30">
        <f>J4292</f>
        <v>0</v>
      </c>
      <c r="K4330" s="331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30">
        <f>J4293</f>
        <v>0</v>
      </c>
      <c r="K4331" s="331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06"/>
      <c r="I4334" s="306"/>
      <c r="J4334" s="306"/>
      <c r="K4334" s="30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0" t="s">
        <v>3</v>
      </c>
      <c r="G4335" s="17"/>
      <c r="H4335" s="308"/>
      <c r="I4335" s="308"/>
      <c r="J4335" s="308"/>
      <c r="K4335" s="30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8"/>
      <c r="E4336" s="349"/>
      <c r="F4336" s="310"/>
      <c r="G4336" s="18"/>
      <c r="H4336" s="350"/>
      <c r="I4336" s="350"/>
      <c r="J4336" s="350"/>
      <c r="K4336" s="351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0"/>
      <c r="G4337" s="18"/>
      <c r="H4337" s="352"/>
      <c r="I4337" s="352"/>
      <c r="J4337" s="352"/>
      <c r="K4337" s="353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4"/>
      <c r="I4338" s="354"/>
      <c r="J4338" s="354"/>
      <c r="K4338" s="355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7"/>
      <c r="K4359" s="311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2">
        <f>SUM(K4342:K4357)</f>
        <v>0</v>
      </c>
      <c r="K4360" s="333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4"/>
      <c r="K4361" s="334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1"/>
      <c r="K4363" s="311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5">
        <f>((J4360/1.11)+(K4362/1.11))*11%</f>
        <v>0</v>
      </c>
      <c r="K4364" s="336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1"/>
      <c r="K4365" s="311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2"/>
      <c r="K4368" s="31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2"/>
      <c r="K4369" s="31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6">
        <f>H4334</f>
        <v>0</v>
      </c>
      <c r="I4372" s="356"/>
      <c r="J4372" s="356"/>
      <c r="K4372" s="357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60" t="s">
        <v>3</v>
      </c>
      <c r="G4373" s="130"/>
      <c r="H4373" s="358"/>
      <c r="I4373" s="358"/>
      <c r="J4373" s="358"/>
      <c r="K4373" s="359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1">
        <f>D4336</f>
        <v>0</v>
      </c>
      <c r="E4374" s="362"/>
      <c r="F4374" s="360"/>
      <c r="G4374" s="131"/>
      <c r="H4374" s="363">
        <f>H4336</f>
        <v>0</v>
      </c>
      <c r="I4374" s="363"/>
      <c r="J4374" s="363"/>
      <c r="K4374" s="36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60"/>
      <c r="G4375" s="131"/>
      <c r="H4375" s="344">
        <f>H4337</f>
        <v>0</v>
      </c>
      <c r="I4375" s="344"/>
      <c r="J4375" s="344"/>
      <c r="K4375" s="345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6"/>
      <c r="I4376" s="346"/>
      <c r="J4376" s="346"/>
      <c r="K4376" s="347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9"/>
      <c r="K4397" s="365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70">
        <f>SUM(K4380:K4395)</f>
        <v>0</v>
      </c>
      <c r="K4398" s="37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6"/>
      <c r="K4399" s="366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5"/>
      <c r="K4401" s="365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7">
        <f>((J4398/1.11)+(K4400/1.11))*11%</f>
        <v>0</v>
      </c>
      <c r="K4402" s="368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5"/>
      <c r="K4403" s="365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8">
        <f>J4368</f>
        <v>0</v>
      </c>
      <c r="K4406" s="339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8">
        <f>J4369</f>
        <v>0</v>
      </c>
      <c r="K4407" s="339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40">
        <f>H4372</f>
        <v>0</v>
      </c>
      <c r="I4410" s="340"/>
      <c r="J4410" s="340"/>
      <c r="K4410" s="341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4" t="s">
        <v>3</v>
      </c>
      <c r="G4411" s="207"/>
      <c r="H4411" s="342"/>
      <c r="I4411" s="342"/>
      <c r="J4411" s="342"/>
      <c r="K4411" s="343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5">
        <f>D4374</f>
        <v>0</v>
      </c>
      <c r="E4412" s="316"/>
      <c r="F4412" s="314"/>
      <c r="G4412" s="208"/>
      <c r="H4412" s="317">
        <f>H4374</f>
        <v>0</v>
      </c>
      <c r="I4412" s="317"/>
      <c r="J4412" s="317"/>
      <c r="K4412" s="318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4"/>
      <c r="G4413" s="208"/>
      <c r="H4413" s="319">
        <f>H4375</f>
        <v>0</v>
      </c>
      <c r="I4413" s="319"/>
      <c r="J4413" s="319"/>
      <c r="K4413" s="320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1"/>
      <c r="I4414" s="321"/>
      <c r="J4414" s="321"/>
      <c r="K4414" s="322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3"/>
      <c r="K4435" s="32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5">
        <f>SUM(K4418:K4433)</f>
        <v>0</v>
      </c>
      <c r="K4436" s="32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7"/>
      <c r="K4437" s="32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4"/>
      <c r="K4439" s="32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8">
        <f>((J4436/1.11)+(K4438/1.11))*11%</f>
        <v>0</v>
      </c>
      <c r="K4440" s="329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4"/>
      <c r="K4441" s="32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30">
        <f>J4406</f>
        <v>0</v>
      </c>
      <c r="K4444" s="331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30">
        <f>J4407</f>
        <v>0</v>
      </c>
      <c r="K4445" s="331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06"/>
      <c r="I4448" s="306"/>
      <c r="J4448" s="306"/>
      <c r="K4448" s="30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0" t="s">
        <v>3</v>
      </c>
      <c r="G4449" s="17"/>
      <c r="H4449" s="308"/>
      <c r="I4449" s="308"/>
      <c r="J4449" s="308"/>
      <c r="K4449" s="30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8"/>
      <c r="E4450" s="349"/>
      <c r="F4450" s="310"/>
      <c r="G4450" s="18"/>
      <c r="H4450" s="350"/>
      <c r="I4450" s="350"/>
      <c r="J4450" s="350"/>
      <c r="K4450" s="351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0"/>
      <c r="G4451" s="18"/>
      <c r="H4451" s="352"/>
      <c r="I4451" s="352"/>
      <c r="J4451" s="352"/>
      <c r="K4451" s="353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4"/>
      <c r="I4452" s="354"/>
      <c r="J4452" s="354"/>
      <c r="K4452" s="355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7"/>
      <c r="K4473" s="311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2">
        <f>SUM(K4456:K4471)</f>
        <v>0</v>
      </c>
      <c r="K4474" s="333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4"/>
      <c r="K4475" s="334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1"/>
      <c r="K4477" s="311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5">
        <f>((J4474/1.11)+(K4476/1.11))*11%</f>
        <v>0</v>
      </c>
      <c r="K4478" s="336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1"/>
      <c r="K4479" s="311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2"/>
      <c r="K4482" s="31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2"/>
      <c r="K4483" s="31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6">
        <f>H4448</f>
        <v>0</v>
      </c>
      <c r="I4486" s="356"/>
      <c r="J4486" s="356"/>
      <c r="K4486" s="357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60" t="s">
        <v>3</v>
      </c>
      <c r="G4487" s="130"/>
      <c r="H4487" s="358"/>
      <c r="I4487" s="358"/>
      <c r="J4487" s="358"/>
      <c r="K4487" s="359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1">
        <f>D4450</f>
        <v>0</v>
      </c>
      <c r="E4488" s="362"/>
      <c r="F4488" s="360"/>
      <c r="G4488" s="131"/>
      <c r="H4488" s="363">
        <f>H4450</f>
        <v>0</v>
      </c>
      <c r="I4488" s="363"/>
      <c r="J4488" s="363"/>
      <c r="K4488" s="36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60"/>
      <c r="G4489" s="131"/>
      <c r="H4489" s="344">
        <f>H4451</f>
        <v>0</v>
      </c>
      <c r="I4489" s="344"/>
      <c r="J4489" s="344"/>
      <c r="K4489" s="345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6"/>
      <c r="I4490" s="346"/>
      <c r="J4490" s="346"/>
      <c r="K4490" s="347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9"/>
      <c r="K4511" s="365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70">
        <f>SUM(K4494:K4509)</f>
        <v>0</v>
      </c>
      <c r="K4512" s="37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6"/>
      <c r="K4513" s="366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5"/>
      <c r="K4515" s="365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7">
        <f>((J4512/1.11)+(K4514/1.11))*11%</f>
        <v>0</v>
      </c>
      <c r="K4516" s="368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5"/>
      <c r="K4517" s="365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8">
        <f>J4482</f>
        <v>0</v>
      </c>
      <c r="K4520" s="339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8">
        <f>J4483</f>
        <v>0</v>
      </c>
      <c r="K4521" s="339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40">
        <f>H4486</f>
        <v>0</v>
      </c>
      <c r="I4524" s="340"/>
      <c r="J4524" s="340"/>
      <c r="K4524" s="341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4" t="s">
        <v>3</v>
      </c>
      <c r="G4525" s="207"/>
      <c r="H4525" s="342"/>
      <c r="I4525" s="342"/>
      <c r="J4525" s="342"/>
      <c r="K4525" s="343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5">
        <f>D4488</f>
        <v>0</v>
      </c>
      <c r="E4526" s="316"/>
      <c r="F4526" s="314"/>
      <c r="G4526" s="208"/>
      <c r="H4526" s="317">
        <f>H4488</f>
        <v>0</v>
      </c>
      <c r="I4526" s="317"/>
      <c r="J4526" s="317"/>
      <c r="K4526" s="318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4"/>
      <c r="G4527" s="208"/>
      <c r="H4527" s="319">
        <f>H4489</f>
        <v>0</v>
      </c>
      <c r="I4527" s="319"/>
      <c r="J4527" s="319"/>
      <c r="K4527" s="320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1"/>
      <c r="I4528" s="321"/>
      <c r="J4528" s="321"/>
      <c r="K4528" s="322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3"/>
      <c r="K4549" s="32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5">
        <f>SUM(K4532:K4547)</f>
        <v>0</v>
      </c>
      <c r="K4550" s="32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7"/>
      <c r="K4551" s="32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4"/>
      <c r="K4553" s="32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8">
        <f>((J4550/1.11)+(K4552/1.11))*11%</f>
        <v>0</v>
      </c>
      <c r="K4554" s="329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4"/>
      <c r="K4555" s="32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30">
        <f>J4520</f>
        <v>0</v>
      </c>
      <c r="K4558" s="331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30">
        <f>J4521</f>
        <v>0</v>
      </c>
      <c r="K4559" s="331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06"/>
      <c r="I4562" s="306"/>
      <c r="J4562" s="306"/>
      <c r="K4562" s="30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0" t="s">
        <v>3</v>
      </c>
      <c r="G4563" s="17"/>
      <c r="H4563" s="308"/>
      <c r="I4563" s="308"/>
      <c r="J4563" s="308"/>
      <c r="K4563" s="30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8"/>
      <c r="E4564" s="349"/>
      <c r="F4564" s="310"/>
      <c r="G4564" s="18"/>
      <c r="H4564" s="350"/>
      <c r="I4564" s="350"/>
      <c r="J4564" s="350"/>
      <c r="K4564" s="351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0"/>
      <c r="G4565" s="18"/>
      <c r="H4565" s="352"/>
      <c r="I4565" s="352"/>
      <c r="J4565" s="352"/>
      <c r="K4565" s="353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4"/>
      <c r="I4566" s="354"/>
      <c r="J4566" s="354"/>
      <c r="K4566" s="355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7"/>
      <c r="K4587" s="311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2">
        <f>SUM(K4570:K4585)</f>
        <v>0</v>
      </c>
      <c r="K4588" s="333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4"/>
      <c r="K4589" s="334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1"/>
      <c r="K4591" s="311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5">
        <f>((J4588/1.11)+(K4590/1.11))*11%</f>
        <v>0</v>
      </c>
      <c r="K4592" s="336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1"/>
      <c r="K4593" s="311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2"/>
      <c r="K4596" s="31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2"/>
      <c r="K4597" s="31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6">
        <f>H4562</f>
        <v>0</v>
      </c>
      <c r="I4600" s="356"/>
      <c r="J4600" s="356"/>
      <c r="K4600" s="357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60" t="s">
        <v>3</v>
      </c>
      <c r="G4601" s="130"/>
      <c r="H4601" s="358"/>
      <c r="I4601" s="358"/>
      <c r="J4601" s="358"/>
      <c r="K4601" s="359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1">
        <f>D4564</f>
        <v>0</v>
      </c>
      <c r="E4602" s="362"/>
      <c r="F4602" s="360"/>
      <c r="G4602" s="131"/>
      <c r="H4602" s="363">
        <f>H4564</f>
        <v>0</v>
      </c>
      <c r="I4602" s="363"/>
      <c r="J4602" s="363"/>
      <c r="K4602" s="36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60"/>
      <c r="G4603" s="131"/>
      <c r="H4603" s="344">
        <f>H4565</f>
        <v>0</v>
      </c>
      <c r="I4603" s="344"/>
      <c r="J4603" s="344"/>
      <c r="K4603" s="345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6"/>
      <c r="I4604" s="346"/>
      <c r="J4604" s="346"/>
      <c r="K4604" s="347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9"/>
      <c r="K4625" s="365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70">
        <f>SUM(K4608:K4623)</f>
        <v>0</v>
      </c>
      <c r="K4626" s="37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6"/>
      <c r="K4627" s="366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5"/>
      <c r="K4629" s="365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7">
        <f>((J4626/1.11)+(K4628/1.11))*11%</f>
        <v>0</v>
      </c>
      <c r="K4630" s="368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5"/>
      <c r="K4631" s="365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8">
        <f>J4596</f>
        <v>0</v>
      </c>
      <c r="K4634" s="339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8">
        <f>J4597</f>
        <v>0</v>
      </c>
      <c r="K4635" s="339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40">
        <f>H4600</f>
        <v>0</v>
      </c>
      <c r="I4638" s="340"/>
      <c r="J4638" s="340"/>
      <c r="K4638" s="341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4" t="s">
        <v>3</v>
      </c>
      <c r="G4639" s="207"/>
      <c r="H4639" s="342"/>
      <c r="I4639" s="342"/>
      <c r="J4639" s="342"/>
      <c r="K4639" s="343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5">
        <f>D4602</f>
        <v>0</v>
      </c>
      <c r="E4640" s="316"/>
      <c r="F4640" s="314"/>
      <c r="G4640" s="208"/>
      <c r="H4640" s="317">
        <f>H4602</f>
        <v>0</v>
      </c>
      <c r="I4640" s="317"/>
      <c r="J4640" s="317"/>
      <c r="K4640" s="318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4"/>
      <c r="G4641" s="208"/>
      <c r="H4641" s="319">
        <f>H4603</f>
        <v>0</v>
      </c>
      <c r="I4641" s="319"/>
      <c r="J4641" s="319"/>
      <c r="K4641" s="320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1"/>
      <c r="I4642" s="321"/>
      <c r="J4642" s="321"/>
      <c r="K4642" s="322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3"/>
      <c r="K4663" s="32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5">
        <f>SUM(K4646:K4661)</f>
        <v>0</v>
      </c>
      <c r="K4664" s="32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7"/>
      <c r="K4665" s="32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4"/>
      <c r="K4667" s="32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8">
        <f>((J4664/1.11)+(K4666/1.11))*11%</f>
        <v>0</v>
      </c>
      <c r="K4668" s="329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4"/>
      <c r="K4669" s="32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30">
        <f>J4634</f>
        <v>0</v>
      </c>
      <c r="K4672" s="331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30">
        <f>J4635</f>
        <v>0</v>
      </c>
      <c r="K4673" s="331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06"/>
      <c r="I4676" s="306"/>
      <c r="J4676" s="306"/>
      <c r="K4676" s="30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0" t="s">
        <v>3</v>
      </c>
      <c r="G4677" s="17"/>
      <c r="H4677" s="308"/>
      <c r="I4677" s="308"/>
      <c r="J4677" s="308"/>
      <c r="K4677" s="30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8"/>
      <c r="E4678" s="349"/>
      <c r="F4678" s="310"/>
      <c r="G4678" s="18"/>
      <c r="H4678" s="350"/>
      <c r="I4678" s="350"/>
      <c r="J4678" s="350"/>
      <c r="K4678" s="351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0"/>
      <c r="G4679" s="18"/>
      <c r="H4679" s="352"/>
      <c r="I4679" s="352"/>
      <c r="J4679" s="352"/>
      <c r="K4679" s="353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4"/>
      <c r="I4680" s="354"/>
      <c r="J4680" s="354"/>
      <c r="K4680" s="355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7"/>
      <c r="K4701" s="311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2">
        <f>SUM(K4684:K4699)</f>
        <v>0</v>
      </c>
      <c r="K4702" s="333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4"/>
      <c r="K4703" s="334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1"/>
      <c r="K4705" s="311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5">
        <f>((J4702/1.11)+(K4704/1.11))*11%</f>
        <v>0</v>
      </c>
      <c r="K4706" s="336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1"/>
      <c r="K4707" s="311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2"/>
      <c r="K4710" s="31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2"/>
      <c r="K4711" s="31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6">
        <f>H4676</f>
        <v>0</v>
      </c>
      <c r="I4714" s="356"/>
      <c r="J4714" s="356"/>
      <c r="K4714" s="357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60" t="s">
        <v>3</v>
      </c>
      <c r="G4715" s="130"/>
      <c r="H4715" s="358"/>
      <c r="I4715" s="358"/>
      <c r="J4715" s="358"/>
      <c r="K4715" s="359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1">
        <f>D4678</f>
        <v>0</v>
      </c>
      <c r="E4716" s="362"/>
      <c r="F4716" s="360"/>
      <c r="G4716" s="131"/>
      <c r="H4716" s="363">
        <f>H4678</f>
        <v>0</v>
      </c>
      <c r="I4716" s="363"/>
      <c r="J4716" s="363"/>
      <c r="K4716" s="36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60"/>
      <c r="G4717" s="131"/>
      <c r="H4717" s="344">
        <f>H4679</f>
        <v>0</v>
      </c>
      <c r="I4717" s="344"/>
      <c r="J4717" s="344"/>
      <c r="K4717" s="345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6"/>
      <c r="I4718" s="346"/>
      <c r="J4718" s="346"/>
      <c r="K4718" s="347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9"/>
      <c r="K4739" s="365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70">
        <f>SUM(K4722:K4737)</f>
        <v>0</v>
      </c>
      <c r="K4740" s="37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6"/>
      <c r="K4741" s="366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5"/>
      <c r="K4743" s="365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7">
        <f>((J4740/1.11)+(K4742/1.11))*11%</f>
        <v>0</v>
      </c>
      <c r="K4744" s="368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5"/>
      <c r="K4745" s="365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8">
        <f>J4710</f>
        <v>0</v>
      </c>
      <c r="K4748" s="339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8">
        <f>J4711</f>
        <v>0</v>
      </c>
      <c r="K4749" s="339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40">
        <f>H4714</f>
        <v>0</v>
      </c>
      <c r="I4752" s="340"/>
      <c r="J4752" s="340"/>
      <c r="K4752" s="341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4" t="s">
        <v>3</v>
      </c>
      <c r="G4753" s="207"/>
      <c r="H4753" s="342"/>
      <c r="I4753" s="342"/>
      <c r="J4753" s="342"/>
      <c r="K4753" s="343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5">
        <f>D4716</f>
        <v>0</v>
      </c>
      <c r="E4754" s="316"/>
      <c r="F4754" s="314"/>
      <c r="G4754" s="208"/>
      <c r="H4754" s="317">
        <f>H4716</f>
        <v>0</v>
      </c>
      <c r="I4754" s="317"/>
      <c r="J4754" s="317"/>
      <c r="K4754" s="318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4"/>
      <c r="G4755" s="208"/>
      <c r="H4755" s="319">
        <f>H4717</f>
        <v>0</v>
      </c>
      <c r="I4755" s="319"/>
      <c r="J4755" s="319"/>
      <c r="K4755" s="320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1"/>
      <c r="I4756" s="321"/>
      <c r="J4756" s="321"/>
      <c r="K4756" s="322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3"/>
      <c r="K4777" s="32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5">
        <f>SUM(K4760:K4775)</f>
        <v>0</v>
      </c>
      <c r="K4778" s="32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7"/>
      <c r="K4779" s="32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4"/>
      <c r="K4781" s="32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8">
        <f>((J4778/1.11)+(K4780/1.11))*11%</f>
        <v>0</v>
      </c>
      <c r="K4782" s="329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4"/>
      <c r="K4783" s="32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30">
        <f>J4748</f>
        <v>0</v>
      </c>
      <c r="K4786" s="331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30">
        <f>J4749</f>
        <v>0</v>
      </c>
      <c r="K4787" s="331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06"/>
      <c r="I4790" s="306"/>
      <c r="J4790" s="306"/>
      <c r="K4790" s="30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0" t="s">
        <v>3</v>
      </c>
      <c r="G4791" s="17"/>
      <c r="H4791" s="308"/>
      <c r="I4791" s="308"/>
      <c r="J4791" s="308"/>
      <c r="K4791" s="30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8"/>
      <c r="E4792" s="349"/>
      <c r="F4792" s="310"/>
      <c r="G4792" s="18"/>
      <c r="H4792" s="350"/>
      <c r="I4792" s="350"/>
      <c r="J4792" s="350"/>
      <c r="K4792" s="351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0"/>
      <c r="G4793" s="18"/>
      <c r="H4793" s="352"/>
      <c r="I4793" s="352"/>
      <c r="J4793" s="352"/>
      <c r="K4793" s="353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4"/>
      <c r="I4794" s="354"/>
      <c r="J4794" s="354"/>
      <c r="K4794" s="355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7"/>
      <c r="K4815" s="311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2">
        <f>SUM(K4798:K4813)</f>
        <v>0</v>
      </c>
      <c r="K4816" s="333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4"/>
      <c r="K4817" s="334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1"/>
      <c r="K4819" s="311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5">
        <f>((J4816/1.11)+(K4818/1.11))*11%</f>
        <v>0</v>
      </c>
      <c r="K4820" s="336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1"/>
      <c r="K4821" s="311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2"/>
      <c r="K4824" s="31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2"/>
      <c r="K4825" s="31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6">
        <f>H4790</f>
        <v>0</v>
      </c>
      <c r="I4828" s="356"/>
      <c r="J4828" s="356"/>
      <c r="K4828" s="357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60" t="s">
        <v>3</v>
      </c>
      <c r="G4829" s="130"/>
      <c r="H4829" s="358"/>
      <c r="I4829" s="358"/>
      <c r="J4829" s="358"/>
      <c r="K4829" s="359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1">
        <f>D4792</f>
        <v>0</v>
      </c>
      <c r="E4830" s="362"/>
      <c r="F4830" s="360"/>
      <c r="G4830" s="131"/>
      <c r="H4830" s="363">
        <f>H4792</f>
        <v>0</v>
      </c>
      <c r="I4830" s="363"/>
      <c r="J4830" s="363"/>
      <c r="K4830" s="36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60"/>
      <c r="G4831" s="131"/>
      <c r="H4831" s="344">
        <f>H4793</f>
        <v>0</v>
      </c>
      <c r="I4831" s="344"/>
      <c r="J4831" s="344"/>
      <c r="K4831" s="345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6"/>
      <c r="I4832" s="346"/>
      <c r="J4832" s="346"/>
      <c r="K4832" s="347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9"/>
      <c r="K4853" s="365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70">
        <f>SUM(K4836:K4851)</f>
        <v>0</v>
      </c>
      <c r="K4854" s="37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6"/>
      <c r="K4855" s="366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5"/>
      <c r="K4857" s="365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7">
        <f>((J4854/1.11)+(K4856/1.11))*11%</f>
        <v>0</v>
      </c>
      <c r="K4858" s="368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5"/>
      <c r="K4859" s="365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8">
        <f>J4824</f>
        <v>0</v>
      </c>
      <c r="K4862" s="339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8">
        <f>J4825</f>
        <v>0</v>
      </c>
      <c r="K4863" s="339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40">
        <f>H4828</f>
        <v>0</v>
      </c>
      <c r="I4866" s="340"/>
      <c r="J4866" s="340"/>
      <c r="K4866" s="341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4" t="s">
        <v>3</v>
      </c>
      <c r="G4867" s="207"/>
      <c r="H4867" s="342"/>
      <c r="I4867" s="342"/>
      <c r="J4867" s="342"/>
      <c r="K4867" s="343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5">
        <f>D4830</f>
        <v>0</v>
      </c>
      <c r="E4868" s="316"/>
      <c r="F4868" s="314"/>
      <c r="G4868" s="208"/>
      <c r="H4868" s="317">
        <f>H4830</f>
        <v>0</v>
      </c>
      <c r="I4868" s="317"/>
      <c r="J4868" s="317"/>
      <c r="K4868" s="318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4"/>
      <c r="G4869" s="208"/>
      <c r="H4869" s="319">
        <f>H4831</f>
        <v>0</v>
      </c>
      <c r="I4869" s="319"/>
      <c r="J4869" s="319"/>
      <c r="K4869" s="320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1"/>
      <c r="I4870" s="321"/>
      <c r="J4870" s="321"/>
      <c r="K4870" s="322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3"/>
      <c r="K4891" s="32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5">
        <f>SUM(K4874:K4889)</f>
        <v>0</v>
      </c>
      <c r="K4892" s="32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7"/>
      <c r="K4893" s="32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4"/>
      <c r="K4895" s="32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8">
        <f>((J4892/1.11)+(K4894/1.11))*11%</f>
        <v>0</v>
      </c>
      <c r="K4896" s="329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4"/>
      <c r="K4897" s="32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30">
        <f>J4862</f>
        <v>0</v>
      </c>
      <c r="K4900" s="331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30">
        <f>J4863</f>
        <v>0</v>
      </c>
      <c r="K4901" s="331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06"/>
      <c r="I4904" s="306"/>
      <c r="J4904" s="306"/>
      <c r="K4904" s="30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0" t="s">
        <v>3</v>
      </c>
      <c r="G4905" s="17"/>
      <c r="H4905" s="308"/>
      <c r="I4905" s="308"/>
      <c r="J4905" s="308"/>
      <c r="K4905" s="30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8"/>
      <c r="E4906" s="349"/>
      <c r="F4906" s="310"/>
      <c r="G4906" s="18"/>
      <c r="H4906" s="350"/>
      <c r="I4906" s="350"/>
      <c r="J4906" s="350"/>
      <c r="K4906" s="351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0"/>
      <c r="G4907" s="18"/>
      <c r="H4907" s="352"/>
      <c r="I4907" s="352"/>
      <c r="J4907" s="352"/>
      <c r="K4907" s="353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4"/>
      <c r="I4908" s="354"/>
      <c r="J4908" s="354"/>
      <c r="K4908" s="355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7"/>
      <c r="K4929" s="311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2">
        <f>SUM(K4912:K4927)</f>
        <v>0</v>
      </c>
      <c r="K4930" s="333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4"/>
      <c r="K4931" s="334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1"/>
      <c r="K4933" s="311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5">
        <f>((J4930/1.11)+(K4932/1.11))*11%</f>
        <v>0</v>
      </c>
      <c r="K4934" s="336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1"/>
      <c r="K4935" s="311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2"/>
      <c r="K4938" s="31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2"/>
      <c r="K4939" s="31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6">
        <f>H4904</f>
        <v>0</v>
      </c>
      <c r="I4942" s="356"/>
      <c r="J4942" s="356"/>
      <c r="K4942" s="357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60" t="s">
        <v>3</v>
      </c>
      <c r="G4943" s="130"/>
      <c r="H4943" s="358"/>
      <c r="I4943" s="358"/>
      <c r="J4943" s="358"/>
      <c r="K4943" s="359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1">
        <f>D4906</f>
        <v>0</v>
      </c>
      <c r="E4944" s="362"/>
      <c r="F4944" s="360"/>
      <c r="G4944" s="131"/>
      <c r="H4944" s="363">
        <f>H4906</f>
        <v>0</v>
      </c>
      <c r="I4944" s="363"/>
      <c r="J4944" s="363"/>
      <c r="K4944" s="36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60"/>
      <c r="G4945" s="131"/>
      <c r="H4945" s="344">
        <f>H4907</f>
        <v>0</v>
      </c>
      <c r="I4945" s="344"/>
      <c r="J4945" s="344"/>
      <c r="K4945" s="345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6"/>
      <c r="I4946" s="346"/>
      <c r="J4946" s="346"/>
      <c r="K4946" s="347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9"/>
      <c r="K4967" s="365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70">
        <f>SUM(K4950:K4965)</f>
        <v>0</v>
      </c>
      <c r="K4968" s="37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6"/>
      <c r="K4969" s="366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5"/>
      <c r="K4971" s="365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7">
        <f>((J4968/1.11)+(K4970/1.11))*11%</f>
        <v>0</v>
      </c>
      <c r="K4972" s="368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5"/>
      <c r="K4973" s="365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8">
        <f>J4938</f>
        <v>0</v>
      </c>
      <c r="K4976" s="339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8">
        <f>J4939</f>
        <v>0</v>
      </c>
      <c r="K4977" s="339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40">
        <f>H4942</f>
        <v>0</v>
      </c>
      <c r="I4980" s="340"/>
      <c r="J4980" s="340"/>
      <c r="K4980" s="341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4" t="s">
        <v>3</v>
      </c>
      <c r="G4981" s="207"/>
      <c r="H4981" s="342"/>
      <c r="I4981" s="342"/>
      <c r="J4981" s="342"/>
      <c r="K4981" s="343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5">
        <f>D4944</f>
        <v>0</v>
      </c>
      <c r="E4982" s="316"/>
      <c r="F4982" s="314"/>
      <c r="G4982" s="208"/>
      <c r="H4982" s="317">
        <f>H4944</f>
        <v>0</v>
      </c>
      <c r="I4982" s="317"/>
      <c r="J4982" s="317"/>
      <c r="K4982" s="318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4"/>
      <c r="G4983" s="208"/>
      <c r="H4983" s="319">
        <f>H4945</f>
        <v>0</v>
      </c>
      <c r="I4983" s="319"/>
      <c r="J4983" s="319"/>
      <c r="K4983" s="320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1"/>
      <c r="I4984" s="321"/>
      <c r="J4984" s="321"/>
      <c r="K4984" s="322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3"/>
      <c r="K5005" s="32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5">
        <f>SUM(K4988:K5003)</f>
        <v>0</v>
      </c>
      <c r="K5006" s="32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7"/>
      <c r="K5007" s="32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4"/>
      <c r="K5009" s="32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8">
        <f>((J5006/1.11)+(K5008/1.11))*11%</f>
        <v>0</v>
      </c>
      <c r="K5010" s="329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4"/>
      <c r="K5011" s="32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30">
        <f>J4976</f>
        <v>0</v>
      </c>
      <c r="K5014" s="331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30">
        <f>J4977</f>
        <v>0</v>
      </c>
      <c r="K5015" s="331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06"/>
      <c r="I5018" s="306"/>
      <c r="J5018" s="306"/>
      <c r="K5018" s="30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0" t="s">
        <v>3</v>
      </c>
      <c r="G5019" s="17"/>
      <c r="H5019" s="308"/>
      <c r="I5019" s="308"/>
      <c r="J5019" s="308"/>
      <c r="K5019" s="30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8"/>
      <c r="E5020" s="349"/>
      <c r="F5020" s="310"/>
      <c r="G5020" s="18"/>
      <c r="H5020" s="350"/>
      <c r="I5020" s="350"/>
      <c r="J5020" s="350"/>
      <c r="K5020" s="351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0"/>
      <c r="G5021" s="18"/>
      <c r="H5021" s="352"/>
      <c r="I5021" s="352"/>
      <c r="J5021" s="352"/>
      <c r="K5021" s="353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4"/>
      <c r="I5022" s="354"/>
      <c r="J5022" s="354"/>
      <c r="K5022" s="355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7"/>
      <c r="K5043" s="311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2">
        <f>SUM(K5026:K5041)</f>
        <v>0</v>
      </c>
      <c r="K5044" s="333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4"/>
      <c r="K5045" s="334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1"/>
      <c r="K5047" s="311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5">
        <f>((J5044/1.11)+(K5046/1.11))*11%</f>
        <v>0</v>
      </c>
      <c r="K5048" s="336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1"/>
      <c r="K5049" s="311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12"/>
      <c r="K5052" s="31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12"/>
      <c r="K5053" s="31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6">
        <f>H5018</f>
        <v>0</v>
      </c>
      <c r="I5056" s="356"/>
      <c r="J5056" s="356"/>
      <c r="K5056" s="357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60" t="s">
        <v>3</v>
      </c>
      <c r="G5057" s="130"/>
      <c r="H5057" s="358"/>
      <c r="I5057" s="358"/>
      <c r="J5057" s="358"/>
      <c r="K5057" s="359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1">
        <f>D5020</f>
        <v>0</v>
      </c>
      <c r="E5058" s="362"/>
      <c r="F5058" s="360"/>
      <c r="G5058" s="131"/>
      <c r="H5058" s="363">
        <f>H5020</f>
        <v>0</v>
      </c>
      <c r="I5058" s="363"/>
      <c r="J5058" s="363"/>
      <c r="K5058" s="36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60"/>
      <c r="G5059" s="131"/>
      <c r="H5059" s="344">
        <f>H5021</f>
        <v>0</v>
      </c>
      <c r="I5059" s="344"/>
      <c r="J5059" s="344"/>
      <c r="K5059" s="345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6"/>
      <c r="I5060" s="346"/>
      <c r="J5060" s="346"/>
      <c r="K5060" s="347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9"/>
      <c r="K5081" s="365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70">
        <f>SUM(K5064:K5079)</f>
        <v>0</v>
      </c>
      <c r="K5082" s="37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6"/>
      <c r="K5083" s="366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5"/>
      <c r="K5085" s="365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7">
        <f>((J5082/1.11)+(K5084/1.11))*11%</f>
        <v>0</v>
      </c>
      <c r="K5086" s="368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5"/>
      <c r="K5087" s="365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8">
        <f>J5052</f>
        <v>0</v>
      </c>
      <c r="K5090" s="339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8">
        <f>J5053</f>
        <v>0</v>
      </c>
      <c r="K5091" s="339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40">
        <f>H5056</f>
        <v>0</v>
      </c>
      <c r="I5094" s="340"/>
      <c r="J5094" s="340"/>
      <c r="K5094" s="341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4" t="s">
        <v>3</v>
      </c>
      <c r="G5095" s="207"/>
      <c r="H5095" s="342"/>
      <c r="I5095" s="342"/>
      <c r="J5095" s="342"/>
      <c r="K5095" s="343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5">
        <f>D5058</f>
        <v>0</v>
      </c>
      <c r="E5096" s="316"/>
      <c r="F5096" s="314"/>
      <c r="G5096" s="208"/>
      <c r="H5096" s="317">
        <f>H5058</f>
        <v>0</v>
      </c>
      <c r="I5096" s="317"/>
      <c r="J5096" s="317"/>
      <c r="K5096" s="318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4"/>
      <c r="G5097" s="208"/>
      <c r="H5097" s="319">
        <f>H5059</f>
        <v>0</v>
      </c>
      <c r="I5097" s="319"/>
      <c r="J5097" s="319"/>
      <c r="K5097" s="320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1"/>
      <c r="I5098" s="321"/>
      <c r="J5098" s="321"/>
      <c r="K5098" s="322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3"/>
      <c r="K5119" s="32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5">
        <f>SUM(K5102:K5117)</f>
        <v>0</v>
      </c>
      <c r="K5120" s="32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7"/>
      <c r="K5121" s="32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4"/>
      <c r="K5123" s="32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8">
        <f>((J5120/1.11)+(K5122/1.11))*11%</f>
        <v>0</v>
      </c>
      <c r="K5124" s="329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4"/>
      <c r="K5125" s="32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30">
        <f>J5090</f>
        <v>0</v>
      </c>
      <c r="K5128" s="331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30">
        <f>J5091</f>
        <v>0</v>
      </c>
      <c r="K5129" s="331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06"/>
      <c r="I5132" s="306"/>
      <c r="J5132" s="306"/>
      <c r="K5132" s="30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0" t="s">
        <v>3</v>
      </c>
      <c r="G5133" s="17"/>
      <c r="H5133" s="308"/>
      <c r="I5133" s="308"/>
      <c r="J5133" s="308"/>
      <c r="K5133" s="30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8"/>
      <c r="E5134" s="349"/>
      <c r="F5134" s="310"/>
      <c r="G5134" s="18"/>
      <c r="H5134" s="350"/>
      <c r="I5134" s="350"/>
      <c r="J5134" s="350"/>
      <c r="K5134" s="351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0"/>
      <c r="G5135" s="18"/>
      <c r="H5135" s="352"/>
      <c r="I5135" s="352"/>
      <c r="J5135" s="352"/>
      <c r="K5135" s="353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4"/>
      <c r="I5136" s="354"/>
      <c r="J5136" s="354"/>
      <c r="K5136" s="355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7"/>
      <c r="K5157" s="311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2">
        <f>SUM(K5140:K5155)</f>
        <v>0</v>
      </c>
      <c r="K5158" s="333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4"/>
      <c r="K5159" s="334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1"/>
      <c r="K5161" s="311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5">
        <f>((J5158/1.11)+(K5160/1.11))*11%</f>
        <v>0</v>
      </c>
      <c r="K5162" s="336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1"/>
      <c r="K5163" s="311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12"/>
      <c r="K5166" s="31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12"/>
      <c r="K5167" s="31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6">
        <f>H5132</f>
        <v>0</v>
      </c>
      <c r="I5170" s="356"/>
      <c r="J5170" s="356"/>
      <c r="K5170" s="357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60" t="s">
        <v>3</v>
      </c>
      <c r="G5171" s="130"/>
      <c r="H5171" s="358"/>
      <c r="I5171" s="358"/>
      <c r="J5171" s="358"/>
      <c r="K5171" s="359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1">
        <f>D5134</f>
        <v>0</v>
      </c>
      <c r="E5172" s="362"/>
      <c r="F5172" s="360"/>
      <c r="G5172" s="131"/>
      <c r="H5172" s="363">
        <f>H5134</f>
        <v>0</v>
      </c>
      <c r="I5172" s="363"/>
      <c r="J5172" s="363"/>
      <c r="K5172" s="36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60"/>
      <c r="G5173" s="131"/>
      <c r="H5173" s="344">
        <f>H5135</f>
        <v>0</v>
      </c>
      <c r="I5173" s="344"/>
      <c r="J5173" s="344"/>
      <c r="K5173" s="345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6"/>
      <c r="I5174" s="346"/>
      <c r="J5174" s="346"/>
      <c r="K5174" s="347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9"/>
      <c r="K5195" s="365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70">
        <f>SUM(K5178:K5193)</f>
        <v>0</v>
      </c>
      <c r="K5196" s="37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6"/>
      <c r="K5197" s="366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5"/>
      <c r="K5199" s="365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7">
        <f>((J5196/1.11)+(K5198/1.11))*11%</f>
        <v>0</v>
      </c>
      <c r="K5200" s="368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5"/>
      <c r="K5201" s="365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8">
        <f>J5166</f>
        <v>0</v>
      </c>
      <c r="K5204" s="339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8">
        <f>J5167</f>
        <v>0</v>
      </c>
      <c r="K5205" s="339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40">
        <f>H5170</f>
        <v>0</v>
      </c>
      <c r="I5208" s="340"/>
      <c r="J5208" s="340"/>
      <c r="K5208" s="341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4" t="s">
        <v>3</v>
      </c>
      <c r="G5209" s="207"/>
      <c r="H5209" s="342"/>
      <c r="I5209" s="342"/>
      <c r="J5209" s="342"/>
      <c r="K5209" s="343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5">
        <f>D5172</f>
        <v>0</v>
      </c>
      <c r="E5210" s="316"/>
      <c r="F5210" s="314"/>
      <c r="G5210" s="208"/>
      <c r="H5210" s="317">
        <f>H5172</f>
        <v>0</v>
      </c>
      <c r="I5210" s="317"/>
      <c r="J5210" s="317"/>
      <c r="K5210" s="318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4"/>
      <c r="G5211" s="208"/>
      <c r="H5211" s="319">
        <f>H5173</f>
        <v>0</v>
      </c>
      <c r="I5211" s="319"/>
      <c r="J5211" s="319"/>
      <c r="K5211" s="320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1"/>
      <c r="I5212" s="321"/>
      <c r="J5212" s="321"/>
      <c r="K5212" s="322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3"/>
      <c r="K5233" s="32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5">
        <f>SUM(K5216:K5231)</f>
        <v>0</v>
      </c>
      <c r="K5234" s="32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7"/>
      <c r="K5235" s="32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4"/>
      <c r="K5237" s="32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8">
        <f>((J5234/1.11)+(K5236/1.11))*11%</f>
        <v>0</v>
      </c>
      <c r="K5238" s="329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4"/>
      <c r="K5239" s="32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30">
        <f>J5204</f>
        <v>0</v>
      </c>
      <c r="K5242" s="331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30">
        <f>J5205</f>
        <v>0</v>
      </c>
      <c r="K5243" s="331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06"/>
      <c r="I5246" s="306"/>
      <c r="J5246" s="306"/>
      <c r="K5246" s="30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0" t="s">
        <v>3</v>
      </c>
      <c r="G5247" s="17"/>
      <c r="H5247" s="308"/>
      <c r="I5247" s="308"/>
      <c r="J5247" s="308"/>
      <c r="K5247" s="30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8"/>
      <c r="E5248" s="349"/>
      <c r="F5248" s="310"/>
      <c r="G5248" s="18"/>
      <c r="H5248" s="350"/>
      <c r="I5248" s="350"/>
      <c r="J5248" s="350"/>
      <c r="K5248" s="351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0"/>
      <c r="G5249" s="18"/>
      <c r="H5249" s="352"/>
      <c r="I5249" s="352"/>
      <c r="J5249" s="352"/>
      <c r="K5249" s="353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4"/>
      <c r="I5250" s="354"/>
      <c r="J5250" s="354"/>
      <c r="K5250" s="355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7"/>
      <c r="K5271" s="311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2">
        <f>SUM(K5254:K5269)</f>
        <v>0</v>
      </c>
      <c r="K5272" s="333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4"/>
      <c r="K5273" s="334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1"/>
      <c r="K5275" s="311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5">
        <f>((J5272/1.11)+(K5274/1.11))*11%</f>
        <v>0</v>
      </c>
      <c r="K5276" s="336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1"/>
      <c r="K5277" s="311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12"/>
      <c r="K5280" s="31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12"/>
      <c r="K5281" s="31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6">
        <f>H5246</f>
        <v>0</v>
      </c>
      <c r="I5284" s="356"/>
      <c r="J5284" s="356"/>
      <c r="K5284" s="357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60" t="s">
        <v>3</v>
      </c>
      <c r="G5285" s="130"/>
      <c r="H5285" s="358"/>
      <c r="I5285" s="358"/>
      <c r="J5285" s="358"/>
      <c r="K5285" s="359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1">
        <f>D5248</f>
        <v>0</v>
      </c>
      <c r="E5286" s="362"/>
      <c r="F5286" s="360"/>
      <c r="G5286" s="131"/>
      <c r="H5286" s="363">
        <f>H5248</f>
        <v>0</v>
      </c>
      <c r="I5286" s="363"/>
      <c r="J5286" s="363"/>
      <c r="K5286" s="36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60"/>
      <c r="G5287" s="131"/>
      <c r="H5287" s="344">
        <f>H5249</f>
        <v>0</v>
      </c>
      <c r="I5287" s="344"/>
      <c r="J5287" s="344"/>
      <c r="K5287" s="345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6"/>
      <c r="I5288" s="346"/>
      <c r="J5288" s="346"/>
      <c r="K5288" s="347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9"/>
      <c r="K5309" s="365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70">
        <f>SUM(K5292:K5307)</f>
        <v>0</v>
      </c>
      <c r="K5310" s="37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6"/>
      <c r="K5311" s="366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5"/>
      <c r="K5313" s="365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7">
        <f>((J5310/1.11)+(K5312/1.11))*11%</f>
        <v>0</v>
      </c>
      <c r="K5314" s="368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5"/>
      <c r="K5315" s="365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8">
        <f>J5280</f>
        <v>0</v>
      </c>
      <c r="K5318" s="339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8">
        <f>J5281</f>
        <v>0</v>
      </c>
      <c r="K5319" s="339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40">
        <f>H5284</f>
        <v>0</v>
      </c>
      <c r="I5322" s="340"/>
      <c r="J5322" s="340"/>
      <c r="K5322" s="341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4" t="s">
        <v>3</v>
      </c>
      <c r="G5323" s="207"/>
      <c r="H5323" s="342"/>
      <c r="I5323" s="342"/>
      <c r="J5323" s="342"/>
      <c r="K5323" s="343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5">
        <f>D5286</f>
        <v>0</v>
      </c>
      <c r="E5324" s="316"/>
      <c r="F5324" s="314"/>
      <c r="G5324" s="208"/>
      <c r="H5324" s="317">
        <f>H5286</f>
        <v>0</v>
      </c>
      <c r="I5324" s="317"/>
      <c r="J5324" s="317"/>
      <c r="K5324" s="318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4"/>
      <c r="G5325" s="208"/>
      <c r="H5325" s="319">
        <f>H5287</f>
        <v>0</v>
      </c>
      <c r="I5325" s="319"/>
      <c r="J5325" s="319"/>
      <c r="K5325" s="320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1"/>
      <c r="I5326" s="321"/>
      <c r="J5326" s="321"/>
      <c r="K5326" s="322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3"/>
      <c r="K5347" s="32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5">
        <f>SUM(K5330:K5345)</f>
        <v>0</v>
      </c>
      <c r="K5348" s="32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7"/>
      <c r="K5349" s="32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4"/>
      <c r="K5351" s="32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8">
        <f>((J5348/1.11)+(K5350/1.11))*11%</f>
        <v>0</v>
      </c>
      <c r="K5352" s="329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4"/>
      <c r="K5353" s="32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30">
        <f>J5318</f>
        <v>0</v>
      </c>
      <c r="K5356" s="331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30">
        <f>J5319</f>
        <v>0</v>
      </c>
      <c r="K5357" s="331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06"/>
      <c r="I5360" s="306"/>
      <c r="J5360" s="306"/>
      <c r="K5360" s="30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0" t="s">
        <v>3</v>
      </c>
      <c r="G5361" s="17"/>
      <c r="H5361" s="308"/>
      <c r="I5361" s="308"/>
      <c r="J5361" s="308"/>
      <c r="K5361" s="30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8"/>
      <c r="E5362" s="349"/>
      <c r="F5362" s="310"/>
      <c r="G5362" s="18"/>
      <c r="H5362" s="350"/>
      <c r="I5362" s="350"/>
      <c r="J5362" s="350"/>
      <c r="K5362" s="351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0"/>
      <c r="G5363" s="18"/>
      <c r="H5363" s="352"/>
      <c r="I5363" s="352"/>
      <c r="J5363" s="352"/>
      <c r="K5363" s="353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4"/>
      <c r="I5364" s="354"/>
      <c r="J5364" s="354"/>
      <c r="K5364" s="355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7"/>
      <c r="K5385" s="311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2">
        <f>SUM(K5368:K5383)</f>
        <v>0</v>
      </c>
      <c r="K5386" s="333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4"/>
      <c r="K5387" s="334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1"/>
      <c r="K5389" s="311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5">
        <f>((J5386/1.11)+(K5388/1.11))*11%</f>
        <v>0</v>
      </c>
      <c r="K5390" s="336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1"/>
      <c r="K5391" s="311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12"/>
      <c r="K5394" s="31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12"/>
      <c r="K5395" s="31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6">
        <f>H5360</f>
        <v>0</v>
      </c>
      <c r="I5398" s="356"/>
      <c r="J5398" s="356"/>
      <c r="K5398" s="357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60" t="s">
        <v>3</v>
      </c>
      <c r="G5399" s="130"/>
      <c r="H5399" s="358"/>
      <c r="I5399" s="358"/>
      <c r="J5399" s="358"/>
      <c r="K5399" s="359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1">
        <f>D5362</f>
        <v>0</v>
      </c>
      <c r="E5400" s="362"/>
      <c r="F5400" s="360"/>
      <c r="G5400" s="131"/>
      <c r="H5400" s="363">
        <f>H5362</f>
        <v>0</v>
      </c>
      <c r="I5400" s="363"/>
      <c r="J5400" s="363"/>
      <c r="K5400" s="36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60"/>
      <c r="G5401" s="131"/>
      <c r="H5401" s="344">
        <f>H5363</f>
        <v>0</v>
      </c>
      <c r="I5401" s="344"/>
      <c r="J5401" s="344"/>
      <c r="K5401" s="345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6"/>
      <c r="I5402" s="346"/>
      <c r="J5402" s="346"/>
      <c r="K5402" s="347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9"/>
      <c r="K5423" s="365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70">
        <f>SUM(K5406:K5421)</f>
        <v>0</v>
      </c>
      <c r="K5424" s="37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6"/>
      <c r="K5425" s="366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5"/>
      <c r="K5427" s="365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7">
        <f>((J5424/1.11)+(K5426/1.11))*11%</f>
        <v>0</v>
      </c>
      <c r="K5428" s="368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5"/>
      <c r="K5429" s="365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8">
        <f>J5394</f>
        <v>0</v>
      </c>
      <c r="K5432" s="339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8">
        <f>J5395</f>
        <v>0</v>
      </c>
      <c r="K5433" s="339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40">
        <f>H5398</f>
        <v>0</v>
      </c>
      <c r="I5436" s="340"/>
      <c r="J5436" s="340"/>
      <c r="K5436" s="341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4" t="s">
        <v>3</v>
      </c>
      <c r="G5437" s="207"/>
      <c r="H5437" s="342"/>
      <c r="I5437" s="342"/>
      <c r="J5437" s="342"/>
      <c r="K5437" s="343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5">
        <f>D5400</f>
        <v>0</v>
      </c>
      <c r="E5438" s="316"/>
      <c r="F5438" s="314"/>
      <c r="G5438" s="208"/>
      <c r="H5438" s="317">
        <f>H5400</f>
        <v>0</v>
      </c>
      <c r="I5438" s="317"/>
      <c r="J5438" s="317"/>
      <c r="K5438" s="318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4"/>
      <c r="G5439" s="208"/>
      <c r="H5439" s="319">
        <f>H5401</f>
        <v>0</v>
      </c>
      <c r="I5439" s="319"/>
      <c r="J5439" s="319"/>
      <c r="K5439" s="320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1"/>
      <c r="I5440" s="321"/>
      <c r="J5440" s="321"/>
      <c r="K5440" s="322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3"/>
      <c r="K5461" s="32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5">
        <f>SUM(K5444:K5459)</f>
        <v>0</v>
      </c>
      <c r="K5462" s="32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7"/>
      <c r="K5463" s="32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4"/>
      <c r="K5465" s="32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8">
        <f>((J5462/1.11)+(K5464/1.11))*11%</f>
        <v>0</v>
      </c>
      <c r="K5466" s="329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4"/>
      <c r="K5467" s="32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30">
        <f>J5432</f>
        <v>0</v>
      </c>
      <c r="K5470" s="331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30">
        <f>J5433</f>
        <v>0</v>
      </c>
      <c r="K5471" s="331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06"/>
      <c r="I5474" s="306"/>
      <c r="J5474" s="306"/>
      <c r="K5474" s="30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0" t="s">
        <v>3</v>
      </c>
      <c r="G5475" s="17"/>
      <c r="H5475" s="308"/>
      <c r="I5475" s="308"/>
      <c r="J5475" s="308"/>
      <c r="K5475" s="30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8"/>
      <c r="E5476" s="349"/>
      <c r="F5476" s="310"/>
      <c r="G5476" s="18"/>
      <c r="H5476" s="350"/>
      <c r="I5476" s="350"/>
      <c r="J5476" s="350"/>
      <c r="K5476" s="351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0"/>
      <c r="G5477" s="18"/>
      <c r="H5477" s="352"/>
      <c r="I5477" s="352"/>
      <c r="J5477" s="352"/>
      <c r="K5477" s="353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4"/>
      <c r="I5478" s="354"/>
      <c r="J5478" s="354"/>
      <c r="K5478" s="355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7"/>
      <c r="K5499" s="311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2">
        <f>SUM(K5482:K5497)</f>
        <v>0</v>
      </c>
      <c r="K5500" s="333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4"/>
      <c r="K5501" s="334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1"/>
      <c r="K5503" s="311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5">
        <f>((J5500/1.11)+(K5502/1.11))*11%</f>
        <v>0</v>
      </c>
      <c r="K5504" s="336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1"/>
      <c r="K5505" s="311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12"/>
      <c r="K5508" s="31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12"/>
      <c r="K5509" s="31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6">
        <f>H5474</f>
        <v>0</v>
      </c>
      <c r="I5512" s="356"/>
      <c r="J5512" s="356"/>
      <c r="K5512" s="357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60" t="s">
        <v>3</v>
      </c>
      <c r="G5513" s="130"/>
      <c r="H5513" s="358"/>
      <c r="I5513" s="358"/>
      <c r="J5513" s="358"/>
      <c r="K5513" s="359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1">
        <f>D5476</f>
        <v>0</v>
      </c>
      <c r="E5514" s="362"/>
      <c r="F5514" s="360"/>
      <c r="G5514" s="131"/>
      <c r="H5514" s="363">
        <f>H5476</f>
        <v>0</v>
      </c>
      <c r="I5514" s="363"/>
      <c r="J5514" s="363"/>
      <c r="K5514" s="36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60"/>
      <c r="G5515" s="131"/>
      <c r="H5515" s="344">
        <f>H5477</f>
        <v>0</v>
      </c>
      <c r="I5515" s="344"/>
      <c r="J5515" s="344"/>
      <c r="K5515" s="345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6"/>
      <c r="I5516" s="346"/>
      <c r="J5516" s="346"/>
      <c r="K5516" s="347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9"/>
      <c r="K5537" s="365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70">
        <f>SUM(K5520:K5535)</f>
        <v>0</v>
      </c>
      <c r="K5538" s="37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6"/>
      <c r="K5539" s="366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5"/>
      <c r="K5541" s="365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7">
        <f>((J5538/1.11)+(K5540/1.11))*11%</f>
        <v>0</v>
      </c>
      <c r="K5542" s="368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5"/>
      <c r="K5543" s="365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8">
        <f>J5508</f>
        <v>0</v>
      </c>
      <c r="K5546" s="339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8">
        <f>J5509</f>
        <v>0</v>
      </c>
      <c r="K5547" s="339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40">
        <f>H5512</f>
        <v>0</v>
      </c>
      <c r="I5550" s="340"/>
      <c r="J5550" s="340"/>
      <c r="K5550" s="341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4" t="s">
        <v>3</v>
      </c>
      <c r="G5551" s="207"/>
      <c r="H5551" s="342"/>
      <c r="I5551" s="342"/>
      <c r="J5551" s="342"/>
      <c r="K5551" s="343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5">
        <f>D5514</f>
        <v>0</v>
      </c>
      <c r="E5552" s="316"/>
      <c r="F5552" s="314"/>
      <c r="G5552" s="208"/>
      <c r="H5552" s="317">
        <f>H5514</f>
        <v>0</v>
      </c>
      <c r="I5552" s="317"/>
      <c r="J5552" s="317"/>
      <c r="K5552" s="318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4"/>
      <c r="G5553" s="208"/>
      <c r="H5553" s="319">
        <f>H5515</f>
        <v>0</v>
      </c>
      <c r="I5553" s="319"/>
      <c r="J5553" s="319"/>
      <c r="K5553" s="320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1"/>
      <c r="I5554" s="321"/>
      <c r="J5554" s="321"/>
      <c r="K5554" s="322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3"/>
      <c r="K5575" s="32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5">
        <f>SUM(K5558:K5573)</f>
        <v>0</v>
      </c>
      <c r="K5576" s="32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7"/>
      <c r="K5577" s="32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4"/>
      <c r="K5579" s="32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8">
        <f>((J5576/1.11)+(K5578/1.11))*11%</f>
        <v>0</v>
      </c>
      <c r="K5580" s="329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4"/>
      <c r="K5581" s="32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30">
        <f>J5546</f>
        <v>0</v>
      </c>
      <c r="K5584" s="331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30">
        <f>J5547</f>
        <v>0</v>
      </c>
      <c r="K5585" s="331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06"/>
      <c r="I5588" s="306"/>
      <c r="J5588" s="306"/>
      <c r="K5588" s="30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0" t="s">
        <v>3</v>
      </c>
      <c r="G5589" s="17"/>
      <c r="H5589" s="308"/>
      <c r="I5589" s="308"/>
      <c r="J5589" s="308"/>
      <c r="K5589" s="30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8"/>
      <c r="E5590" s="349"/>
      <c r="F5590" s="310"/>
      <c r="G5590" s="18"/>
      <c r="H5590" s="350"/>
      <c r="I5590" s="350"/>
      <c r="J5590" s="350"/>
      <c r="K5590" s="351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0"/>
      <c r="G5591" s="18"/>
      <c r="H5591" s="352"/>
      <c r="I5591" s="352"/>
      <c r="J5591" s="352"/>
      <c r="K5591" s="353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4"/>
      <c r="I5592" s="354"/>
      <c r="J5592" s="354"/>
      <c r="K5592" s="355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7"/>
      <c r="K5613" s="311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2">
        <f>SUM(K5596:K5611)</f>
        <v>0</v>
      </c>
      <c r="K5614" s="333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4"/>
      <c r="K5615" s="334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1"/>
      <c r="K5617" s="311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5">
        <f>((J5614/1.11)+(K5616/1.11))*11%</f>
        <v>0</v>
      </c>
      <c r="K5618" s="336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1"/>
      <c r="K5619" s="311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12"/>
      <c r="K5622" s="31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12"/>
      <c r="K5623" s="31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6">
        <f>H5588</f>
        <v>0</v>
      </c>
      <c r="I5626" s="356"/>
      <c r="J5626" s="356"/>
      <c r="K5626" s="357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60" t="s">
        <v>3</v>
      </c>
      <c r="G5627" s="130"/>
      <c r="H5627" s="358"/>
      <c r="I5627" s="358"/>
      <c r="J5627" s="358"/>
      <c r="K5627" s="359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1">
        <f>D5590</f>
        <v>0</v>
      </c>
      <c r="E5628" s="362"/>
      <c r="F5628" s="360"/>
      <c r="G5628" s="131"/>
      <c r="H5628" s="363">
        <f>H5590</f>
        <v>0</v>
      </c>
      <c r="I5628" s="363"/>
      <c r="J5628" s="363"/>
      <c r="K5628" s="36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60"/>
      <c r="G5629" s="131"/>
      <c r="H5629" s="344">
        <f>H5591</f>
        <v>0</v>
      </c>
      <c r="I5629" s="344"/>
      <c r="J5629" s="344"/>
      <c r="K5629" s="345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6"/>
      <c r="I5630" s="346"/>
      <c r="J5630" s="346"/>
      <c r="K5630" s="347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9"/>
      <c r="K5651" s="365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70">
        <f>SUM(K5634:K5649)</f>
        <v>0</v>
      </c>
      <c r="K5652" s="37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6"/>
      <c r="K5653" s="366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5"/>
      <c r="K5655" s="365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7">
        <f>((J5652/1.11)+(K5654/1.11))*11%</f>
        <v>0</v>
      </c>
      <c r="K5656" s="368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5"/>
      <c r="K5657" s="365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8">
        <f>J5622</f>
        <v>0</v>
      </c>
      <c r="K5660" s="339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8">
        <f>J5623</f>
        <v>0</v>
      </c>
      <c r="K5661" s="339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40">
        <f>H5626</f>
        <v>0</v>
      </c>
      <c r="I5664" s="340"/>
      <c r="J5664" s="340"/>
      <c r="K5664" s="341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4" t="s">
        <v>3</v>
      </c>
      <c r="G5665" s="207"/>
      <c r="H5665" s="342"/>
      <c r="I5665" s="342"/>
      <c r="J5665" s="342"/>
      <c r="K5665" s="343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5">
        <f>D5628</f>
        <v>0</v>
      </c>
      <c r="E5666" s="316"/>
      <c r="F5666" s="314"/>
      <c r="G5666" s="208"/>
      <c r="H5666" s="317">
        <f>H5628</f>
        <v>0</v>
      </c>
      <c r="I5666" s="317"/>
      <c r="J5666" s="317"/>
      <c r="K5666" s="318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4"/>
      <c r="G5667" s="208"/>
      <c r="H5667" s="319">
        <f>H5629</f>
        <v>0</v>
      </c>
      <c r="I5667" s="319"/>
      <c r="J5667" s="319"/>
      <c r="K5667" s="320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1"/>
      <c r="I5668" s="321"/>
      <c r="J5668" s="321"/>
      <c r="K5668" s="322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3"/>
      <c r="K5689" s="32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5">
        <f>SUM(K5672:K5687)</f>
        <v>0</v>
      </c>
      <c r="K5690" s="32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7"/>
      <c r="K5691" s="32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4"/>
      <c r="K5693" s="32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8">
        <f>((J5690/1.11)+(K5692/1.11))*11%</f>
        <v>0</v>
      </c>
      <c r="K5694" s="329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4"/>
      <c r="K5695" s="32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30">
        <f>J5660</f>
        <v>0</v>
      </c>
      <c r="K5698" s="331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30">
        <f>J5661</f>
        <v>0</v>
      </c>
      <c r="K5699" s="331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939"/>
  <sheetViews>
    <sheetView topLeftCell="A129" zoomScaleNormal="100" workbookViewId="0">
      <selection activeCell="B151" sqref="B15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513513.51351351349</v>
      </c>
      <c r="H8" s="108">
        <f>H5</f>
        <v>56486.486486486487</v>
      </c>
      <c r="I8" s="107"/>
      <c r="J8" s="109">
        <f>H6</f>
        <v>570000</v>
      </c>
    </row>
    <row r="10" spans="1:10" ht="12.75" customHeight="1" x14ac:dyDescent="0.25">
      <c r="A10" s="94" t="s">
        <v>1</v>
      </c>
      <c r="B10" s="95">
        <f>Invoice!E116</f>
        <v>23080002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12</v>
      </c>
      <c r="C12" s="88" t="str">
        <f>Invoice!E124</f>
        <v>STAPLER HEAVY DUTY JOYKO HD-12N/24</v>
      </c>
      <c r="D12" s="89">
        <f>Invoice!H124</f>
        <v>187000</v>
      </c>
      <c r="E12" s="81">
        <f>D12*B12</f>
        <v>2244000</v>
      </c>
      <c r="F12" s="81"/>
      <c r="G12" s="82">
        <f>E12/1.11</f>
        <v>2021621.6216216215</v>
      </c>
      <c r="H12" s="83">
        <f>G12*11%</f>
        <v>222378.37837837837</v>
      </c>
      <c r="I12" s="83">
        <f>G12/B12</f>
        <v>168468.46846846846</v>
      </c>
      <c r="J12" s="103">
        <f>H12/B12</f>
        <v>18531.531531531531</v>
      </c>
    </row>
    <row r="13" spans="1:10" ht="12.75" customHeight="1" x14ac:dyDescent="0.25">
      <c r="A13" s="101"/>
      <c r="D13" s="81"/>
      <c r="E13" s="81">
        <f>(E12*Invoice!I124)+((E12-(E12*Invoice!I124))*Invoice!J124)</f>
        <v>280500</v>
      </c>
      <c r="F13" s="81"/>
      <c r="G13" s="90">
        <f>E13/1.11</f>
        <v>252702.70270270269</v>
      </c>
      <c r="H13" s="91">
        <f>G13*11%</f>
        <v>27797.297297297297</v>
      </c>
      <c r="I13" s="91">
        <f>G13/B12</f>
        <v>21058.558558558558</v>
      </c>
      <c r="J13" s="104">
        <f>H13/B12</f>
        <v>2316.4414414414414</v>
      </c>
    </row>
    <row r="14" spans="1:10" ht="12.75" customHeight="1" x14ac:dyDescent="0.25">
      <c r="A14" s="101"/>
      <c r="D14" s="81" t="s">
        <v>23</v>
      </c>
      <c r="E14" s="81">
        <f>E12-E13</f>
        <v>1963500</v>
      </c>
      <c r="F14" s="81"/>
      <c r="G14" s="82">
        <f>G12-G13</f>
        <v>1768918.9189189188</v>
      </c>
      <c r="H14" s="82">
        <f>H12-H13</f>
        <v>194581.08108108107</v>
      </c>
      <c r="I14" s="82">
        <f>I12-I13</f>
        <v>147409.90990990991</v>
      </c>
      <c r="J14" s="105">
        <f>J12-J13</f>
        <v>16215.090090090089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1963500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PUNCH JOYKO 30XL</v>
      </c>
      <c r="D18" s="89">
        <f>Invoice!H125</f>
        <v>12950</v>
      </c>
      <c r="E18" s="81">
        <f t="shared" ref="E18" si="0">D18*B18</f>
        <v>3108000</v>
      </c>
      <c r="F18" s="81"/>
      <c r="G18" s="82">
        <f t="shared" ref="G18" si="1">E18/1.11</f>
        <v>2799999.9999999995</v>
      </c>
      <c r="H18" s="83">
        <f t="shared" ref="H18" si="2">G18*11%</f>
        <v>307999.99999999994</v>
      </c>
      <c r="I18" s="83">
        <f t="shared" ref="I18" si="3">G18/B18</f>
        <v>11666.666666666664</v>
      </c>
      <c r="J18" s="103">
        <f t="shared" ref="J18" si="4">H18/B18</f>
        <v>1283.333333333333</v>
      </c>
    </row>
    <row r="19" spans="1:10" ht="12.75" customHeight="1" x14ac:dyDescent="0.25">
      <c r="A19" s="101"/>
      <c r="D19" s="81"/>
      <c r="E19" s="81">
        <f>(E18*Invoice!I125)+((E18-(E18*Invoice!I125))*Invoice!J125)</f>
        <v>388500</v>
      </c>
      <c r="F19" s="81"/>
      <c r="G19" s="90">
        <f>E19/1.11</f>
        <v>349999.99999999994</v>
      </c>
      <c r="H19" s="91">
        <f>G19*11%</f>
        <v>38499.999999999993</v>
      </c>
      <c r="I19" s="91">
        <f>G19/B18</f>
        <v>1458.333333333333</v>
      </c>
      <c r="J19" s="104">
        <f>H19/B18</f>
        <v>160.41666666666663</v>
      </c>
    </row>
    <row r="20" spans="1:10" ht="12.75" customHeight="1" x14ac:dyDescent="0.25">
      <c r="A20" s="101"/>
      <c r="D20" s="81" t="s">
        <v>23</v>
      </c>
      <c r="E20" s="81">
        <f>E18-E19</f>
        <v>2719500</v>
      </c>
      <c r="F20" s="81"/>
      <c r="G20" s="82">
        <f>G18-G19</f>
        <v>2449999.9999999995</v>
      </c>
      <c r="H20" s="82">
        <f>H18-H19</f>
        <v>269499.99999999994</v>
      </c>
      <c r="I20" s="82">
        <f>I18-I19</f>
        <v>10208.333333333332</v>
      </c>
      <c r="J20" s="105">
        <f>J18-J19</f>
        <v>1122.9166666666665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2719499.9999999995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G14+G20</f>
        <v>4218918.9189189188</v>
      </c>
      <c r="H23" s="108">
        <f>H14+H20</f>
        <v>464081.08108108101</v>
      </c>
      <c r="I23" s="107"/>
      <c r="J23" s="109">
        <f>H15+H21</f>
        <v>4683000</v>
      </c>
    </row>
    <row r="25" spans="1:10" ht="12.75" customHeight="1" x14ac:dyDescent="0.25">
      <c r="A25" s="94" t="s">
        <v>1</v>
      </c>
      <c r="B25" s="95">
        <f>Invoice!E230</f>
        <v>23080003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96</v>
      </c>
      <c r="C27" s="88" t="str">
        <f>Invoice!E238</f>
        <v>GEL PEN KENKO HI-TECH-H 0.28 MM HITAM</v>
      </c>
      <c r="D27" s="89">
        <f>Invoice!H238</f>
        <v>39000</v>
      </c>
      <c r="E27" s="81">
        <f>D27*B27</f>
        <v>3744000</v>
      </c>
      <c r="F27" s="81"/>
      <c r="G27" s="82">
        <f>E27/1.11</f>
        <v>3372972.9729729728</v>
      </c>
      <c r="H27" s="83">
        <f>G27*11%</f>
        <v>371027.02702702698</v>
      </c>
      <c r="I27" s="83">
        <f>G27/B27</f>
        <v>35135.135135135133</v>
      </c>
      <c r="J27" s="103">
        <f>H27/B27</f>
        <v>3864.8648648648646</v>
      </c>
    </row>
    <row r="28" spans="1:10" ht="12.75" customHeight="1" x14ac:dyDescent="0.25">
      <c r="A28" s="101"/>
      <c r="D28" s="81"/>
      <c r="E28" s="81">
        <f>(E27*Invoice!I238)+((E27-(E27*Invoice!I238))*Invoice!J238)</f>
        <v>468000</v>
      </c>
      <c r="F28" s="81"/>
      <c r="G28" s="90">
        <f>E28/1.11</f>
        <v>421621.6216216216</v>
      </c>
      <c r="H28" s="91">
        <f>G28*11%</f>
        <v>46378.378378378373</v>
      </c>
      <c r="I28" s="91">
        <f>G28/B27</f>
        <v>4391.8918918918916</v>
      </c>
      <c r="J28" s="104">
        <f>H28/B27</f>
        <v>483.10810810810807</v>
      </c>
    </row>
    <row r="29" spans="1:10" ht="12.75" customHeight="1" x14ac:dyDescent="0.25">
      <c r="A29" s="101"/>
      <c r="D29" s="81" t="s">
        <v>23</v>
      </c>
      <c r="E29" s="81">
        <f>E27-E28</f>
        <v>3276000</v>
      </c>
      <c r="F29" s="81"/>
      <c r="G29" s="82">
        <f>G27-G28</f>
        <v>2951351.351351351</v>
      </c>
      <c r="H29" s="82">
        <f>H27-H28</f>
        <v>324648.64864864864</v>
      </c>
      <c r="I29" s="82">
        <f>I27-I28</f>
        <v>30743.24324324324</v>
      </c>
      <c r="J29" s="105">
        <f>J27-J28</f>
        <v>3381.7567567567567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3275999.9999999995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48</v>
      </c>
      <c r="C33" s="88" t="str">
        <f>Invoice!E239</f>
        <v>GEL PEN KENKO HI-TECH-H 0.28 MM BIRU</v>
      </c>
      <c r="D33" s="89">
        <f>Invoice!H239</f>
        <v>39000</v>
      </c>
      <c r="E33" s="81">
        <f t="shared" ref="E33" si="5">D33*B33</f>
        <v>1872000</v>
      </c>
      <c r="F33" s="81"/>
      <c r="G33" s="82">
        <f t="shared" ref="G33" si="6">E33/1.11</f>
        <v>1686486.4864864864</v>
      </c>
      <c r="H33" s="83">
        <f t="shared" ref="H33" si="7">G33*11%</f>
        <v>185513.51351351349</v>
      </c>
      <c r="I33" s="83">
        <f t="shared" ref="I33" si="8">G33/B33</f>
        <v>35135.135135135133</v>
      </c>
      <c r="J33" s="103">
        <f t="shared" ref="J33" si="9">H33/B33</f>
        <v>3864.8648648648646</v>
      </c>
    </row>
    <row r="34" spans="1:10" ht="12.75" customHeight="1" x14ac:dyDescent="0.25">
      <c r="A34" s="101"/>
      <c r="D34" s="81"/>
      <c r="E34" s="81">
        <f>(E33*Invoice!I239)+((E33-(E33*Invoice!I239))*Invoice!J239)</f>
        <v>234000</v>
      </c>
      <c r="F34" s="81"/>
      <c r="G34" s="90">
        <f>E34/1.11</f>
        <v>210810.8108108108</v>
      </c>
      <c r="H34" s="91">
        <f>G34*11%</f>
        <v>23189.189189189186</v>
      </c>
      <c r="I34" s="91">
        <f>G34/B33</f>
        <v>4391.8918918918916</v>
      </c>
      <c r="J34" s="104">
        <f>H34/B33</f>
        <v>483.10810810810807</v>
      </c>
    </row>
    <row r="35" spans="1:10" ht="12.75" customHeight="1" x14ac:dyDescent="0.25">
      <c r="A35" s="101"/>
      <c r="D35" s="81" t="s">
        <v>23</v>
      </c>
      <c r="E35" s="81">
        <f>E33-E34</f>
        <v>1638000</v>
      </c>
      <c r="F35" s="81"/>
      <c r="G35" s="82">
        <f>G33-G34</f>
        <v>1475675.6756756755</v>
      </c>
      <c r="H35" s="82">
        <f>H33-H34</f>
        <v>162324.32432432432</v>
      </c>
      <c r="I35" s="82">
        <f>I33-I34</f>
        <v>30743.24324324324</v>
      </c>
      <c r="J35" s="105">
        <f>J33-J34</f>
        <v>3381.7567567567567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1637999.9999999998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6"/>
      <c r="B38" s="107"/>
      <c r="C38" s="107"/>
      <c r="D38" s="107"/>
      <c r="E38" s="107"/>
      <c r="F38" s="107"/>
      <c r="G38" s="108">
        <f>G29+G35</f>
        <v>4427027.0270270268</v>
      </c>
      <c r="H38" s="108">
        <f>H29+H35</f>
        <v>486972.97297297296</v>
      </c>
      <c r="I38" s="107"/>
      <c r="J38" s="109">
        <f>H30+H36</f>
        <v>4913999.9999999991</v>
      </c>
    </row>
    <row r="40" spans="1:10" ht="12.75" customHeight="1" x14ac:dyDescent="0.25">
      <c r="A40" s="94" t="s">
        <v>1</v>
      </c>
      <c r="B40" s="95">
        <f>Invoice!E344</f>
        <v>23080004</v>
      </c>
      <c r="C40" s="96"/>
      <c r="D40" s="97"/>
      <c r="E40" s="97"/>
      <c r="F40" s="97"/>
      <c r="G40" s="98"/>
      <c r="H40" s="99"/>
      <c r="I40" s="99"/>
      <c r="J40" s="100"/>
    </row>
    <row r="41" spans="1:10" ht="12.75" customHeight="1" x14ac:dyDescent="0.25">
      <c r="A41" s="101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Invoice!B352</f>
        <v>50</v>
      </c>
      <c r="C42" s="88" t="str">
        <f>Invoice!E352</f>
        <v>STIP / PENGHAPUS JOYKO 526-B40P PUTIH</v>
      </c>
      <c r="D42" s="89">
        <f>Invoice!H352</f>
        <v>28300</v>
      </c>
      <c r="E42" s="81">
        <f>D42*B42</f>
        <v>1415000</v>
      </c>
      <c r="F42" s="81"/>
      <c r="G42" s="82">
        <f>E42/1.11</f>
        <v>1274774.7747747747</v>
      </c>
      <c r="H42" s="83">
        <f>G42*11%</f>
        <v>140225.22522522521</v>
      </c>
      <c r="I42" s="83">
        <f>G42/B42</f>
        <v>25495.495495495492</v>
      </c>
      <c r="J42" s="103">
        <f>H42/B42</f>
        <v>2804.504504504504</v>
      </c>
    </row>
    <row r="43" spans="1:10" ht="12.75" customHeight="1" x14ac:dyDescent="0.25">
      <c r="A43" s="101"/>
      <c r="D43" s="81"/>
      <c r="E43" s="81">
        <f>(E42*Invoice!I352)+((E42-(E42*Invoice!I352))*Invoice!J352)</f>
        <v>191025</v>
      </c>
      <c r="F43" s="81"/>
      <c r="G43" s="90">
        <f>E43/1.11</f>
        <v>172094.59459459459</v>
      </c>
      <c r="H43" s="91">
        <f>G43*11%</f>
        <v>18930.405405405403</v>
      </c>
      <c r="I43" s="91">
        <f>G43/B42</f>
        <v>3441.8918918918916</v>
      </c>
      <c r="J43" s="104">
        <f>H43/B42</f>
        <v>378.60810810810807</v>
      </c>
    </row>
    <row r="44" spans="1:10" ht="12.75" customHeight="1" x14ac:dyDescent="0.25">
      <c r="A44" s="101"/>
      <c r="D44" s="81" t="s">
        <v>23</v>
      </c>
      <c r="E44" s="81">
        <f>E42-E43</f>
        <v>1223975</v>
      </c>
      <c r="F44" s="81"/>
      <c r="G44" s="82">
        <f>G42-G43</f>
        <v>1102680.1801801801</v>
      </c>
      <c r="H44" s="82">
        <f>H42-H43</f>
        <v>121294.81981981981</v>
      </c>
      <c r="I44" s="82">
        <f>I42-I43</f>
        <v>22053.603603603602</v>
      </c>
      <c r="J44" s="105">
        <f>J42-J43</f>
        <v>2425.8963963963961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1223975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Invoice!B353</f>
        <v>72</v>
      </c>
      <c r="C48" s="88" t="str">
        <f>Invoice!E353</f>
        <v>MECHANICAL PENCIL 0.5 MM KENKO MP-070</v>
      </c>
      <c r="D48" s="89">
        <f>Invoice!H353</f>
        <v>22200</v>
      </c>
      <c r="E48" s="81">
        <f t="shared" ref="E48" si="10">D48*B48</f>
        <v>1598400</v>
      </c>
      <c r="F48" s="81"/>
      <c r="G48" s="82">
        <f t="shared" ref="G48" si="11">E48/1.11</f>
        <v>1439999.9999999998</v>
      </c>
      <c r="H48" s="83">
        <f t="shared" ref="H48" si="12">G48*11%</f>
        <v>158399.99999999997</v>
      </c>
      <c r="I48" s="83">
        <f t="shared" ref="I48" si="13">G48/B48</f>
        <v>19999.999999999996</v>
      </c>
      <c r="J48" s="103">
        <f t="shared" ref="J48" si="14">H48/B48</f>
        <v>2199.9999999999995</v>
      </c>
    </row>
    <row r="49" spans="1:10" ht="12.75" customHeight="1" x14ac:dyDescent="0.25">
      <c r="A49" s="101"/>
      <c r="D49" s="81"/>
      <c r="E49" s="81">
        <f>(E48*Invoice!I353)+((E48-(E48*Invoice!I353))*Invoice!J353)</f>
        <v>215784</v>
      </c>
      <c r="F49" s="81"/>
      <c r="G49" s="90">
        <f>E49/1.11</f>
        <v>194399.99999999997</v>
      </c>
      <c r="H49" s="91">
        <f>G49*11%</f>
        <v>21383.999999999996</v>
      </c>
      <c r="I49" s="91">
        <f>G49/B48</f>
        <v>2699.9999999999995</v>
      </c>
      <c r="J49" s="104">
        <f>H49/B48</f>
        <v>296.99999999999994</v>
      </c>
    </row>
    <row r="50" spans="1:10" ht="12.75" customHeight="1" x14ac:dyDescent="0.25">
      <c r="A50" s="101"/>
      <c r="D50" s="81" t="s">
        <v>23</v>
      </c>
      <c r="E50" s="81">
        <f>E48-E49</f>
        <v>1382616</v>
      </c>
      <c r="F50" s="81"/>
      <c r="G50" s="82">
        <f>G48-G49</f>
        <v>1245599.9999999998</v>
      </c>
      <c r="H50" s="82">
        <f>H48-H49</f>
        <v>137015.99999999997</v>
      </c>
      <c r="I50" s="82">
        <f>I48-I49</f>
        <v>17299.999999999996</v>
      </c>
      <c r="J50" s="105">
        <f>J48-J49</f>
        <v>1902.9999999999995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1382615.9999999998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G44+G50</f>
        <v>2348280.1801801799</v>
      </c>
      <c r="H53" s="108">
        <f>H44+H50</f>
        <v>258310.81981981976</v>
      </c>
      <c r="I53" s="107"/>
      <c r="J53" s="109">
        <f>H45+H51</f>
        <v>2606591</v>
      </c>
    </row>
    <row r="55" spans="1:10" ht="12.75" customHeight="1" x14ac:dyDescent="0.25">
      <c r="A55" s="94" t="s">
        <v>1</v>
      </c>
      <c r="B55" s="95">
        <f>Invoice!E458</f>
        <v>23080005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144</v>
      </c>
      <c r="C57" s="88" t="str">
        <f>Invoice!E466</f>
        <v>GEL PEN JOYKO GP-265 Q-GEL</v>
      </c>
      <c r="D57" s="89">
        <f>Invoice!H466</f>
        <v>28200</v>
      </c>
      <c r="E57" s="81">
        <f>D57*B57</f>
        <v>4060800</v>
      </c>
      <c r="F57" s="81"/>
      <c r="G57" s="82">
        <f>E57/1.11</f>
        <v>3658378.3783783782</v>
      </c>
      <c r="H57" s="83">
        <f>G57*11%</f>
        <v>402421.6216216216</v>
      </c>
      <c r="I57" s="83">
        <f>G57/B57</f>
        <v>25405.405405405403</v>
      </c>
      <c r="J57" s="103">
        <f>H57/B57</f>
        <v>2794.5945945945946</v>
      </c>
    </row>
    <row r="58" spans="1:10" ht="12.75" customHeight="1" x14ac:dyDescent="0.25">
      <c r="A58" s="101"/>
      <c r="D58" s="81"/>
      <c r="E58" s="81">
        <f>(E57*Invoice!I466)+((E57-(E57*Invoice!I466))*Invoice!J466)</f>
        <v>507600</v>
      </c>
      <c r="F58" s="81"/>
      <c r="G58" s="90">
        <f>E58/1.11</f>
        <v>457297.29729729728</v>
      </c>
      <c r="H58" s="91">
        <f>G58*11%</f>
        <v>50302.7027027027</v>
      </c>
      <c r="I58" s="91">
        <f>G58/B57</f>
        <v>3175.6756756756754</v>
      </c>
      <c r="J58" s="104">
        <f>H58/B57</f>
        <v>349.32432432432432</v>
      </c>
    </row>
    <row r="59" spans="1:10" ht="12.75" customHeight="1" x14ac:dyDescent="0.25">
      <c r="A59" s="101"/>
      <c r="D59" s="81" t="s">
        <v>23</v>
      </c>
      <c r="E59" s="81">
        <f>E57-E58</f>
        <v>3553200</v>
      </c>
      <c r="F59" s="81"/>
      <c r="G59" s="82">
        <f>G57-G58</f>
        <v>3201081.0810810812</v>
      </c>
      <c r="H59" s="82">
        <f>H57-H58</f>
        <v>352118.91891891888</v>
      </c>
      <c r="I59" s="82">
        <f>I57-I58</f>
        <v>22229.729729729726</v>
      </c>
      <c r="J59" s="105">
        <f>J57-J58</f>
        <v>2445.2702702702704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3553200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288</v>
      </c>
      <c r="C63" s="88" t="str">
        <f>Invoice!E467</f>
        <v>GUNTING JOYKO SC-848</v>
      </c>
      <c r="D63" s="89">
        <f>Invoice!H467</f>
        <v>9750</v>
      </c>
      <c r="E63" s="81">
        <f t="shared" ref="E63" si="15">D63*B63</f>
        <v>2808000</v>
      </c>
      <c r="F63" s="81"/>
      <c r="G63" s="82">
        <f t="shared" ref="G63" si="16">E63/1.11</f>
        <v>2529729.7297297297</v>
      </c>
      <c r="H63" s="83">
        <f t="shared" ref="H63" si="17">G63*11%</f>
        <v>278270.2702702703</v>
      </c>
      <c r="I63" s="83">
        <f t="shared" ref="I63" si="18">G63/B63</f>
        <v>8783.7837837837833</v>
      </c>
      <c r="J63" s="103">
        <f t="shared" ref="J63" si="19">H63/B63</f>
        <v>966.21621621621625</v>
      </c>
    </row>
    <row r="64" spans="1:10" ht="12.75" customHeight="1" x14ac:dyDescent="0.25">
      <c r="A64" s="101"/>
      <c r="D64" s="81"/>
      <c r="E64" s="81">
        <f>(E63*Invoice!I467)+((E63-(E63*Invoice!I467))*Invoice!J467)</f>
        <v>351000</v>
      </c>
      <c r="F64" s="81"/>
      <c r="G64" s="90">
        <f>E64/1.11</f>
        <v>316216.21621621621</v>
      </c>
      <c r="H64" s="91">
        <f>G64*11%</f>
        <v>34783.783783783787</v>
      </c>
      <c r="I64" s="91">
        <f>G64/B63</f>
        <v>1097.9729729729729</v>
      </c>
      <c r="J64" s="104">
        <f>H64/B63</f>
        <v>120.77702702702703</v>
      </c>
    </row>
    <row r="65" spans="1:10" ht="12.75" customHeight="1" x14ac:dyDescent="0.25">
      <c r="A65" s="101"/>
      <c r="D65" s="81" t="s">
        <v>23</v>
      </c>
      <c r="E65" s="81">
        <f>E63-E64</f>
        <v>2457000</v>
      </c>
      <c r="F65" s="81"/>
      <c r="G65" s="82">
        <f>G63-G64</f>
        <v>2213513.5135135134</v>
      </c>
      <c r="H65" s="82">
        <f>H63-H64</f>
        <v>243486.48648648651</v>
      </c>
      <c r="I65" s="82">
        <f>I63-I64</f>
        <v>7685.8108108108099</v>
      </c>
      <c r="J65" s="105">
        <f>J63-J64</f>
        <v>845.43918918918916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2457000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6"/>
      <c r="B68" s="107"/>
      <c r="C68" s="107"/>
      <c r="D68" s="107"/>
      <c r="E68" s="107"/>
      <c r="F68" s="107"/>
      <c r="G68" s="108">
        <f>G59+G65</f>
        <v>5414594.5945945941</v>
      </c>
      <c r="H68" s="108">
        <f>H59+H65</f>
        <v>595605.40540540544</v>
      </c>
      <c r="I68" s="107"/>
      <c r="J68" s="109">
        <f>H60+H66</f>
        <v>6010200</v>
      </c>
    </row>
    <row r="70" spans="1:10" ht="12.75" customHeight="1" x14ac:dyDescent="0.25">
      <c r="A70" s="94" t="s">
        <v>1</v>
      </c>
      <c r="B70" s="95">
        <f>Invoice!E572</f>
        <v>23080006</v>
      </c>
      <c r="C70" s="96"/>
      <c r="D70" s="97"/>
      <c r="E70" s="97"/>
      <c r="F70" s="97"/>
      <c r="G70" s="98"/>
      <c r="H70" s="99"/>
      <c r="I70" s="99"/>
      <c r="J70" s="100"/>
    </row>
    <row r="71" spans="1:10" ht="12.75" customHeight="1" x14ac:dyDescent="0.25">
      <c r="A71" s="101">
        <v>1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Invoice!B580</f>
        <v>1</v>
      </c>
      <c r="C72" s="88" t="str">
        <f>Invoice!E580</f>
        <v>STAPLER YUAN CHANG 414</v>
      </c>
      <c r="D72" s="89">
        <f>Invoice!H580</f>
        <v>350000</v>
      </c>
      <c r="E72" s="81">
        <f>D72*B72</f>
        <v>350000</v>
      </c>
      <c r="F72" s="81"/>
      <c r="G72" s="82">
        <f>E72/1.11</f>
        <v>315315.31531531527</v>
      </c>
      <c r="H72" s="83">
        <f>G72*11%</f>
        <v>34684.684684684682</v>
      </c>
      <c r="I72" s="83">
        <f>G72/B72</f>
        <v>315315.31531531527</v>
      </c>
      <c r="J72" s="103">
        <f>H72/B72</f>
        <v>34684.684684684682</v>
      </c>
    </row>
    <row r="73" spans="1:10" ht="12.75" customHeight="1" x14ac:dyDescent="0.25">
      <c r="A73" s="101"/>
      <c r="D73" s="81"/>
      <c r="E73" s="81">
        <f>(E72*Invoice!I580)+((E72-(E72*Invoice!I580))*Invoice!J580)</f>
        <v>0</v>
      </c>
      <c r="F73" s="81"/>
      <c r="G73" s="90">
        <f>E73/1.11</f>
        <v>0</v>
      </c>
      <c r="H73" s="91">
        <f>G73*11%</f>
        <v>0</v>
      </c>
      <c r="I73" s="91">
        <f>G73/B72</f>
        <v>0</v>
      </c>
      <c r="J73" s="104">
        <f>H73/B72</f>
        <v>0</v>
      </c>
    </row>
    <row r="74" spans="1:10" ht="12.75" customHeight="1" x14ac:dyDescent="0.25">
      <c r="A74" s="101"/>
      <c r="D74" s="81" t="s">
        <v>23</v>
      </c>
      <c r="E74" s="81">
        <f>E72-E73</f>
        <v>350000</v>
      </c>
      <c r="F74" s="81"/>
      <c r="G74" s="82">
        <f>G72-G73</f>
        <v>315315.31531531527</v>
      </c>
      <c r="H74" s="82">
        <f>H72-H73</f>
        <v>34684.684684684682</v>
      </c>
      <c r="I74" s="82">
        <f>I72-I73</f>
        <v>315315.31531531527</v>
      </c>
      <c r="J74" s="105">
        <f>J72-J73</f>
        <v>34684.684684684682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349999.99999999994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G74</f>
        <v>315315.31531531527</v>
      </c>
      <c r="H77" s="108">
        <f>H74</f>
        <v>34684.684684684682</v>
      </c>
      <c r="I77" s="107"/>
      <c r="J77" s="109">
        <f>H75</f>
        <v>349999.99999999994</v>
      </c>
    </row>
    <row r="79" spans="1:10" ht="12.75" customHeight="1" x14ac:dyDescent="0.25">
      <c r="A79" s="94" t="s">
        <v>1</v>
      </c>
      <c r="B79" s="95">
        <f>Invoice!E686</f>
        <v>23080007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Invoice!B694</f>
        <v>44</v>
      </c>
      <c r="C81" s="88" t="str">
        <f>Invoice!E694</f>
        <v>STAND PEN SPIRAL KENKO STP-300SG</v>
      </c>
      <c r="D81" s="89">
        <f>Invoice!H694</f>
        <v>4100</v>
      </c>
      <c r="E81" s="81">
        <f>D81*B81</f>
        <v>180400</v>
      </c>
      <c r="F81" s="81"/>
      <c r="G81" s="82">
        <f>E81/1.11</f>
        <v>162522.52252252251</v>
      </c>
      <c r="H81" s="83">
        <f>G81*11%</f>
        <v>17877.477477477478</v>
      </c>
      <c r="I81" s="83">
        <f>G81/B81</f>
        <v>3693.6936936936936</v>
      </c>
      <c r="J81" s="103">
        <f>H81/B81</f>
        <v>406.30630630630634</v>
      </c>
    </row>
    <row r="82" spans="1:10" ht="12.75" customHeight="1" x14ac:dyDescent="0.25">
      <c r="A82" s="101"/>
      <c r="D82" s="81"/>
      <c r="E82" s="81">
        <f>(E81*Invoice!I694)+((E81-(E81*Invoice!I694))*Invoice!J694)</f>
        <v>26158</v>
      </c>
      <c r="F82" s="81"/>
      <c r="G82" s="90">
        <f>E82/1.11</f>
        <v>23565.765765765762</v>
      </c>
      <c r="H82" s="91">
        <f>G82*11%</f>
        <v>2592.234234234234</v>
      </c>
      <c r="I82" s="91">
        <f>G82/B81</f>
        <v>535.58558558558548</v>
      </c>
      <c r="J82" s="104">
        <f>H82/B81</f>
        <v>58.914414414414409</v>
      </c>
    </row>
    <row r="83" spans="1:10" ht="12.75" customHeight="1" x14ac:dyDescent="0.25">
      <c r="A83" s="101"/>
      <c r="D83" s="81" t="s">
        <v>23</v>
      </c>
      <c r="E83" s="81">
        <f>E81-E82</f>
        <v>154242</v>
      </c>
      <c r="F83" s="81"/>
      <c r="G83" s="82">
        <f>G81-G82</f>
        <v>138956.75675675675</v>
      </c>
      <c r="H83" s="82">
        <f>H81-H82</f>
        <v>15285.243243243243</v>
      </c>
      <c r="I83" s="82">
        <f>I81-I82</f>
        <v>3158.1081081081084</v>
      </c>
      <c r="J83" s="105">
        <f>J81-J82</f>
        <v>347.39189189189193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154242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2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Invoice!B695</f>
        <v>30</v>
      </c>
      <c r="C87" s="88" t="str">
        <f>Invoice!E695</f>
        <v>HAND TALLY COUNTER KENKO HT-302</v>
      </c>
      <c r="D87" s="89">
        <f>Invoice!H695</f>
        <v>19000</v>
      </c>
      <c r="E87" s="81">
        <f t="shared" ref="E87:E111" si="20">D87*B87</f>
        <v>570000</v>
      </c>
      <c r="F87" s="81"/>
      <c r="G87" s="82">
        <f t="shared" ref="G87:G111" si="21">E87/1.11</f>
        <v>513513.51351351349</v>
      </c>
      <c r="H87" s="83">
        <f t="shared" ref="H87:H111" si="22">G87*11%</f>
        <v>56486.486486486487</v>
      </c>
      <c r="I87" s="83">
        <f t="shared" ref="I87:I111" si="23">G87/B87</f>
        <v>17117.117117117115</v>
      </c>
      <c r="J87" s="103">
        <f t="shared" ref="J87:J111" si="24">H87/B87</f>
        <v>1882.882882882883</v>
      </c>
    </row>
    <row r="88" spans="1:10" ht="12.75" customHeight="1" x14ac:dyDescent="0.25">
      <c r="A88" s="101"/>
      <c r="D88" s="81"/>
      <c r="E88" s="81">
        <f>(E87*Invoice!I695)+((E87-(E87*Invoice!I695))*Invoice!J695)</f>
        <v>82650</v>
      </c>
      <c r="F88" s="81"/>
      <c r="G88" s="90">
        <f>E88/1.11</f>
        <v>74459.459459459453</v>
      </c>
      <c r="H88" s="91">
        <f>G88*11%</f>
        <v>8190.54054054054</v>
      </c>
      <c r="I88" s="91">
        <f>G88/B87</f>
        <v>2481.9819819819818</v>
      </c>
      <c r="J88" s="104">
        <f>H88/B87</f>
        <v>273.01801801801798</v>
      </c>
    </row>
    <row r="89" spans="1:10" ht="12.75" customHeight="1" x14ac:dyDescent="0.25">
      <c r="A89" s="101"/>
      <c r="D89" s="81" t="s">
        <v>23</v>
      </c>
      <c r="E89" s="81">
        <f>E87-E88</f>
        <v>487350</v>
      </c>
      <c r="F89" s="81"/>
      <c r="G89" s="82">
        <f>G87-G88</f>
        <v>439054.05405405402</v>
      </c>
      <c r="H89" s="82">
        <f>H87-H88</f>
        <v>48295.945945945947</v>
      </c>
      <c r="I89" s="82">
        <f>I87-I88</f>
        <v>14635.135135135133</v>
      </c>
      <c r="J89" s="105">
        <f>J87-J88</f>
        <v>1609.864864864865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487350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3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Invoice!B696</f>
        <v>60</v>
      </c>
      <c r="C93" s="88" t="str">
        <f>Invoice!E696</f>
        <v>JANGKA (COMPASS SET) KENKO C-168 / MS-75</v>
      </c>
      <c r="D93" s="89">
        <f>Invoice!H696</f>
        <v>7500</v>
      </c>
      <c r="E93" s="81">
        <f t="shared" si="20"/>
        <v>450000</v>
      </c>
      <c r="F93" s="81"/>
      <c r="G93" s="82">
        <f t="shared" si="21"/>
        <v>405405.40540540538</v>
      </c>
      <c r="H93" s="83">
        <f t="shared" si="22"/>
        <v>44594.594594594593</v>
      </c>
      <c r="I93" s="83">
        <f t="shared" si="23"/>
        <v>6756.7567567567567</v>
      </c>
      <c r="J93" s="103">
        <f t="shared" si="24"/>
        <v>743.24324324324323</v>
      </c>
    </row>
    <row r="94" spans="1:10" ht="12.75" customHeight="1" x14ac:dyDescent="0.25">
      <c r="A94" s="101"/>
      <c r="D94" s="81"/>
      <c r="E94" s="81">
        <f>(E93*Invoice!I696)+((E93-(E93*Invoice!I696))*Invoice!J696)</f>
        <v>65249.999999999993</v>
      </c>
      <c r="F94" s="81"/>
      <c r="G94" s="90">
        <f>E94/1.11</f>
        <v>58783.783783783772</v>
      </c>
      <c r="H94" s="91">
        <f>G94*11%</f>
        <v>6466.2162162162149</v>
      </c>
      <c r="I94" s="91">
        <f>G94/B93</f>
        <v>979.72972972972957</v>
      </c>
      <c r="J94" s="104">
        <f>H94/B93</f>
        <v>107.77027027027025</v>
      </c>
    </row>
    <row r="95" spans="1:10" ht="12.75" customHeight="1" x14ac:dyDescent="0.25">
      <c r="A95" s="101"/>
      <c r="D95" s="81" t="s">
        <v>23</v>
      </c>
      <c r="E95" s="81">
        <f>E93-E94</f>
        <v>384750</v>
      </c>
      <c r="F95" s="81"/>
      <c r="G95" s="82">
        <f>G93-G94</f>
        <v>346621.6216216216</v>
      </c>
      <c r="H95" s="82">
        <f>H93-H94</f>
        <v>38128.37837837838</v>
      </c>
      <c r="I95" s="82">
        <f>I93-I94</f>
        <v>5777.0270270270266</v>
      </c>
      <c r="J95" s="105">
        <f>J93-J94</f>
        <v>635.47297297297303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384750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4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Invoice!B697</f>
        <v>84</v>
      </c>
      <c r="C99" s="88" t="str">
        <f>Invoice!E697</f>
        <v>JANGKA (COMPASS SET) KENKO C-288 / MS-25</v>
      </c>
      <c r="D99" s="89">
        <f>Invoice!H697</f>
        <v>7500</v>
      </c>
      <c r="E99" s="81">
        <f t="shared" si="20"/>
        <v>630000</v>
      </c>
      <c r="F99" s="81"/>
      <c r="G99" s="82">
        <f t="shared" si="21"/>
        <v>567567.56756756757</v>
      </c>
      <c r="H99" s="83">
        <f t="shared" si="22"/>
        <v>62432.432432432433</v>
      </c>
      <c r="I99" s="83">
        <f t="shared" si="23"/>
        <v>6756.7567567567567</v>
      </c>
      <c r="J99" s="103">
        <f t="shared" si="24"/>
        <v>743.24324324324323</v>
      </c>
    </row>
    <row r="100" spans="1:10" ht="12.75" customHeight="1" x14ac:dyDescent="0.25">
      <c r="A100" s="101"/>
      <c r="D100" s="81"/>
      <c r="E100" s="81">
        <f>(E99*Invoice!I697)+((E99-(E99*Invoice!I697))*Invoice!J697)</f>
        <v>91350</v>
      </c>
      <c r="F100" s="81"/>
      <c r="G100" s="90">
        <f>E100/1.11</f>
        <v>82297.297297297293</v>
      </c>
      <c r="H100" s="91">
        <f>G100*11%</f>
        <v>9052.7027027027016</v>
      </c>
      <c r="I100" s="91">
        <f>G100/B99</f>
        <v>979.72972972972968</v>
      </c>
      <c r="J100" s="104">
        <f>H100/B99</f>
        <v>107.77027027027026</v>
      </c>
    </row>
    <row r="101" spans="1:10" ht="12.75" customHeight="1" x14ac:dyDescent="0.25">
      <c r="A101" s="101"/>
      <c r="D101" s="81" t="s">
        <v>23</v>
      </c>
      <c r="E101" s="81">
        <f>E99-E100</f>
        <v>538650</v>
      </c>
      <c r="F101" s="81"/>
      <c r="G101" s="82">
        <f>G99-G100</f>
        <v>485270.2702702703</v>
      </c>
      <c r="H101" s="82">
        <f>H99-H100</f>
        <v>53379.729729729734</v>
      </c>
      <c r="I101" s="82">
        <f>I99-I100</f>
        <v>5777.0270270270266</v>
      </c>
      <c r="J101" s="105">
        <f>J99-J100</f>
        <v>635.47297297297291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538650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5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Invoice!B698</f>
        <v>84</v>
      </c>
      <c r="C105" s="88" t="str">
        <f>Invoice!E698</f>
        <v>DATE STAMP KENKO D-4 (Cap Tanggal 4 Mm)</v>
      </c>
      <c r="D105" s="89">
        <f>Invoice!H698</f>
        <v>6200</v>
      </c>
      <c r="E105" s="81">
        <f t="shared" si="20"/>
        <v>520800</v>
      </c>
      <c r="F105" s="81"/>
      <c r="G105" s="82">
        <f t="shared" si="21"/>
        <v>469189.18918918917</v>
      </c>
      <c r="H105" s="83">
        <f t="shared" si="22"/>
        <v>51610.810810810806</v>
      </c>
      <c r="I105" s="83">
        <f t="shared" si="23"/>
        <v>5585.5855855855852</v>
      </c>
      <c r="J105" s="103">
        <f t="shared" si="24"/>
        <v>614.41441441441441</v>
      </c>
    </row>
    <row r="106" spans="1:10" ht="12.75" customHeight="1" x14ac:dyDescent="0.25">
      <c r="A106" s="101"/>
      <c r="D106" s="81"/>
      <c r="E106" s="81">
        <f>(E105*Invoice!I698)+((E105-(E105*Invoice!I698))*Invoice!J698)</f>
        <v>75516</v>
      </c>
      <c r="F106" s="81"/>
      <c r="G106" s="90">
        <f>E106/1.11</f>
        <v>68032.432432432426</v>
      </c>
      <c r="H106" s="91">
        <f>G106*11%</f>
        <v>7483.5675675675666</v>
      </c>
      <c r="I106" s="91">
        <f>G106/B105</f>
        <v>809.90990990990986</v>
      </c>
      <c r="J106" s="104">
        <f>H106/B105</f>
        <v>89.090090090090072</v>
      </c>
    </row>
    <row r="107" spans="1:10" ht="12.75" customHeight="1" x14ac:dyDescent="0.25">
      <c r="A107" s="101"/>
      <c r="D107" s="81" t="s">
        <v>23</v>
      </c>
      <c r="E107" s="81">
        <f>E105-E106</f>
        <v>445284</v>
      </c>
      <c r="F107" s="81"/>
      <c r="G107" s="82">
        <f>G105-G106</f>
        <v>401156.75675675675</v>
      </c>
      <c r="H107" s="82">
        <f>H105-H106</f>
        <v>44127.24324324324</v>
      </c>
      <c r="I107" s="82">
        <f>I105-I106</f>
        <v>4775.6756756756749</v>
      </c>
      <c r="J107" s="105">
        <f>J105-J106</f>
        <v>525.32432432432438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445284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6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Invoice!B699</f>
        <v>12</v>
      </c>
      <c r="C111" s="88" t="str">
        <f>Invoice!E699</f>
        <v>DESK SET KENKO K-8312 ORGANIZER</v>
      </c>
      <c r="D111" s="89">
        <f>Invoice!H699</f>
        <v>29000</v>
      </c>
      <c r="E111" s="81">
        <f t="shared" si="20"/>
        <v>348000</v>
      </c>
      <c r="F111" s="81"/>
      <c r="G111" s="82">
        <f t="shared" si="21"/>
        <v>313513.51351351349</v>
      </c>
      <c r="H111" s="83">
        <f t="shared" si="22"/>
        <v>34486.486486486487</v>
      </c>
      <c r="I111" s="83">
        <f t="shared" si="23"/>
        <v>26126.126126126124</v>
      </c>
      <c r="J111" s="103">
        <f t="shared" si="24"/>
        <v>2873.8738738738739</v>
      </c>
    </row>
    <row r="112" spans="1:10" ht="12.75" customHeight="1" x14ac:dyDescent="0.25">
      <c r="A112" s="101"/>
      <c r="D112" s="81"/>
      <c r="E112" s="81">
        <f>(E111*Invoice!I699)+((E111-(E111*Invoice!I699))*Invoice!J699)</f>
        <v>50460</v>
      </c>
      <c r="F112" s="81"/>
      <c r="G112" s="90">
        <f>E112/1.11</f>
        <v>45459.459459459453</v>
      </c>
      <c r="H112" s="91">
        <f>G112*11%</f>
        <v>5000.54054054054</v>
      </c>
      <c r="I112" s="91">
        <f>G112/B111</f>
        <v>3788.2882882882877</v>
      </c>
      <c r="J112" s="104">
        <f>H112/B111</f>
        <v>416.71171171171164</v>
      </c>
    </row>
    <row r="113" spans="1:10" ht="12.75" customHeight="1" x14ac:dyDescent="0.25">
      <c r="A113" s="101"/>
      <c r="D113" s="81" t="s">
        <v>23</v>
      </c>
      <c r="E113" s="81">
        <f>E111-E112</f>
        <v>297540</v>
      </c>
      <c r="F113" s="81"/>
      <c r="G113" s="82">
        <f>G111-G112</f>
        <v>268054.05405405402</v>
      </c>
      <c r="H113" s="82">
        <f>H111-H112</f>
        <v>29485.945945945947</v>
      </c>
      <c r="I113" s="82">
        <f>I111-I112</f>
        <v>22337.837837837837</v>
      </c>
      <c r="J113" s="105">
        <f>J111-J112</f>
        <v>2457.1621621621621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297540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G83+G89+G95+G101+G107+G113</f>
        <v>2079113.5135135134</v>
      </c>
      <c r="H116" s="108">
        <f>H83+H89+H95+H101+H107+H113</f>
        <v>228702.48648648648</v>
      </c>
      <c r="I116" s="107"/>
      <c r="J116" s="109">
        <f>H84+H90+H96+H102+H108+H114</f>
        <v>2307816</v>
      </c>
    </row>
    <row r="118" spans="1:10" ht="12.75" customHeight="1" x14ac:dyDescent="0.25">
      <c r="A118" s="94" t="s">
        <v>1</v>
      </c>
      <c r="B118" s="95">
        <f>Invoice!E800</f>
        <v>23080008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72</v>
      </c>
      <c r="C120" s="88" t="str">
        <f>Invoice!E808</f>
        <v>PENCIL CASE KENKO PC-0719-UR</v>
      </c>
      <c r="D120" s="89">
        <f>Invoice!H808</f>
        <v>5200</v>
      </c>
      <c r="E120" s="81">
        <f>D120*B120</f>
        <v>374400</v>
      </c>
      <c r="F120" s="81"/>
      <c r="G120" s="82">
        <f>E120/1.11</f>
        <v>337297.29729729728</v>
      </c>
      <c r="H120" s="83">
        <f>G120*11%</f>
        <v>37102.7027027027</v>
      </c>
      <c r="I120" s="83">
        <f>G120/B120</f>
        <v>4684.6846846846847</v>
      </c>
      <c r="J120" s="103">
        <f>H120/B120</f>
        <v>515.31531531531527</v>
      </c>
    </row>
    <row r="121" spans="1:10" ht="12.75" customHeight="1" x14ac:dyDescent="0.25">
      <c r="A121" s="101"/>
      <c r="D121" s="81"/>
      <c r="E121" s="81">
        <f>(E120*Invoice!I808)+((E120-(E120*Invoice!I808))*Invoice!J808)</f>
        <v>37440</v>
      </c>
      <c r="F121" s="81"/>
      <c r="G121" s="90">
        <f>E121/1.11</f>
        <v>33729.729729729726</v>
      </c>
      <c r="H121" s="91">
        <f>G121*11%</f>
        <v>3710.27027027027</v>
      </c>
      <c r="I121" s="91">
        <f>G121/B120</f>
        <v>468.46846846846842</v>
      </c>
      <c r="J121" s="104">
        <f>H121/B120</f>
        <v>51.531531531531527</v>
      </c>
    </row>
    <row r="122" spans="1:10" ht="12.75" customHeight="1" x14ac:dyDescent="0.25">
      <c r="A122" s="101"/>
      <c r="D122" s="81" t="s">
        <v>23</v>
      </c>
      <c r="E122" s="81">
        <f>E120-E121</f>
        <v>336960</v>
      </c>
      <c r="F122" s="81"/>
      <c r="G122" s="82">
        <f>G120-G121</f>
        <v>303567.56756756757</v>
      </c>
      <c r="H122" s="82">
        <f>H120-H121</f>
        <v>33392.432432432426</v>
      </c>
      <c r="I122" s="82">
        <f>I120-I121</f>
        <v>4216.2162162162167</v>
      </c>
      <c r="J122" s="105">
        <f>J120-J121</f>
        <v>463.78378378378375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336960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303567.56756756757</v>
      </c>
      <c r="H125" s="108">
        <f>H122</f>
        <v>33392.432432432426</v>
      </c>
      <c r="I125" s="107"/>
      <c r="J125" s="109">
        <f>H123</f>
        <v>336960</v>
      </c>
    </row>
    <row r="127" spans="1:10" ht="12.75" customHeight="1" x14ac:dyDescent="0.25">
      <c r="A127" s="94" t="s">
        <v>1</v>
      </c>
      <c r="B127" s="95">
        <f>Invoice!E914</f>
        <v>23080009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BINDER NOTE JOYKO A5 (CAMPUS/CLASSIC)</v>
      </c>
      <c r="D129" s="89">
        <f>Invoice!H922</f>
        <v>15800</v>
      </c>
      <c r="E129" s="81">
        <f>D129*B129</f>
        <v>2275200</v>
      </c>
      <c r="F129" s="81"/>
      <c r="G129" s="82">
        <f>E129/1.11</f>
        <v>2049729.7297297295</v>
      </c>
      <c r="H129" s="83">
        <f>G129*11%</f>
        <v>225470.27027027024</v>
      </c>
      <c r="I129" s="83">
        <f>G129/B129</f>
        <v>14234.234234234233</v>
      </c>
      <c r="J129" s="103">
        <f>H129/B129</f>
        <v>1565.7657657657655</v>
      </c>
    </row>
    <row r="130" spans="1:10" ht="12.75" customHeight="1" x14ac:dyDescent="0.25">
      <c r="A130" s="101"/>
      <c r="D130" s="81"/>
      <c r="E130" s="81">
        <f>(E129*Invoice!I922)+((E129-(E129*Invoice!I922))*Invoice!J922)</f>
        <v>284400</v>
      </c>
      <c r="F130" s="81"/>
      <c r="G130" s="90">
        <f>E130/1.11</f>
        <v>256216.21621621618</v>
      </c>
      <c r="H130" s="91">
        <f>G130*11%</f>
        <v>28183.78378378378</v>
      </c>
      <c r="I130" s="91">
        <f>G130/B129</f>
        <v>1779.2792792792791</v>
      </c>
      <c r="J130" s="104">
        <f>H130/B129</f>
        <v>195.72072072072069</v>
      </c>
    </row>
    <row r="131" spans="1:10" ht="12.75" customHeight="1" x14ac:dyDescent="0.25">
      <c r="A131" s="101"/>
      <c r="D131" s="81" t="s">
        <v>23</v>
      </c>
      <c r="E131" s="81">
        <f>E129-E130</f>
        <v>1990800</v>
      </c>
      <c r="F131" s="81"/>
      <c r="G131" s="82">
        <f>G129-G130</f>
        <v>1793513.5135135134</v>
      </c>
      <c r="H131" s="82">
        <f>H129-H130</f>
        <v>197286.48648648645</v>
      </c>
      <c r="I131" s="82">
        <f>I129-I130</f>
        <v>12454.954954954954</v>
      </c>
      <c r="J131" s="105">
        <f>J129-J130</f>
        <v>1370.0450450450448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1990799.9999999998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1793513.5135135134</v>
      </c>
      <c r="H134" s="108">
        <f>H131</f>
        <v>197286.48648648645</v>
      </c>
      <c r="I134" s="107"/>
      <c r="J134" s="109">
        <f>H132</f>
        <v>1990799.9999999998</v>
      </c>
    </row>
    <row r="136" spans="1:10" ht="12.75" customHeight="1" x14ac:dyDescent="0.25">
      <c r="A136" s="94" t="s">
        <v>1</v>
      </c>
      <c r="B136" s="95">
        <f>Invoice!E1028</f>
        <v>23080010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18</v>
      </c>
      <c r="C138" s="88" t="str">
        <f>Invoice!E1036</f>
        <v>ISI PENSIL 2B 0.5 MM KENKO PL-05 HI-POLYMER</v>
      </c>
      <c r="D138" s="89">
        <f>Invoice!H1036</f>
        <v>180000</v>
      </c>
      <c r="E138" s="81">
        <f>D138*B138</f>
        <v>3240000</v>
      </c>
      <c r="F138" s="81"/>
      <c r="G138" s="82">
        <f>E138/1.11</f>
        <v>2918918.9189189188</v>
      </c>
      <c r="H138" s="83">
        <f>G138*11%</f>
        <v>321081.08108108107</v>
      </c>
      <c r="I138" s="83">
        <f>G138/B138</f>
        <v>162162.16216216216</v>
      </c>
      <c r="J138" s="103">
        <f>H138/B138</f>
        <v>17837.837837837837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437400</v>
      </c>
      <c r="F139" s="81"/>
      <c r="G139" s="90">
        <f>E139/1.11</f>
        <v>394054.05405405402</v>
      </c>
      <c r="H139" s="91">
        <f>G139*11%</f>
        <v>43345.945945945939</v>
      </c>
      <c r="I139" s="91">
        <f>G139/B138</f>
        <v>21891.89189189189</v>
      </c>
      <c r="J139" s="104">
        <f>H139/B138</f>
        <v>2408.1081081081079</v>
      </c>
    </row>
    <row r="140" spans="1:10" ht="12.75" customHeight="1" x14ac:dyDescent="0.25">
      <c r="A140" s="101"/>
      <c r="D140" s="81" t="s">
        <v>23</v>
      </c>
      <c r="E140" s="81">
        <f>E138-E139</f>
        <v>2802600</v>
      </c>
      <c r="F140" s="81"/>
      <c r="G140" s="82">
        <f>G138-G139</f>
        <v>2524864.8648648649</v>
      </c>
      <c r="H140" s="82">
        <f>H138-H139</f>
        <v>277735.13513513515</v>
      </c>
      <c r="I140" s="82">
        <f>I138-I139</f>
        <v>140270.27027027027</v>
      </c>
      <c r="J140" s="105">
        <f>J138-J139</f>
        <v>15429.729729729728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2802600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60</v>
      </c>
      <c r="C144" s="88" t="str">
        <f>Invoice!E1037</f>
        <v>CUTTER 9 MM KENKO K-200 (KECIL)</v>
      </c>
      <c r="D144" s="89">
        <f>Invoice!H1037</f>
        <v>52200</v>
      </c>
      <c r="E144" s="81">
        <f t="shared" ref="E144" si="25">D144*B144</f>
        <v>3132000</v>
      </c>
      <c r="F144" s="81"/>
      <c r="G144" s="82">
        <f t="shared" ref="G144" si="26">E144/1.11</f>
        <v>2821621.6216216213</v>
      </c>
      <c r="H144" s="83">
        <f t="shared" ref="H144" si="27">G144*11%</f>
        <v>310378.37837837834</v>
      </c>
      <c r="I144" s="83">
        <f t="shared" ref="I144" si="28">G144/B144</f>
        <v>47027.027027027019</v>
      </c>
      <c r="J144" s="103">
        <f t="shared" ref="J144" si="29">H144/B144</f>
        <v>5172.9729729729725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422820</v>
      </c>
      <c r="F145" s="81"/>
      <c r="G145" s="90">
        <f>E145/1.11</f>
        <v>380918.91891891888</v>
      </c>
      <c r="H145" s="91">
        <f>G145*11%</f>
        <v>41901.08108108108</v>
      </c>
      <c r="I145" s="91">
        <f>G145/B144</f>
        <v>6348.6486486486483</v>
      </c>
      <c r="J145" s="104">
        <f>H145/B144</f>
        <v>698.35135135135135</v>
      </c>
    </row>
    <row r="146" spans="1:10" ht="12.75" customHeight="1" x14ac:dyDescent="0.25">
      <c r="A146" s="101"/>
      <c r="D146" s="81" t="s">
        <v>23</v>
      </c>
      <c r="E146" s="81">
        <f>E144-E145</f>
        <v>2709180</v>
      </c>
      <c r="F146" s="81"/>
      <c r="G146" s="82">
        <f>G144-G145</f>
        <v>2440702.7027027025</v>
      </c>
      <c r="H146" s="82">
        <f>H144-H145</f>
        <v>268477.29729729728</v>
      </c>
      <c r="I146" s="82">
        <f>I144-I145</f>
        <v>40678.378378378373</v>
      </c>
      <c r="J146" s="105">
        <f>J144-J145</f>
        <v>4474.6216216216208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2709180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G140+G146</f>
        <v>4965567.5675675673</v>
      </c>
      <c r="H149" s="108">
        <f>H140+H146</f>
        <v>546212.43243243243</v>
      </c>
      <c r="I149" s="107"/>
      <c r="J149" s="109">
        <f>H141+H147</f>
        <v>5511780</v>
      </c>
    </row>
    <row r="151" spans="1:10" ht="12.75" customHeight="1" x14ac:dyDescent="0.25">
      <c r="A151" s="94" t="s">
        <v>1</v>
      </c>
      <c r="B151" s="95">
        <f>Invoice!E1142</f>
        <v>23080011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Invoice!B1150</f>
        <v>144</v>
      </c>
      <c r="C153" s="88" t="str">
        <f>Invoice!E1150</f>
        <v>BALLPEN KENKO BP-39 N HITAM</v>
      </c>
      <c r="D153" s="89">
        <f>Invoice!H1150</f>
        <v>10200</v>
      </c>
      <c r="E153" s="81">
        <f>D153*B153</f>
        <v>1468800</v>
      </c>
      <c r="F153" s="81"/>
      <c r="G153" s="82">
        <f>E153/1.11</f>
        <v>1323243.2432432431</v>
      </c>
      <c r="H153" s="83">
        <f>G153*11%</f>
        <v>145556.75675675675</v>
      </c>
      <c r="I153" s="83">
        <f>G153/B153</f>
        <v>9189.1891891891883</v>
      </c>
      <c r="J153" s="103">
        <f>H153/B153</f>
        <v>1010.8108108108107</v>
      </c>
    </row>
    <row r="154" spans="1:10" ht="12.75" customHeight="1" x14ac:dyDescent="0.25">
      <c r="A154" s="101"/>
      <c r="D154" s="81"/>
      <c r="E154" s="81">
        <f>(E153*Invoice!I1150)+((E153-(E153*Invoice!I1150))*Invoice!J1150)</f>
        <v>183600</v>
      </c>
      <c r="F154" s="81"/>
      <c r="G154" s="90">
        <f>E154/1.11</f>
        <v>165405.40540540538</v>
      </c>
      <c r="H154" s="91">
        <f>G154*11%</f>
        <v>18194.594594594593</v>
      </c>
      <c r="I154" s="91">
        <f>G154/B153</f>
        <v>1148.6486486486485</v>
      </c>
      <c r="J154" s="104">
        <f>H154/B153</f>
        <v>126.35135135135134</v>
      </c>
    </row>
    <row r="155" spans="1:10" ht="12.75" customHeight="1" x14ac:dyDescent="0.25">
      <c r="A155" s="101"/>
      <c r="D155" s="81" t="s">
        <v>23</v>
      </c>
      <c r="E155" s="81">
        <f>E153-E154</f>
        <v>1285200</v>
      </c>
      <c r="F155" s="81"/>
      <c r="G155" s="82">
        <f>G153-G154</f>
        <v>1157837.8378378376</v>
      </c>
      <c r="H155" s="82">
        <f>H153-H154</f>
        <v>127362.16216216216</v>
      </c>
      <c r="I155" s="82">
        <f>I153-I154</f>
        <v>8040.54054054054</v>
      </c>
      <c r="J155" s="105">
        <f>J153-J154</f>
        <v>884.45945945945937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1285199.9999999998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1157837.8378378376</v>
      </c>
      <c r="H158" s="108">
        <f>H155</f>
        <v>127362.16216216216</v>
      </c>
      <c r="I158" s="107"/>
      <c r="J158" s="109">
        <f>H156</f>
        <v>1285199.9999999998</v>
      </c>
    </row>
    <row r="160" spans="1:10" ht="12.75" customHeight="1" x14ac:dyDescent="0.25">
      <c r="A160" s="94" t="s">
        <v>1</v>
      </c>
      <c r="B160" s="95">
        <f>Invoice!E1256</f>
        <v>23080012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Invoice!B1264</f>
        <v>144</v>
      </c>
      <c r="C162" s="88" t="str">
        <f>Invoice!E1264</f>
        <v>GEL PEN TRIFELLO HI-TECH TF-1190 (Hitam)</v>
      </c>
      <c r="D162" s="89">
        <f>Invoice!H1264</f>
        <v>28500</v>
      </c>
      <c r="E162" s="81">
        <f>D162*B162</f>
        <v>4104000</v>
      </c>
      <c r="F162" s="81"/>
      <c r="G162" s="82">
        <f>E162/1.11</f>
        <v>3697297.297297297</v>
      </c>
      <c r="H162" s="83">
        <f>G162*11%</f>
        <v>406702.70270270266</v>
      </c>
      <c r="I162" s="83">
        <f>G162/B162</f>
        <v>25675.675675675673</v>
      </c>
      <c r="J162" s="103">
        <f>H162/B162</f>
        <v>2824.3243243243242</v>
      </c>
    </row>
    <row r="163" spans="1:10" ht="12.75" customHeight="1" x14ac:dyDescent="0.25">
      <c r="A163" s="101"/>
      <c r="D163" s="81"/>
      <c r="E163" s="81">
        <f>(E162*Invoice!I1264)+((E162-(E162*Invoice!I1264))*Invoice!J1264)</f>
        <v>0</v>
      </c>
      <c r="F163" s="81"/>
      <c r="G163" s="90">
        <f>E163/1.11</f>
        <v>0</v>
      </c>
      <c r="H163" s="91">
        <f>G163*11%</f>
        <v>0</v>
      </c>
      <c r="I163" s="91">
        <f>G163/B162</f>
        <v>0</v>
      </c>
      <c r="J163" s="104">
        <f>H163/B162</f>
        <v>0</v>
      </c>
    </row>
    <row r="164" spans="1:10" ht="12.75" customHeight="1" x14ac:dyDescent="0.25">
      <c r="A164" s="101"/>
      <c r="D164" s="81" t="s">
        <v>23</v>
      </c>
      <c r="E164" s="81">
        <f>E162-E163</f>
        <v>4104000</v>
      </c>
      <c r="F164" s="81"/>
      <c r="G164" s="82">
        <f>G162-G163</f>
        <v>3697297.297297297</v>
      </c>
      <c r="H164" s="82">
        <f>H162-H163</f>
        <v>406702.70270270266</v>
      </c>
      <c r="I164" s="82">
        <f>I162-I163</f>
        <v>25675.675675675673</v>
      </c>
      <c r="J164" s="105">
        <f>J162-J163</f>
        <v>2824.3243243243242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4103999.9999999995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G164</f>
        <v>3697297.297297297</v>
      </c>
      <c r="H167" s="108">
        <f>H164</f>
        <v>406702.70270270266</v>
      </c>
      <c r="I167" s="107"/>
      <c r="J167" s="109">
        <f>H165</f>
        <v>4103999.9999999995</v>
      </c>
    </row>
    <row r="169" spans="1:10" ht="12.75" customHeight="1" x14ac:dyDescent="0.25">
      <c r="A169" s="94" t="s">
        <v>1</v>
      </c>
      <c r="B169" s="95">
        <f>Invoice!E1370</f>
        <v>23080013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Invoice!B1378</f>
        <v>720</v>
      </c>
      <c r="C171" s="88" t="str">
        <f>Invoice!E1378</f>
        <v>GEL PEN TRIFELLO HI-TECH TF-1190 (Hitam)</v>
      </c>
      <c r="D171" s="89">
        <f>Invoice!H1378</f>
        <v>28500</v>
      </c>
      <c r="E171" s="81">
        <f>D171*B171</f>
        <v>20520000</v>
      </c>
      <c r="F171" s="81"/>
      <c r="G171" s="82">
        <f>E171/1.11</f>
        <v>18486486.486486483</v>
      </c>
      <c r="H171" s="83">
        <f>G171*11%</f>
        <v>2033513.5135135131</v>
      </c>
      <c r="I171" s="83">
        <f>G171/B171</f>
        <v>25675.675675675673</v>
      </c>
      <c r="J171" s="103">
        <f>H171/B171</f>
        <v>2824.3243243243237</v>
      </c>
    </row>
    <row r="172" spans="1:10" ht="12.75" customHeight="1" x14ac:dyDescent="0.25">
      <c r="A172" s="101"/>
      <c r="D172" s="81"/>
      <c r="E172" s="81">
        <f>(E171*Invoice!I1378)+((E171-(E171*Invoice!I1378))*Invoice!J1378)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20520000</v>
      </c>
      <c r="F173" s="81"/>
      <c r="G173" s="82">
        <f>G171-G172</f>
        <v>18486486.486486483</v>
      </c>
      <c r="H173" s="82">
        <f>H171-H172</f>
        <v>2033513.5135135131</v>
      </c>
      <c r="I173" s="82">
        <f>I171-I172</f>
        <v>25675.675675675673</v>
      </c>
      <c r="J173" s="105">
        <f>J171-J172</f>
        <v>2824.3243243243237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20519999.999999996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18486486.486486483</v>
      </c>
      <c r="H176" s="108">
        <f>H173</f>
        <v>2033513.5135135131</v>
      </c>
      <c r="I176" s="107"/>
      <c r="J176" s="109">
        <f>H174</f>
        <v>20519999.999999996</v>
      </c>
    </row>
    <row r="178" spans="1:10" ht="12.75" customHeight="1" x14ac:dyDescent="0.25">
      <c r="A178" s="94" t="s">
        <v>1</v>
      </c>
      <c r="B178" s="95">
        <f>Invoice!E1484</f>
        <v>23080014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Invoice!B1492</f>
        <v>700</v>
      </c>
      <c r="C180" s="88" t="str">
        <f>Invoice!E1492</f>
        <v>ISI STAPLER (STAPLES) GREATWALL GW-NO. 10 (KECIL)</v>
      </c>
      <c r="D180" s="89">
        <f>Invoice!H1492</f>
        <v>13250</v>
      </c>
      <c r="E180" s="81">
        <f>D180*B180</f>
        <v>9275000</v>
      </c>
      <c r="F180" s="81"/>
      <c r="G180" s="82">
        <f>E180/1.11</f>
        <v>8355855.8558558552</v>
      </c>
      <c r="H180" s="83">
        <f>G180*11%</f>
        <v>919144.14414414403</v>
      </c>
      <c r="I180" s="83">
        <f>G180/B180</f>
        <v>11936.936936936936</v>
      </c>
      <c r="J180" s="103">
        <f>H180/B180</f>
        <v>1313.0630630630628</v>
      </c>
    </row>
    <row r="181" spans="1:10" ht="12.75" customHeight="1" x14ac:dyDescent="0.25">
      <c r="A181" s="101"/>
      <c r="D181" s="81"/>
      <c r="E181" s="81">
        <f>(E180*Invoice!I1492)+((E180-(E180*Invoice!I1492))*Invoice!J1492)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9275000</v>
      </c>
      <c r="F182" s="81"/>
      <c r="G182" s="82">
        <f>G180-G181</f>
        <v>8355855.8558558552</v>
      </c>
      <c r="H182" s="82">
        <f>H180-H181</f>
        <v>919144.14414414403</v>
      </c>
      <c r="I182" s="82">
        <f>I180-I181</f>
        <v>11936.936936936936</v>
      </c>
      <c r="J182" s="105">
        <f>J180-J181</f>
        <v>1313.0630630630628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9275000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Invoice!B1493</f>
        <v>288</v>
      </c>
      <c r="C186" s="88" t="str">
        <f>Invoice!E1493</f>
        <v>GEL PEN TRIFELLO HI-TECH TF-1190 (Hitam)</v>
      </c>
      <c r="D186" s="89">
        <f>Invoice!H1493</f>
        <v>28500</v>
      </c>
      <c r="E186" s="81">
        <f t="shared" ref="E186:E192" si="30">D186*B186</f>
        <v>8208000</v>
      </c>
      <c r="F186" s="81"/>
      <c r="G186" s="82">
        <f t="shared" ref="G186:G192" si="31">E186/1.11</f>
        <v>7394594.5945945941</v>
      </c>
      <c r="H186" s="83">
        <f t="shared" ref="H186:H192" si="32">G186*11%</f>
        <v>813405.40540540533</v>
      </c>
      <c r="I186" s="83">
        <f t="shared" ref="I186:I192" si="33">G186/B186</f>
        <v>25675.675675675673</v>
      </c>
      <c r="J186" s="103">
        <f t="shared" ref="J186:J192" si="34">H186/B186</f>
        <v>2824.3243243243242</v>
      </c>
    </row>
    <row r="187" spans="1:10" ht="12.75" customHeight="1" x14ac:dyDescent="0.25">
      <c r="A187" s="101"/>
      <c r="D187" s="81"/>
      <c r="E187" s="81">
        <f>(E186*Invoice!I1493)+((E186-(E186*Invoice!I1493))*Invoice!J1493)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8208000</v>
      </c>
      <c r="F188" s="81"/>
      <c r="G188" s="82">
        <f>G186-G187</f>
        <v>7394594.5945945941</v>
      </c>
      <c r="H188" s="82">
        <f>H186-H187</f>
        <v>813405.40540540533</v>
      </c>
      <c r="I188" s="82">
        <f>I186-I187</f>
        <v>25675.675675675673</v>
      </c>
      <c r="J188" s="105">
        <f>J186-J187</f>
        <v>2824.3243243243242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8207999.9999999991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Invoice!B1494</f>
        <v>10</v>
      </c>
      <c r="C192" s="88" t="str">
        <f>Invoice!E1494</f>
        <v>STAPLER JOYKO HD-50</v>
      </c>
      <c r="D192" s="89">
        <f>Invoice!H1494</f>
        <v>224400</v>
      </c>
      <c r="E192" s="81">
        <f t="shared" si="30"/>
        <v>2244000</v>
      </c>
      <c r="F192" s="81"/>
      <c r="G192" s="82">
        <f t="shared" si="31"/>
        <v>2021621.6216216215</v>
      </c>
      <c r="H192" s="83">
        <f t="shared" si="32"/>
        <v>222378.37837837837</v>
      </c>
      <c r="I192" s="83">
        <f t="shared" si="33"/>
        <v>202162.16216216216</v>
      </c>
      <c r="J192" s="103">
        <f t="shared" si="34"/>
        <v>22237.837837837837</v>
      </c>
    </row>
    <row r="193" spans="1:10" ht="12.75" customHeight="1" x14ac:dyDescent="0.25">
      <c r="A193" s="101"/>
      <c r="D193" s="81"/>
      <c r="E193" s="81">
        <f>(E192*Invoice!I1494)+((E192-(E192*Invoice!I1494))*Invoice!J1494)</f>
        <v>280500</v>
      </c>
      <c r="F193" s="81"/>
      <c r="G193" s="90">
        <f>E193/1.11</f>
        <v>252702.70270270269</v>
      </c>
      <c r="H193" s="91">
        <f>G193*11%</f>
        <v>27797.297297297297</v>
      </c>
      <c r="I193" s="91">
        <f>G193/B192</f>
        <v>25270.27027027027</v>
      </c>
      <c r="J193" s="104">
        <f>H193/B192</f>
        <v>2779.7297297297296</v>
      </c>
    </row>
    <row r="194" spans="1:10" ht="12.75" customHeight="1" x14ac:dyDescent="0.25">
      <c r="A194" s="101"/>
      <c r="D194" s="81" t="s">
        <v>23</v>
      </c>
      <c r="E194" s="81">
        <f>E192-E193</f>
        <v>1963500</v>
      </c>
      <c r="F194" s="81"/>
      <c r="G194" s="82">
        <f>G192-G193</f>
        <v>1768918.9189189188</v>
      </c>
      <c r="H194" s="82">
        <f>H192-H193</f>
        <v>194581.08108108107</v>
      </c>
      <c r="I194" s="82">
        <f>I192-I193</f>
        <v>176891.89189189189</v>
      </c>
      <c r="J194" s="105">
        <f>J192-J193</f>
        <v>19458.108108108107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1963500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G182+G188+G194</f>
        <v>17519369.369369369</v>
      </c>
      <c r="H197" s="108">
        <f>H182+H188+H194</f>
        <v>1927130.6306306305</v>
      </c>
      <c r="I197" s="107"/>
      <c r="J197" s="109">
        <f>H183+H189+H195</f>
        <v>19446500</v>
      </c>
    </row>
    <row r="199" spans="1:10" ht="12.75" customHeight="1" x14ac:dyDescent="0.25">
      <c r="A199" s="94" t="s">
        <v>1</v>
      </c>
      <c r="B199" s="95">
        <f>Invoice!E1598</f>
        <v>23080015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Invoice!B1606</f>
        <v>500</v>
      </c>
      <c r="C201" s="88" t="str">
        <f>Invoice!E1606</f>
        <v>LABEL HARGA JOYKO LB-3 (2 LINE KUNING FLUOR)</v>
      </c>
      <c r="D201" s="89">
        <f>Invoice!H1606</f>
        <v>4300</v>
      </c>
      <c r="E201" s="81">
        <f>D201*B201</f>
        <v>2150000</v>
      </c>
      <c r="F201" s="81"/>
      <c r="G201" s="82">
        <f>E201/1.11</f>
        <v>1936936.9369369368</v>
      </c>
      <c r="H201" s="83">
        <f>G201*11%</f>
        <v>213063.06306306305</v>
      </c>
      <c r="I201" s="83">
        <f>G201/B201</f>
        <v>3873.8738738738734</v>
      </c>
      <c r="J201" s="103">
        <f>H201/B201</f>
        <v>426.12612612612611</v>
      </c>
    </row>
    <row r="202" spans="1:10" ht="12.75" customHeight="1" x14ac:dyDescent="0.25">
      <c r="A202" s="101"/>
      <c r="D202" s="81"/>
      <c r="E202" s="81">
        <f>(E201*Invoice!I1606)+((E201-(E201*Invoice!I1606))*Invoice!J1606)</f>
        <v>290250</v>
      </c>
      <c r="F202" s="81"/>
      <c r="G202" s="90">
        <f>E202/1.11</f>
        <v>261486.48648648645</v>
      </c>
      <c r="H202" s="91">
        <f>G202*11%</f>
        <v>28763.51351351351</v>
      </c>
      <c r="I202" s="91">
        <f>G202/B201</f>
        <v>522.97297297297291</v>
      </c>
      <c r="J202" s="104">
        <f>H202/B201</f>
        <v>57.527027027027017</v>
      </c>
    </row>
    <row r="203" spans="1:10" ht="12.75" customHeight="1" x14ac:dyDescent="0.25">
      <c r="A203" s="101"/>
      <c r="D203" s="81" t="s">
        <v>23</v>
      </c>
      <c r="E203" s="81">
        <f>E201-E202</f>
        <v>1859750</v>
      </c>
      <c r="F203" s="81"/>
      <c r="G203" s="82">
        <f>G201-G202</f>
        <v>1675450.4504504504</v>
      </c>
      <c r="H203" s="82">
        <f>H201-H202</f>
        <v>184299.54954954953</v>
      </c>
      <c r="I203" s="82">
        <f>I201-I202</f>
        <v>3350.9009009009005</v>
      </c>
      <c r="J203" s="105">
        <f>J201-J202</f>
        <v>368.59909909909908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1859750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6"/>
      <c r="B206" s="107"/>
      <c r="C206" s="107"/>
      <c r="D206" s="107"/>
      <c r="E206" s="107"/>
      <c r="F206" s="107"/>
      <c r="G206" s="108">
        <f>G203</f>
        <v>1675450.4504504504</v>
      </c>
      <c r="H206" s="108">
        <f>H203</f>
        <v>184299.54954954953</v>
      </c>
      <c r="I206" s="107"/>
      <c r="J206" s="109">
        <f>H204</f>
        <v>1859750</v>
      </c>
    </row>
    <row r="208" spans="1:10" ht="12.75" customHeight="1" x14ac:dyDescent="0.25">
      <c r="A208" s="94" t="s">
        <v>1</v>
      </c>
      <c r="B208" s="95">
        <f>Invoice!E1712</f>
        <v>23080016</v>
      </c>
      <c r="C208" s="96"/>
      <c r="D208" s="97"/>
      <c r="E208" s="97"/>
      <c r="F208" s="97"/>
      <c r="G208" s="98"/>
      <c r="H208" s="99"/>
      <c r="I208" s="99"/>
      <c r="J208" s="100"/>
    </row>
    <row r="209" spans="1:10" ht="12.75" customHeight="1" x14ac:dyDescent="0.25">
      <c r="A209" s="101">
        <v>1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Invoice!B1720</f>
        <v>144</v>
      </c>
      <c r="C210" s="88" t="str">
        <f>Invoice!E1720</f>
        <v>GEL PEN TRIFELLO HI-TECH TF-1190 HITAM</v>
      </c>
      <c r="D210" s="89">
        <f>Invoice!H1720</f>
        <v>28500</v>
      </c>
      <c r="E210" s="81">
        <f>D210*B210</f>
        <v>4104000</v>
      </c>
      <c r="F210" s="81"/>
      <c r="G210" s="82">
        <f>E210/1.11</f>
        <v>3697297.297297297</v>
      </c>
      <c r="H210" s="83">
        <f>G210*11%</f>
        <v>406702.70270270266</v>
      </c>
      <c r="I210" s="83">
        <f>G210/B210</f>
        <v>25675.675675675673</v>
      </c>
      <c r="J210" s="103">
        <f>H210/B210</f>
        <v>2824.3243243243242</v>
      </c>
    </row>
    <row r="211" spans="1:10" ht="12.75" customHeight="1" x14ac:dyDescent="0.25">
      <c r="A211" s="101"/>
      <c r="D211" s="81"/>
      <c r="E211" s="81">
        <f>(E210*Invoice!I1720)+((E210-(E210*Invoice!I1720))*Invoice!J1720)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4104000</v>
      </c>
      <c r="F212" s="81"/>
      <c r="G212" s="82">
        <f>G210-G211</f>
        <v>3697297.297297297</v>
      </c>
      <c r="H212" s="82">
        <f>H210-H211</f>
        <v>406702.70270270266</v>
      </c>
      <c r="I212" s="82">
        <f>I210-I211</f>
        <v>25675.675675675673</v>
      </c>
      <c r="J212" s="105">
        <f>J210-J211</f>
        <v>2824.3243243243242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4103999.9999999995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6"/>
      <c r="B215" s="107"/>
      <c r="C215" s="107"/>
      <c r="D215" s="107"/>
      <c r="E215" s="107"/>
      <c r="F215" s="107"/>
      <c r="G215" s="108">
        <f>G212</f>
        <v>3697297.297297297</v>
      </c>
      <c r="H215" s="108">
        <f>H212</f>
        <v>406702.70270270266</v>
      </c>
      <c r="I215" s="107"/>
      <c r="J215" s="109">
        <f>H213</f>
        <v>4103999.9999999995</v>
      </c>
    </row>
    <row r="217" spans="1:10" ht="12.75" customHeight="1" x14ac:dyDescent="0.25">
      <c r="A217" s="94" t="s">
        <v>1</v>
      </c>
      <c r="B217" s="95">
        <f>Invoice!E1826</f>
        <v>23080017</v>
      </c>
      <c r="C217" s="96"/>
      <c r="D217" s="97"/>
      <c r="E217" s="97"/>
      <c r="F217" s="97"/>
      <c r="G217" s="98"/>
      <c r="H217" s="99"/>
      <c r="I217" s="99"/>
      <c r="J217" s="100"/>
    </row>
    <row r="218" spans="1:10" ht="12.75" customHeight="1" x14ac:dyDescent="0.25">
      <c r="A218" s="101">
        <v>1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Invoice!B1834</f>
        <v>144</v>
      </c>
      <c r="C219" s="88" t="str">
        <f>Invoice!E1834</f>
        <v>ISI PENSIL 2B 2.0 MM JOYKO PL-10</v>
      </c>
      <c r="D219" s="89">
        <f>Invoice!H1834</f>
        <v>19800</v>
      </c>
      <c r="E219" s="81">
        <f>D219*B219</f>
        <v>2851200</v>
      </c>
      <c r="F219" s="81"/>
      <c r="G219" s="82">
        <f>E219/1.11</f>
        <v>2568648.6486486485</v>
      </c>
      <c r="H219" s="83">
        <f>G219*11%</f>
        <v>282551.35135135136</v>
      </c>
      <c r="I219" s="83">
        <f>G219/B219</f>
        <v>17837.837837837837</v>
      </c>
      <c r="J219" s="103">
        <f>H219/B219</f>
        <v>1962.1621621621623</v>
      </c>
    </row>
    <row r="220" spans="1:10" ht="12.75" customHeight="1" x14ac:dyDescent="0.25">
      <c r="A220" s="101"/>
      <c r="D220" s="81"/>
      <c r="E220" s="81">
        <f>(E219*Invoice!I1834)+((E219-(E219*Invoice!I1834))*Invoice!J1834)</f>
        <v>356400</v>
      </c>
      <c r="F220" s="81"/>
      <c r="G220" s="90">
        <f>E220/1.11</f>
        <v>321081.08108108107</v>
      </c>
      <c r="H220" s="91">
        <f>G220*11%</f>
        <v>35318.91891891892</v>
      </c>
      <c r="I220" s="91">
        <f>G220/B219</f>
        <v>2229.7297297297296</v>
      </c>
      <c r="J220" s="104">
        <f>H220/B219</f>
        <v>245.27027027027029</v>
      </c>
    </row>
    <row r="221" spans="1:10" ht="12.75" customHeight="1" x14ac:dyDescent="0.25">
      <c r="A221" s="101"/>
      <c r="D221" s="81" t="s">
        <v>23</v>
      </c>
      <c r="E221" s="81">
        <f>E219-E220</f>
        <v>2494800</v>
      </c>
      <c r="F221" s="81"/>
      <c r="G221" s="82">
        <f>G219-G220</f>
        <v>2247567.5675675673</v>
      </c>
      <c r="H221" s="82">
        <f>H219-H220</f>
        <v>247232.43243243243</v>
      </c>
      <c r="I221" s="82">
        <f>I219-I220</f>
        <v>15608.108108108107</v>
      </c>
      <c r="J221" s="105">
        <f>J219-J220</f>
        <v>1716.8918918918921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2494800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2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Invoice!B1835</f>
        <v>288</v>
      </c>
      <c r="C225" s="88" t="str">
        <f>Invoice!E1835</f>
        <v>GEL PEN KENKO HI-TECH-H 0.28 MM HITAM</v>
      </c>
      <c r="D225" s="89">
        <f>Invoice!H1835</f>
        <v>39000</v>
      </c>
      <c r="E225" s="81">
        <f t="shared" ref="E225:E231" si="35">D225*B225</f>
        <v>11232000</v>
      </c>
      <c r="F225" s="81"/>
      <c r="G225" s="82">
        <f t="shared" ref="G225:G231" si="36">E225/1.11</f>
        <v>10118918.918918919</v>
      </c>
      <c r="H225" s="83">
        <f t="shared" ref="H225:H231" si="37">G225*11%</f>
        <v>1113081.0810810812</v>
      </c>
      <c r="I225" s="83">
        <f t="shared" ref="I225:I231" si="38">G225/B225</f>
        <v>35135.135135135133</v>
      </c>
      <c r="J225" s="103">
        <f t="shared" ref="J225:J231" si="39">H225/B225</f>
        <v>3864.864864864865</v>
      </c>
    </row>
    <row r="226" spans="1:10" ht="12.75" customHeight="1" x14ac:dyDescent="0.25">
      <c r="A226" s="101"/>
      <c r="D226" s="81"/>
      <c r="E226" s="81">
        <f>(E225*Invoice!I1835)+((E225-(E225*Invoice!I1835))*Invoice!J1835)</f>
        <v>1404000</v>
      </c>
      <c r="F226" s="81"/>
      <c r="G226" s="90">
        <f>E226/1.11</f>
        <v>1264864.8648648649</v>
      </c>
      <c r="H226" s="91">
        <f>G226*11%</f>
        <v>139135.13513513515</v>
      </c>
      <c r="I226" s="91">
        <f>G226/B225</f>
        <v>4391.8918918918916</v>
      </c>
      <c r="J226" s="104">
        <f>H226/B225</f>
        <v>483.10810810810813</v>
      </c>
    </row>
    <row r="227" spans="1:10" ht="12.75" customHeight="1" x14ac:dyDescent="0.25">
      <c r="A227" s="101"/>
      <c r="D227" s="81" t="s">
        <v>23</v>
      </c>
      <c r="E227" s="81">
        <f>E225-E226</f>
        <v>9828000</v>
      </c>
      <c r="F227" s="81"/>
      <c r="G227" s="82">
        <f>G225-G226</f>
        <v>8854054.0540540535</v>
      </c>
      <c r="H227" s="82">
        <f>H225-H226</f>
        <v>973945.94594594603</v>
      </c>
      <c r="I227" s="82">
        <f>I225-I226</f>
        <v>30743.24324324324</v>
      </c>
      <c r="J227" s="105">
        <f>J225-J226</f>
        <v>3381.7567567567567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9828000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3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Invoice!B1836</f>
        <v>240</v>
      </c>
      <c r="C231" s="88" t="str">
        <f>Invoice!E1836</f>
        <v>KUAS SET JOYKO BR-1</v>
      </c>
      <c r="D231" s="89">
        <f>Invoice!H1836</f>
        <v>8800</v>
      </c>
      <c r="E231" s="81">
        <f t="shared" si="35"/>
        <v>2112000</v>
      </c>
      <c r="F231" s="81"/>
      <c r="G231" s="82">
        <f t="shared" si="36"/>
        <v>1902702.7027027025</v>
      </c>
      <c r="H231" s="83">
        <f t="shared" si="37"/>
        <v>209297.29729729728</v>
      </c>
      <c r="I231" s="83">
        <f t="shared" si="38"/>
        <v>7927.9279279279272</v>
      </c>
      <c r="J231" s="103">
        <f t="shared" si="39"/>
        <v>872.07207207207205</v>
      </c>
    </row>
    <row r="232" spans="1:10" ht="12.75" customHeight="1" x14ac:dyDescent="0.25">
      <c r="A232" s="101"/>
      <c r="D232" s="81"/>
      <c r="E232" s="81">
        <f>(E231*Invoice!I1836)+((E231-(E231*Invoice!I1836))*Invoice!J1836)</f>
        <v>264000</v>
      </c>
      <c r="F232" s="81"/>
      <c r="G232" s="90">
        <f>E232/1.11</f>
        <v>237837.83783783781</v>
      </c>
      <c r="H232" s="91">
        <f>G232*11%</f>
        <v>26162.16216216216</v>
      </c>
      <c r="I232" s="91">
        <f>G232/B231</f>
        <v>990.99099099099089</v>
      </c>
      <c r="J232" s="104">
        <f>H232/B231</f>
        <v>109.00900900900901</v>
      </c>
    </row>
    <row r="233" spans="1:10" ht="12.75" customHeight="1" x14ac:dyDescent="0.25">
      <c r="A233" s="101"/>
      <c r="D233" s="81" t="s">
        <v>23</v>
      </c>
      <c r="E233" s="81">
        <f>E231-E232</f>
        <v>1848000</v>
      </c>
      <c r="F233" s="81"/>
      <c r="G233" s="82">
        <f>G231-G232</f>
        <v>1664864.8648648646</v>
      </c>
      <c r="H233" s="82">
        <f>H231-H232</f>
        <v>183135.13513513512</v>
      </c>
      <c r="I233" s="82">
        <f>I231-I232</f>
        <v>6936.936936936936</v>
      </c>
      <c r="J233" s="105">
        <f>J231-J232</f>
        <v>763.06306306306305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1847999.9999999998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6"/>
      <c r="B236" s="107"/>
      <c r="C236" s="107"/>
      <c r="D236" s="107"/>
      <c r="E236" s="107"/>
      <c r="F236" s="107"/>
      <c r="G236" s="108">
        <f>G221+G227+G233</f>
        <v>12766486.486486485</v>
      </c>
      <c r="H236" s="108">
        <f>H221+H227+H233</f>
        <v>1404313.5135135136</v>
      </c>
      <c r="I236" s="107"/>
      <c r="J236" s="109">
        <f>H222+H228+H234</f>
        <v>14170800</v>
      </c>
    </row>
    <row r="238" spans="1:10" ht="12.75" customHeight="1" x14ac:dyDescent="0.25">
      <c r="A238" s="94" t="s">
        <v>1</v>
      </c>
      <c r="B238" s="95">
        <f>Invoice!E1940</f>
        <v>23080018</v>
      </c>
      <c r="C238" s="96"/>
      <c r="D238" s="97"/>
      <c r="E238" s="97"/>
      <c r="F238" s="97"/>
      <c r="G238" s="98"/>
      <c r="H238" s="99"/>
      <c r="I238" s="99"/>
      <c r="J238" s="100"/>
    </row>
    <row r="239" spans="1:10" ht="12.75" customHeight="1" x14ac:dyDescent="0.25">
      <c r="A239" s="101">
        <v>1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Invoice!B1948</f>
        <v>300</v>
      </c>
      <c r="C240" s="88" t="str">
        <f>Invoice!E1948</f>
        <v>ISI STAPLER (STAPLES) GREATWALL GW-NO. 10 (KECIL)</v>
      </c>
      <c r="D240" s="89">
        <f>Invoice!H1948</f>
        <v>13250</v>
      </c>
      <c r="E240" s="81">
        <f>D240*B240</f>
        <v>3975000</v>
      </c>
      <c r="F240" s="81"/>
      <c r="G240" s="82">
        <f>E240/1.11</f>
        <v>3581081.0810810807</v>
      </c>
      <c r="H240" s="83">
        <f>G240*11%</f>
        <v>393918.91891891888</v>
      </c>
      <c r="I240" s="83">
        <f>G240/B240</f>
        <v>11936.936936936936</v>
      </c>
      <c r="J240" s="103">
        <f>H240/B240</f>
        <v>1313.0630630630628</v>
      </c>
    </row>
    <row r="241" spans="1:10" ht="12.75" customHeight="1" x14ac:dyDescent="0.25">
      <c r="A241" s="101"/>
      <c r="D241" s="81"/>
      <c r="E241" s="81">
        <f>(E240*Invoice!I1948)+((E240-(E240*Invoice!I1948))*Invoice!J1948)</f>
        <v>0</v>
      </c>
      <c r="F241" s="81"/>
      <c r="G241" s="90">
        <f>E241/1.11</f>
        <v>0</v>
      </c>
      <c r="H241" s="91">
        <f>G241*11%</f>
        <v>0</v>
      </c>
      <c r="I241" s="91">
        <f>G241/B240</f>
        <v>0</v>
      </c>
      <c r="J241" s="104">
        <f>H241/B240</f>
        <v>0</v>
      </c>
    </row>
    <row r="242" spans="1:10" ht="12.75" customHeight="1" x14ac:dyDescent="0.25">
      <c r="A242" s="101"/>
      <c r="D242" s="81" t="s">
        <v>23</v>
      </c>
      <c r="E242" s="81">
        <f>E240-E241</f>
        <v>3975000</v>
      </c>
      <c r="F242" s="81"/>
      <c r="G242" s="82">
        <f>G240-G241</f>
        <v>3581081.0810810807</v>
      </c>
      <c r="H242" s="82">
        <f>H240-H241</f>
        <v>393918.91891891888</v>
      </c>
      <c r="I242" s="82">
        <f>I240-I241</f>
        <v>11936.936936936936</v>
      </c>
      <c r="J242" s="105">
        <f>J240-J241</f>
        <v>1313.0630630630628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3974999.9999999995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6"/>
      <c r="B245" s="107"/>
      <c r="C245" s="107"/>
      <c r="D245" s="107"/>
      <c r="E245" s="107"/>
      <c r="F245" s="107"/>
      <c r="G245" s="108">
        <f>G242</f>
        <v>3581081.0810810807</v>
      </c>
      <c r="H245" s="108">
        <f>H242</f>
        <v>393918.91891891888</v>
      </c>
      <c r="I245" s="107"/>
      <c r="J245" s="109">
        <f>H243</f>
        <v>3974999.9999999995</v>
      </c>
    </row>
    <row r="247" spans="1:10" ht="12.75" customHeight="1" x14ac:dyDescent="0.25">
      <c r="A247" s="94" t="s">
        <v>1</v>
      </c>
      <c r="B247" s="95">
        <f>Invoice!E2054</f>
        <v>23080019</v>
      </c>
      <c r="C247" s="96"/>
      <c r="D247" s="97"/>
      <c r="E247" s="97"/>
      <c r="F247" s="97"/>
      <c r="G247" s="98"/>
      <c r="H247" s="99"/>
      <c r="I247" s="99"/>
      <c r="J247" s="100"/>
    </row>
    <row r="248" spans="1:10" ht="12.75" customHeight="1" x14ac:dyDescent="0.25">
      <c r="A248" s="101">
        <v>1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Invoice!B2062</f>
        <v>72</v>
      </c>
      <c r="C249" s="88" t="str">
        <f>Invoice!E2062</f>
        <v>BINDER NOTE JOYKO B5-TSIM-M133 (IMAGINATION) - U</v>
      </c>
      <c r="D249" s="89">
        <f>Invoice!H2062</f>
        <v>20700</v>
      </c>
      <c r="E249" s="81">
        <f>D249*B249</f>
        <v>1490400</v>
      </c>
      <c r="F249" s="81"/>
      <c r="G249" s="82">
        <f>E249/1.11</f>
        <v>1342702.7027027025</v>
      </c>
      <c r="H249" s="83">
        <f>G249*11%</f>
        <v>147697.29729729728</v>
      </c>
      <c r="I249" s="83">
        <f>G249/B249</f>
        <v>18648.648648648646</v>
      </c>
      <c r="J249" s="103">
        <f>H249/B249</f>
        <v>2051.3513513513512</v>
      </c>
    </row>
    <row r="250" spans="1:10" ht="12.75" customHeight="1" x14ac:dyDescent="0.25">
      <c r="A250" s="101"/>
      <c r="D250" s="81"/>
      <c r="E250" s="81">
        <f>(E249*Invoice!I2062)+((E249-(E249*Invoice!I2062))*Invoice!J2062)</f>
        <v>186300</v>
      </c>
      <c r="F250" s="81"/>
      <c r="G250" s="90">
        <f>E250/1.11</f>
        <v>167837.83783783781</v>
      </c>
      <c r="H250" s="91">
        <f>G250*11%</f>
        <v>18462.16216216216</v>
      </c>
      <c r="I250" s="91">
        <f>G250/B249</f>
        <v>2331.0810810810808</v>
      </c>
      <c r="J250" s="104">
        <f>H250/B249</f>
        <v>256.41891891891891</v>
      </c>
    </row>
    <row r="251" spans="1:10" ht="12.75" customHeight="1" x14ac:dyDescent="0.25">
      <c r="A251" s="101"/>
      <c r="D251" s="81" t="s">
        <v>23</v>
      </c>
      <c r="E251" s="81">
        <f>E249-E250</f>
        <v>1304100</v>
      </c>
      <c r="F251" s="81"/>
      <c r="G251" s="82">
        <f>G249-G250</f>
        <v>1174864.8648648646</v>
      </c>
      <c r="H251" s="82">
        <f>H249-H250</f>
        <v>129235.13513513512</v>
      </c>
      <c r="I251" s="82">
        <f>I249-I250</f>
        <v>16317.567567567567</v>
      </c>
      <c r="J251" s="105">
        <f>J249-J250</f>
        <v>1794.9324324324323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1304099.9999999998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2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Invoice!B2063</f>
        <v>72</v>
      </c>
      <c r="C255" s="88" t="str">
        <f>Invoice!E2063</f>
        <v>BINDER NOTE JOYKO B5-TSED-M128 (EDUCATION) - U</v>
      </c>
      <c r="D255" s="89">
        <f>Invoice!H2063</f>
        <v>20700</v>
      </c>
      <c r="E255" s="81">
        <f t="shared" ref="E255:E285" si="40">D255*B255</f>
        <v>1490400</v>
      </c>
      <c r="F255" s="81"/>
      <c r="G255" s="82">
        <f t="shared" ref="G255:G285" si="41">E255/1.11</f>
        <v>1342702.7027027025</v>
      </c>
      <c r="H255" s="83">
        <f t="shared" ref="H255:H285" si="42">G255*11%</f>
        <v>147697.29729729728</v>
      </c>
      <c r="I255" s="83">
        <f t="shared" ref="I255:I285" si="43">G255/B255</f>
        <v>18648.648648648646</v>
      </c>
      <c r="J255" s="103">
        <f t="shared" ref="J255:J285" si="44">H255/B255</f>
        <v>2051.3513513513512</v>
      </c>
    </row>
    <row r="256" spans="1:10" ht="12.75" customHeight="1" x14ac:dyDescent="0.25">
      <c r="A256" s="101"/>
      <c r="D256" s="81"/>
      <c r="E256" s="81">
        <f>(E255*Invoice!I2063)+((E255-(E255*Invoice!I2063))*Invoice!J2063)</f>
        <v>186300</v>
      </c>
      <c r="F256" s="81"/>
      <c r="G256" s="90">
        <f>E256/1.11</f>
        <v>167837.83783783781</v>
      </c>
      <c r="H256" s="91">
        <f>G256*11%</f>
        <v>18462.16216216216</v>
      </c>
      <c r="I256" s="91">
        <f>G256/B255</f>
        <v>2331.0810810810808</v>
      </c>
      <c r="J256" s="104">
        <f>H256/B255</f>
        <v>256.41891891891891</v>
      </c>
    </row>
    <row r="257" spans="1:10" ht="12.75" customHeight="1" x14ac:dyDescent="0.25">
      <c r="A257" s="101"/>
      <c r="D257" s="81" t="s">
        <v>23</v>
      </c>
      <c r="E257" s="81">
        <f>E255-E256</f>
        <v>1304100</v>
      </c>
      <c r="F257" s="81"/>
      <c r="G257" s="82">
        <f>G255-G256</f>
        <v>1174864.8648648646</v>
      </c>
      <c r="H257" s="82">
        <f>H255-H256</f>
        <v>129235.13513513512</v>
      </c>
      <c r="I257" s="82">
        <f>I255-I256</f>
        <v>16317.567567567567</v>
      </c>
      <c r="J257" s="105">
        <f>J255-J256</f>
        <v>1794.9324324324323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1304099.9999999998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3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Invoice!B2064</f>
        <v>72</v>
      </c>
      <c r="C261" s="88" t="str">
        <f>Invoice!E2064</f>
        <v>BINDER NOTE JOYKO B5-TSCS-M79 (CLASSIC) - U</v>
      </c>
      <c r="D261" s="89">
        <f>Invoice!H2064</f>
        <v>20700</v>
      </c>
      <c r="E261" s="81">
        <f t="shared" si="40"/>
        <v>1490400</v>
      </c>
      <c r="F261" s="81"/>
      <c r="G261" s="82">
        <f t="shared" si="41"/>
        <v>1342702.7027027025</v>
      </c>
      <c r="H261" s="83">
        <f t="shared" si="42"/>
        <v>147697.29729729728</v>
      </c>
      <c r="I261" s="83">
        <f t="shared" si="43"/>
        <v>18648.648648648646</v>
      </c>
      <c r="J261" s="103">
        <f t="shared" si="44"/>
        <v>2051.3513513513512</v>
      </c>
    </row>
    <row r="262" spans="1:10" ht="12.75" customHeight="1" x14ac:dyDescent="0.25">
      <c r="A262" s="101"/>
      <c r="D262" s="81"/>
      <c r="E262" s="81">
        <f>(E261*Invoice!I2064)+((E261-(E261*Invoice!I2064))*Invoice!J2064)</f>
        <v>186300</v>
      </c>
      <c r="F262" s="81"/>
      <c r="G262" s="90">
        <f>E262/1.11</f>
        <v>167837.83783783781</v>
      </c>
      <c r="H262" s="91">
        <f>G262*11%</f>
        <v>18462.16216216216</v>
      </c>
      <c r="I262" s="91">
        <f>G262/B261</f>
        <v>2331.0810810810808</v>
      </c>
      <c r="J262" s="104">
        <f>H262/B261</f>
        <v>256.41891891891891</v>
      </c>
    </row>
    <row r="263" spans="1:10" ht="12.75" customHeight="1" x14ac:dyDescent="0.25">
      <c r="A263" s="101"/>
      <c r="D263" s="81" t="s">
        <v>23</v>
      </c>
      <c r="E263" s="81">
        <f>E261-E262</f>
        <v>1304100</v>
      </c>
      <c r="F263" s="81"/>
      <c r="G263" s="82">
        <f>G261-G262</f>
        <v>1174864.8648648646</v>
      </c>
      <c r="H263" s="82">
        <f>H261-H262</f>
        <v>129235.13513513512</v>
      </c>
      <c r="I263" s="82">
        <f>I261-I262</f>
        <v>16317.567567567567</v>
      </c>
      <c r="J263" s="105">
        <f>J261-J262</f>
        <v>1794.9324324324323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1304099.9999999998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4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Invoice!B2065</f>
        <v>72</v>
      </c>
      <c r="C267" s="88" t="str">
        <f>Invoice!E2065</f>
        <v>BINDER NOTE JOYKO B5-TSIM-M114 (IMAGE) - U</v>
      </c>
      <c r="D267" s="89">
        <f>Invoice!H2065</f>
        <v>20700</v>
      </c>
      <c r="E267" s="81">
        <f t="shared" si="40"/>
        <v>1490400</v>
      </c>
      <c r="F267" s="81"/>
      <c r="G267" s="82">
        <f t="shared" si="41"/>
        <v>1342702.7027027025</v>
      </c>
      <c r="H267" s="83">
        <f t="shared" si="42"/>
        <v>147697.29729729728</v>
      </c>
      <c r="I267" s="83">
        <f t="shared" si="43"/>
        <v>18648.648648648646</v>
      </c>
      <c r="J267" s="103">
        <f t="shared" si="44"/>
        <v>2051.3513513513512</v>
      </c>
    </row>
    <row r="268" spans="1:10" ht="12.75" customHeight="1" x14ac:dyDescent="0.25">
      <c r="A268" s="101"/>
      <c r="D268" s="81"/>
      <c r="E268" s="81">
        <f>(E267*Invoice!I2065)+((E267-(E267*Invoice!I2065))*Invoice!J2065)</f>
        <v>186300</v>
      </c>
      <c r="F268" s="81"/>
      <c r="G268" s="90">
        <f>E268/1.11</f>
        <v>167837.83783783781</v>
      </c>
      <c r="H268" s="91">
        <f>G268*11%</f>
        <v>18462.16216216216</v>
      </c>
      <c r="I268" s="91">
        <f>G268/B267</f>
        <v>2331.0810810810808</v>
      </c>
      <c r="J268" s="104">
        <f>H268/B267</f>
        <v>256.41891891891891</v>
      </c>
    </row>
    <row r="269" spans="1:10" ht="12.75" customHeight="1" x14ac:dyDescent="0.25">
      <c r="A269" s="101"/>
      <c r="D269" s="81" t="s">
        <v>23</v>
      </c>
      <c r="E269" s="81">
        <f>E267-E268</f>
        <v>1304100</v>
      </c>
      <c r="F269" s="81"/>
      <c r="G269" s="82">
        <f>G267-G268</f>
        <v>1174864.8648648646</v>
      </c>
      <c r="H269" s="82">
        <f>H267-H268</f>
        <v>129235.13513513512</v>
      </c>
      <c r="I269" s="82">
        <f>I267-I268</f>
        <v>16317.567567567567</v>
      </c>
      <c r="J269" s="105">
        <f>J267-J268</f>
        <v>1794.9324324324323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1304099.9999999998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5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Invoice!B2066</f>
        <v>72</v>
      </c>
      <c r="C273" s="88" t="str">
        <f>Invoice!E2066</f>
        <v>BINDER NOTE JOYKO B5-TSCL-M125 (COLLEGE) - U</v>
      </c>
      <c r="D273" s="89">
        <f>Invoice!H2066</f>
        <v>20700</v>
      </c>
      <c r="E273" s="81">
        <f t="shared" si="40"/>
        <v>1490400</v>
      </c>
      <c r="F273" s="81"/>
      <c r="G273" s="82">
        <f t="shared" si="41"/>
        <v>1342702.7027027025</v>
      </c>
      <c r="H273" s="83">
        <f t="shared" si="42"/>
        <v>147697.29729729728</v>
      </c>
      <c r="I273" s="83">
        <f t="shared" si="43"/>
        <v>18648.648648648646</v>
      </c>
      <c r="J273" s="103">
        <f t="shared" si="44"/>
        <v>2051.3513513513512</v>
      </c>
    </row>
    <row r="274" spans="1:10" ht="12.75" customHeight="1" x14ac:dyDescent="0.25">
      <c r="A274" s="101"/>
      <c r="D274" s="81"/>
      <c r="E274" s="81">
        <f>(E273*Invoice!I2066)+((E273-(E273*Invoice!I2066))*Invoice!J2066)</f>
        <v>186300</v>
      </c>
      <c r="F274" s="81"/>
      <c r="G274" s="90">
        <f>E274/1.11</f>
        <v>167837.83783783781</v>
      </c>
      <c r="H274" s="91">
        <f>G274*11%</f>
        <v>18462.16216216216</v>
      </c>
      <c r="I274" s="91">
        <f>G274/B273</f>
        <v>2331.0810810810808</v>
      </c>
      <c r="J274" s="104">
        <f>H274/B273</f>
        <v>256.41891891891891</v>
      </c>
    </row>
    <row r="275" spans="1:10" ht="12.75" customHeight="1" x14ac:dyDescent="0.25">
      <c r="A275" s="101"/>
      <c r="D275" s="81" t="s">
        <v>23</v>
      </c>
      <c r="E275" s="81">
        <f>E273-E274</f>
        <v>1304100</v>
      </c>
      <c r="F275" s="81"/>
      <c r="G275" s="82">
        <f>G273-G274</f>
        <v>1174864.8648648646</v>
      </c>
      <c r="H275" s="82">
        <f>H273-H274</f>
        <v>129235.13513513512</v>
      </c>
      <c r="I275" s="82">
        <f>I273-I274</f>
        <v>16317.567567567567</v>
      </c>
      <c r="J275" s="105">
        <f>J273-J274</f>
        <v>1794.9324324324323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1304099.9999999998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6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Invoice!B2067</f>
        <v>20</v>
      </c>
      <c r="C279" s="88" t="str">
        <f>Invoice!E2067</f>
        <v>MESIN LABEL HARGA KENKO MX-5500 (8 DIGITS, 1 LINE)</v>
      </c>
      <c r="D279" s="89">
        <f>Invoice!H2067</f>
        <v>40500</v>
      </c>
      <c r="E279" s="81">
        <f t="shared" si="40"/>
        <v>810000</v>
      </c>
      <c r="F279" s="81"/>
      <c r="G279" s="82">
        <f t="shared" si="41"/>
        <v>729729.7297297297</v>
      </c>
      <c r="H279" s="83">
        <f t="shared" si="42"/>
        <v>80270.270270270266</v>
      </c>
      <c r="I279" s="83">
        <f t="shared" si="43"/>
        <v>36486.486486486487</v>
      </c>
      <c r="J279" s="103">
        <f t="shared" si="44"/>
        <v>4013.5135135135133</v>
      </c>
    </row>
    <row r="280" spans="1:10" ht="12.75" customHeight="1" x14ac:dyDescent="0.25">
      <c r="A280" s="101"/>
      <c r="D280" s="81"/>
      <c r="E280" s="81">
        <f>(E279*Invoice!I2067)+((E279-(E279*Invoice!I2067))*Invoice!J2067)</f>
        <v>101250</v>
      </c>
      <c r="F280" s="81"/>
      <c r="G280" s="90">
        <f>E280/1.11</f>
        <v>91216.216216216213</v>
      </c>
      <c r="H280" s="91">
        <f>G280*11%</f>
        <v>10033.783783783783</v>
      </c>
      <c r="I280" s="91">
        <f>G280/B279</f>
        <v>4560.8108108108108</v>
      </c>
      <c r="J280" s="104">
        <f>H280/B279</f>
        <v>501.68918918918916</v>
      </c>
    </row>
    <row r="281" spans="1:10" ht="12.75" customHeight="1" x14ac:dyDescent="0.25">
      <c r="A281" s="101"/>
      <c r="D281" s="81" t="s">
        <v>23</v>
      </c>
      <c r="E281" s="81">
        <f>E279-E280</f>
        <v>708750</v>
      </c>
      <c r="F281" s="81"/>
      <c r="G281" s="82">
        <f>G279-G280</f>
        <v>638513.51351351349</v>
      </c>
      <c r="H281" s="82">
        <f>H279-H280</f>
        <v>70236.486486486479</v>
      </c>
      <c r="I281" s="82">
        <f>I279-I280</f>
        <v>31925.675675675677</v>
      </c>
      <c r="J281" s="105">
        <f>J279-J280</f>
        <v>3511.8243243243242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708750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7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Invoice!B2068</f>
        <v>60</v>
      </c>
      <c r="C285" s="88" t="str">
        <f>Invoice!E2068</f>
        <v>CUTTER 9 MM KENKO A-300 (KECIL)</v>
      </c>
      <c r="D285" s="89">
        <f>Invoice!H2068</f>
        <v>57000</v>
      </c>
      <c r="E285" s="81">
        <f t="shared" si="40"/>
        <v>3420000</v>
      </c>
      <c r="F285" s="81"/>
      <c r="G285" s="82">
        <f t="shared" si="41"/>
        <v>3081081.0810810807</v>
      </c>
      <c r="H285" s="83">
        <f t="shared" si="42"/>
        <v>338918.91891891888</v>
      </c>
      <c r="I285" s="83">
        <f t="shared" si="43"/>
        <v>51351.351351351346</v>
      </c>
      <c r="J285" s="103">
        <f t="shared" si="44"/>
        <v>5648.6486486486483</v>
      </c>
    </row>
    <row r="286" spans="1:10" ht="12.75" customHeight="1" x14ac:dyDescent="0.25">
      <c r="A286" s="101"/>
      <c r="D286" s="81"/>
      <c r="E286" s="81">
        <f>(E285*Invoice!I2068)+((E285-(E285*Invoice!I2068))*Invoice!J2068)</f>
        <v>427500</v>
      </c>
      <c r="F286" s="81"/>
      <c r="G286" s="90">
        <f>E286/1.11</f>
        <v>385135.13513513509</v>
      </c>
      <c r="H286" s="91">
        <f>G286*11%</f>
        <v>42364.86486486486</v>
      </c>
      <c r="I286" s="91">
        <f>G286/B285</f>
        <v>6418.9189189189183</v>
      </c>
      <c r="J286" s="104">
        <f>H286/B285</f>
        <v>706.08108108108104</v>
      </c>
    </row>
    <row r="287" spans="1:10" ht="12.75" customHeight="1" x14ac:dyDescent="0.25">
      <c r="A287" s="101"/>
      <c r="D287" s="81" t="s">
        <v>23</v>
      </c>
      <c r="E287" s="81">
        <f>E285-E286</f>
        <v>2992500</v>
      </c>
      <c r="F287" s="81"/>
      <c r="G287" s="82">
        <f>G285-G286</f>
        <v>2695945.9459459456</v>
      </c>
      <c r="H287" s="82">
        <f>H285-H286</f>
        <v>296554.05405405402</v>
      </c>
      <c r="I287" s="82">
        <f>I285-I286</f>
        <v>44932.432432432426</v>
      </c>
      <c r="J287" s="105">
        <f>J285-J286</f>
        <v>4942.5675675675675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2992499.9999999995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f>G251+G257+G263+G269+G275+G281+G287</f>
        <v>9208783.7837837823</v>
      </c>
      <c r="H290" s="108">
        <f>H251+H257+H263+H269+H275+H281+H287</f>
        <v>1012966.2162162161</v>
      </c>
      <c r="I290" s="107"/>
      <c r="J290" s="109">
        <f>H252+H258+H264+H270+H276+H282+H288</f>
        <v>10221749.999999998</v>
      </c>
    </row>
    <row r="292" spans="1:10" ht="12.75" customHeight="1" x14ac:dyDescent="0.25">
      <c r="A292" s="94" t="s">
        <v>1</v>
      </c>
      <c r="B292" s="95">
        <f>Invoice!E2168</f>
        <v>23080020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Invoice!B2176</f>
        <v>24</v>
      </c>
      <c r="C294" s="88" t="str">
        <f>Invoice!E2176</f>
        <v>ISI PENSIL 2B 0.5 MM JOYKO PL-05</v>
      </c>
      <c r="D294" s="89">
        <f>Invoice!H2176</f>
        <v>176400</v>
      </c>
      <c r="E294" s="81">
        <f>D294*B294</f>
        <v>4233600</v>
      </c>
      <c r="F294" s="81"/>
      <c r="G294" s="82">
        <f>E294/1.11</f>
        <v>3814054.0540540535</v>
      </c>
      <c r="H294" s="83">
        <f>G294*11%</f>
        <v>419545.94594594586</v>
      </c>
      <c r="I294" s="83">
        <f>G294/B294</f>
        <v>158918.91891891891</v>
      </c>
      <c r="J294" s="103">
        <f>H294/B294</f>
        <v>17481.081081081076</v>
      </c>
    </row>
    <row r="295" spans="1:10" ht="12.75" customHeight="1" x14ac:dyDescent="0.25">
      <c r="A295" s="101"/>
      <c r="D295" s="81"/>
      <c r="E295" s="81">
        <f>(E294*Invoice!I2176)+((E294-(E294*Invoice!I2176))*Invoice!J2176)</f>
        <v>529200</v>
      </c>
      <c r="F295" s="81"/>
      <c r="G295" s="90">
        <f>E295/1.11</f>
        <v>476756.75675675669</v>
      </c>
      <c r="H295" s="91">
        <f>G295*11%</f>
        <v>52443.243243243232</v>
      </c>
      <c r="I295" s="91">
        <f>G295/B294</f>
        <v>19864.864864864863</v>
      </c>
      <c r="J295" s="104">
        <f>H295/B294</f>
        <v>2185.1351351351345</v>
      </c>
    </row>
    <row r="296" spans="1:10" ht="12.75" customHeight="1" x14ac:dyDescent="0.25">
      <c r="A296" s="101"/>
      <c r="D296" s="81" t="s">
        <v>23</v>
      </c>
      <c r="E296" s="81">
        <f>E294-E295</f>
        <v>3704400</v>
      </c>
      <c r="F296" s="81"/>
      <c r="G296" s="82">
        <f>G294-G295</f>
        <v>3337297.297297297</v>
      </c>
      <c r="H296" s="82">
        <f>H294-H295</f>
        <v>367102.70270270261</v>
      </c>
      <c r="I296" s="82">
        <f>I294-I295</f>
        <v>139054.05405405405</v>
      </c>
      <c r="J296" s="105">
        <f>J294-J295</f>
        <v>15295.945945945941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3704399.9999999995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2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Invoice!B2177</f>
        <v>144</v>
      </c>
      <c r="C300" s="88" t="str">
        <f>Invoice!E2177</f>
        <v>ISI PENSIL 2B 2.0 MM JOYKO PL-11</v>
      </c>
      <c r="D300" s="89">
        <f>Invoice!H2177</f>
        <v>37200</v>
      </c>
      <c r="E300" s="81">
        <f t="shared" ref="E300" si="45">D300*B300</f>
        <v>5356800</v>
      </c>
      <c r="F300" s="81"/>
      <c r="G300" s="82">
        <f t="shared" ref="G300" si="46">E300/1.11</f>
        <v>4825945.9459459456</v>
      </c>
      <c r="H300" s="83">
        <f t="shared" ref="H300" si="47">G300*11%</f>
        <v>530854.05405405397</v>
      </c>
      <c r="I300" s="83">
        <f t="shared" ref="I300" si="48">G300/B300</f>
        <v>33513.513513513513</v>
      </c>
      <c r="J300" s="103">
        <f t="shared" ref="J300" si="49">H300/B300</f>
        <v>3686.4864864864858</v>
      </c>
    </row>
    <row r="301" spans="1:10" ht="12.75" customHeight="1" x14ac:dyDescent="0.25">
      <c r="A301" s="101"/>
      <c r="D301" s="81"/>
      <c r="E301" s="81">
        <f>(E300*Invoice!I2177)+((E300-(E300*Invoice!I2177))*Invoice!J2177)</f>
        <v>669600</v>
      </c>
      <c r="F301" s="81"/>
      <c r="G301" s="90">
        <f>E301/1.11</f>
        <v>603243.2432432432</v>
      </c>
      <c r="H301" s="91">
        <f>G301*11%</f>
        <v>66356.756756756746</v>
      </c>
      <c r="I301" s="91">
        <f>G301/B300</f>
        <v>4189.1891891891892</v>
      </c>
      <c r="J301" s="104">
        <f>H301/B300</f>
        <v>460.81081081081072</v>
      </c>
    </row>
    <row r="302" spans="1:10" ht="12.75" customHeight="1" x14ac:dyDescent="0.25">
      <c r="A302" s="101"/>
      <c r="D302" s="81" t="s">
        <v>23</v>
      </c>
      <c r="E302" s="81">
        <f>E300-E301</f>
        <v>4687200</v>
      </c>
      <c r="F302" s="81"/>
      <c r="G302" s="82">
        <f>G300-G301</f>
        <v>4222702.702702702</v>
      </c>
      <c r="H302" s="82">
        <f>H300-H301</f>
        <v>464497.29729729722</v>
      </c>
      <c r="I302" s="82">
        <f>I300-I301</f>
        <v>29324.324324324323</v>
      </c>
      <c r="J302" s="105">
        <f>J300-J301</f>
        <v>3225.6756756756749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4687199.9999999991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6"/>
      <c r="B305" s="107"/>
      <c r="C305" s="107"/>
      <c r="D305" s="107"/>
      <c r="E305" s="107"/>
      <c r="F305" s="107"/>
      <c r="G305" s="108">
        <f>G296+G302</f>
        <v>7559999.9999999991</v>
      </c>
      <c r="H305" s="108">
        <f>H296+H302</f>
        <v>831599.99999999977</v>
      </c>
      <c r="I305" s="107"/>
      <c r="J305" s="109">
        <f>H297+H303</f>
        <v>8391599.9999999981</v>
      </c>
    </row>
    <row r="307" spans="1:10" ht="12.75" customHeight="1" x14ac:dyDescent="0.25">
      <c r="A307" s="94" t="s">
        <v>1</v>
      </c>
      <c r="B307" s="95">
        <f>Invoice!E2282</f>
        <v>23080021</v>
      </c>
      <c r="C307" s="96"/>
      <c r="D307" s="97"/>
      <c r="E307" s="97"/>
      <c r="F307" s="97"/>
      <c r="G307" s="98"/>
      <c r="H307" s="99"/>
      <c r="I307" s="99"/>
      <c r="J307" s="100"/>
    </row>
    <row r="308" spans="1:10" ht="12.75" customHeight="1" x14ac:dyDescent="0.25">
      <c r="A308" s="101">
        <v>1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Invoice!B2290</f>
        <v>40</v>
      </c>
      <c r="C309" s="88" t="str">
        <f>Invoice!E2290</f>
        <v>PAPER JUMBO CLIP KENKO NO. 5</v>
      </c>
      <c r="D309" s="89">
        <f>Invoice!H2290</f>
        <v>43000</v>
      </c>
      <c r="E309" s="81">
        <f>D309*B309</f>
        <v>1720000</v>
      </c>
      <c r="F309" s="81"/>
      <c r="G309" s="82">
        <f>E309/1.11</f>
        <v>1549549.5495495494</v>
      </c>
      <c r="H309" s="83">
        <f>G309*11%</f>
        <v>170450.45045045044</v>
      </c>
      <c r="I309" s="83">
        <f>G309/B309</f>
        <v>38738.738738738735</v>
      </c>
      <c r="J309" s="103">
        <f>H309/B309</f>
        <v>4261.2612612612611</v>
      </c>
    </row>
    <row r="310" spans="1:10" ht="12.75" customHeight="1" x14ac:dyDescent="0.25">
      <c r="A310" s="101"/>
      <c r="D310" s="81"/>
      <c r="E310" s="81">
        <f>(E309*Invoice!I2290)+((E309-(E309*Invoice!I2290))*Invoice!J2290)</f>
        <v>240800.00000000003</v>
      </c>
      <c r="F310" s="81"/>
      <c r="G310" s="90">
        <f>E310/1.11</f>
        <v>216936.93693693695</v>
      </c>
      <c r="H310" s="91">
        <f>G310*11%</f>
        <v>23863.063063063066</v>
      </c>
      <c r="I310" s="91">
        <f>G310/B309</f>
        <v>5423.4234234234236</v>
      </c>
      <c r="J310" s="104">
        <f>H310/B309</f>
        <v>596.5765765765766</v>
      </c>
    </row>
    <row r="311" spans="1:10" ht="12.75" customHeight="1" x14ac:dyDescent="0.25">
      <c r="A311" s="101"/>
      <c r="D311" s="81" t="s">
        <v>23</v>
      </c>
      <c r="E311" s="81">
        <f>E309-E310</f>
        <v>1479200</v>
      </c>
      <c r="F311" s="81"/>
      <c r="G311" s="82">
        <f>G309-G310</f>
        <v>1332612.6126126123</v>
      </c>
      <c r="H311" s="82">
        <f>H309-H310</f>
        <v>146587.38738738737</v>
      </c>
      <c r="I311" s="82">
        <f>I309-I310</f>
        <v>33315.315315315311</v>
      </c>
      <c r="J311" s="105">
        <f>J309-J310</f>
        <v>3664.6846846846847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1479199.9999999998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2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Invoice!B2291</f>
        <v>2</v>
      </c>
      <c r="C315" s="88" t="str">
        <f>Invoice!E2291</f>
        <v>GARISAN BESI (STAINLESS STEEL) KENKO 40 CM</v>
      </c>
      <c r="D315" s="89">
        <f>Invoice!H2291</f>
        <v>163200</v>
      </c>
      <c r="E315" s="81">
        <f t="shared" ref="E315" si="50">D315*B315</f>
        <v>326400</v>
      </c>
      <c r="F315" s="81"/>
      <c r="G315" s="82">
        <f t="shared" ref="G315" si="51">E315/1.11</f>
        <v>294054.05405405402</v>
      </c>
      <c r="H315" s="83">
        <f t="shared" ref="H315" si="52">G315*11%</f>
        <v>32345.945945945943</v>
      </c>
      <c r="I315" s="83">
        <f t="shared" ref="I315" si="53">G315/B315</f>
        <v>147027.02702702701</v>
      </c>
      <c r="J315" s="103">
        <f t="shared" ref="J315" si="54">H315/B315</f>
        <v>16172.972972972972</v>
      </c>
    </row>
    <row r="316" spans="1:10" ht="12.75" customHeight="1" x14ac:dyDescent="0.25">
      <c r="A316" s="101"/>
      <c r="D316" s="81"/>
      <c r="E316" s="81">
        <f>(E315*Invoice!I2291)+((E315-(E315*Invoice!I2291))*Invoice!J2291)</f>
        <v>45696.000000000007</v>
      </c>
      <c r="F316" s="81"/>
      <c r="G316" s="90">
        <f>E316/1.11</f>
        <v>41167.567567567574</v>
      </c>
      <c r="H316" s="91">
        <f>G316*11%</f>
        <v>4528.4324324324334</v>
      </c>
      <c r="I316" s="91">
        <f>G316/B315</f>
        <v>20583.783783783787</v>
      </c>
      <c r="J316" s="104">
        <f>H316/B315</f>
        <v>2264.2162162162167</v>
      </c>
    </row>
    <row r="317" spans="1:10" ht="12.75" customHeight="1" x14ac:dyDescent="0.25">
      <c r="A317" s="101"/>
      <c r="D317" s="81" t="s">
        <v>23</v>
      </c>
      <c r="E317" s="81">
        <f>E315-E316</f>
        <v>280704</v>
      </c>
      <c r="F317" s="81"/>
      <c r="G317" s="82">
        <f>G315-G316</f>
        <v>252886.48648648645</v>
      </c>
      <c r="H317" s="82">
        <f>H315-H316</f>
        <v>27817.51351351351</v>
      </c>
      <c r="I317" s="82">
        <f>I315-I316</f>
        <v>126443.24324324323</v>
      </c>
      <c r="J317" s="105">
        <f>J315-J316</f>
        <v>13908.756756756755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280703.99999999994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6"/>
      <c r="B320" s="107"/>
      <c r="C320" s="107"/>
      <c r="D320" s="107"/>
      <c r="E320" s="107"/>
      <c r="F320" s="107"/>
      <c r="G320" s="108">
        <f>G311+G317</f>
        <v>1585499.0990990987</v>
      </c>
      <c r="H320" s="108">
        <f>H311+H317</f>
        <v>174404.90090090089</v>
      </c>
      <c r="I320" s="107"/>
      <c r="J320" s="109">
        <f>H312+H318</f>
        <v>1759903.9999999998</v>
      </c>
    </row>
    <row r="322" spans="1:10" ht="12.75" customHeight="1" x14ac:dyDescent="0.25">
      <c r="A322" s="94" t="s">
        <v>1</v>
      </c>
      <c r="B322" s="95">
        <f>Invoice!E2396</f>
        <v>23080022</v>
      </c>
      <c r="C322" s="96"/>
      <c r="D322" s="97"/>
      <c r="E322" s="97"/>
      <c r="F322" s="97"/>
      <c r="G322" s="98"/>
      <c r="H322" s="99"/>
      <c r="I322" s="99"/>
      <c r="J322" s="100"/>
    </row>
    <row r="323" spans="1:10" ht="12.75" customHeight="1" x14ac:dyDescent="0.25">
      <c r="A323" s="101">
        <v>1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Invoice!B2404</f>
        <v>5</v>
      </c>
      <c r="C324" s="88" t="str">
        <f>Invoice!E2404</f>
        <v>BINDER CLIP KENKO NO. 260</v>
      </c>
      <c r="D324" s="89">
        <f>Invoice!H2404</f>
        <v>180000</v>
      </c>
      <c r="E324" s="81">
        <f>D324*B324</f>
        <v>900000</v>
      </c>
      <c r="F324" s="81"/>
      <c r="G324" s="82">
        <f>E324/1.11</f>
        <v>810810.81081081077</v>
      </c>
      <c r="H324" s="83">
        <f>G324*11%</f>
        <v>89189.189189189186</v>
      </c>
      <c r="I324" s="83">
        <f>G324/B324</f>
        <v>162162.16216216216</v>
      </c>
      <c r="J324" s="103">
        <f>H324/B324</f>
        <v>17837.837837837837</v>
      </c>
    </row>
    <row r="325" spans="1:10" ht="12.75" customHeight="1" x14ac:dyDescent="0.25">
      <c r="A325" s="101"/>
      <c r="D325" s="81"/>
      <c r="E325" s="81">
        <f>(E324*Invoice!I2404)+((E324-(E324*Invoice!I2404))*Invoice!J2404)</f>
        <v>90000</v>
      </c>
      <c r="F325" s="81"/>
      <c r="G325" s="90">
        <f>E325/1.11</f>
        <v>81081.08108108108</v>
      </c>
      <c r="H325" s="91">
        <f>G325*11%</f>
        <v>8918.9189189189183</v>
      </c>
      <c r="I325" s="91">
        <f>G325/B324</f>
        <v>16216.216216216217</v>
      </c>
      <c r="J325" s="104">
        <f>H325/B324</f>
        <v>1783.7837837837837</v>
      </c>
    </row>
    <row r="326" spans="1:10" ht="12.75" customHeight="1" x14ac:dyDescent="0.25">
      <c r="A326" s="101"/>
      <c r="D326" s="81" t="s">
        <v>23</v>
      </c>
      <c r="E326" s="81">
        <f>E324-E325</f>
        <v>810000</v>
      </c>
      <c r="F326" s="81"/>
      <c r="G326" s="82">
        <f>G324-G325</f>
        <v>729729.7297297297</v>
      </c>
      <c r="H326" s="82">
        <f>H324-H325</f>
        <v>80270.270270270266</v>
      </c>
      <c r="I326" s="82">
        <f>I324-I325</f>
        <v>145945.94594594595</v>
      </c>
      <c r="J326" s="105">
        <f>J324-J325</f>
        <v>16054.054054054053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810000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2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Invoice!B2405</f>
        <v>6</v>
      </c>
      <c r="C330" s="88" t="str">
        <f>Invoice!E2405</f>
        <v>STAPLER HEAVY DUTY KENKO HD-12N/13</v>
      </c>
      <c r="D330" s="89">
        <f>Invoice!H2405</f>
        <v>84000</v>
      </c>
      <c r="E330" s="81">
        <f t="shared" ref="E330:E342" si="55">D330*B330</f>
        <v>504000</v>
      </c>
      <c r="F330" s="81"/>
      <c r="G330" s="82">
        <f t="shared" ref="G330:G342" si="56">E330/1.11</f>
        <v>454054.05405405402</v>
      </c>
      <c r="H330" s="83">
        <f t="shared" ref="H330:H342" si="57">G330*11%</f>
        <v>49945.945945945939</v>
      </c>
      <c r="I330" s="83">
        <f t="shared" ref="I330:I342" si="58">G330/B330</f>
        <v>75675.675675675666</v>
      </c>
      <c r="J330" s="103">
        <f t="shared" ref="J330:J342" si="59">H330/B330</f>
        <v>8324.3243243243232</v>
      </c>
    </row>
    <row r="331" spans="1:10" ht="12.75" customHeight="1" x14ac:dyDescent="0.25">
      <c r="A331" s="101"/>
      <c r="D331" s="81"/>
      <c r="E331" s="81">
        <f>(E330*Invoice!I2405)+((E330-(E330*Invoice!I2405))*Invoice!J2405)</f>
        <v>50400</v>
      </c>
      <c r="F331" s="81"/>
      <c r="G331" s="90">
        <f>E331/1.11</f>
        <v>45405.4054054054</v>
      </c>
      <c r="H331" s="91">
        <f>G331*11%</f>
        <v>4994.5945945945941</v>
      </c>
      <c r="I331" s="91">
        <f>G331/B330</f>
        <v>7567.5675675675666</v>
      </c>
      <c r="J331" s="104">
        <f>H331/B330</f>
        <v>832.43243243243239</v>
      </c>
    </row>
    <row r="332" spans="1:10" ht="12.75" customHeight="1" x14ac:dyDescent="0.25">
      <c r="A332" s="101"/>
      <c r="D332" s="81" t="s">
        <v>23</v>
      </c>
      <c r="E332" s="81">
        <f>E330-E331</f>
        <v>453600</v>
      </c>
      <c r="F332" s="81"/>
      <c r="G332" s="82">
        <f>G330-G331</f>
        <v>408648.64864864864</v>
      </c>
      <c r="H332" s="82">
        <f>H330-H331</f>
        <v>44951.351351351346</v>
      </c>
      <c r="I332" s="82">
        <f>I330-I331</f>
        <v>68108.108108108107</v>
      </c>
      <c r="J332" s="105">
        <f>J330-J331</f>
        <v>7491.8918918918907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453600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3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Invoice!B2406</f>
        <v>3</v>
      </c>
      <c r="C336" s="88" t="str">
        <f>Invoice!E2406</f>
        <v>STAPLER HEAVY DUTY KENKO HD-12N/24</v>
      </c>
      <c r="D336" s="89">
        <f>Invoice!H2406</f>
        <v>155000</v>
      </c>
      <c r="E336" s="81">
        <f t="shared" si="55"/>
        <v>465000</v>
      </c>
      <c r="F336" s="81"/>
      <c r="G336" s="82">
        <f t="shared" si="56"/>
        <v>418918.91891891888</v>
      </c>
      <c r="H336" s="83">
        <f t="shared" si="57"/>
        <v>46081.08108108108</v>
      </c>
      <c r="I336" s="83">
        <f t="shared" si="58"/>
        <v>139639.63963963962</v>
      </c>
      <c r="J336" s="103">
        <f t="shared" si="59"/>
        <v>15360.360360360361</v>
      </c>
    </row>
    <row r="337" spans="1:10" ht="12.75" customHeight="1" x14ac:dyDescent="0.25">
      <c r="A337" s="101"/>
      <c r="D337" s="81"/>
      <c r="E337" s="81">
        <f>(E336*Invoice!I2406)+((E336-(E336*Invoice!I2406))*Invoice!J2406)</f>
        <v>46500</v>
      </c>
      <c r="F337" s="81"/>
      <c r="G337" s="90">
        <f>E337/1.11</f>
        <v>41891.891891891886</v>
      </c>
      <c r="H337" s="91">
        <f>G337*11%</f>
        <v>4608.1081081081074</v>
      </c>
      <c r="I337" s="91">
        <f>G337/B336</f>
        <v>13963.963963963963</v>
      </c>
      <c r="J337" s="104">
        <f>H337/B336</f>
        <v>1536.0360360360357</v>
      </c>
    </row>
    <row r="338" spans="1:10" ht="12.75" customHeight="1" x14ac:dyDescent="0.25">
      <c r="A338" s="101"/>
      <c r="D338" s="81" t="s">
        <v>23</v>
      </c>
      <c r="E338" s="81">
        <f>E336-E337</f>
        <v>418500</v>
      </c>
      <c r="F338" s="81"/>
      <c r="G338" s="82">
        <f>G336-G337</f>
        <v>377027.02702702698</v>
      </c>
      <c r="H338" s="82">
        <f>H336-H337</f>
        <v>41472.972972972973</v>
      </c>
      <c r="I338" s="82">
        <f>I336-I337</f>
        <v>125675.67567567565</v>
      </c>
      <c r="J338" s="105">
        <f>J336-J337</f>
        <v>13824.324324324325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418499.99999999994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4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Invoice!B2407</f>
        <v>2</v>
      </c>
      <c r="C342" s="88" t="str">
        <f>Invoice!E2407</f>
        <v>STAPLER HEAVY DUTY KENKO HD-12L/24</v>
      </c>
      <c r="D342" s="89">
        <f>Invoice!H2407</f>
        <v>360000</v>
      </c>
      <c r="E342" s="81">
        <f t="shared" si="55"/>
        <v>720000</v>
      </c>
      <c r="F342" s="81"/>
      <c r="G342" s="82">
        <f t="shared" si="56"/>
        <v>648648.64864864864</v>
      </c>
      <c r="H342" s="83">
        <f t="shared" si="57"/>
        <v>71351.351351351346</v>
      </c>
      <c r="I342" s="83">
        <f t="shared" si="58"/>
        <v>324324.32432432432</v>
      </c>
      <c r="J342" s="103">
        <f t="shared" si="59"/>
        <v>35675.675675675673</v>
      </c>
    </row>
    <row r="343" spans="1:10" ht="12.75" customHeight="1" x14ac:dyDescent="0.25">
      <c r="A343" s="101"/>
      <c r="D343" s="81"/>
      <c r="E343" s="81">
        <f>(E342*Invoice!I2407)+((E342-(E342*Invoice!I2407))*Invoice!J2407)</f>
        <v>72000</v>
      </c>
      <c r="F343" s="81"/>
      <c r="G343" s="90">
        <f>E343/1.11</f>
        <v>64864.86486486486</v>
      </c>
      <c r="H343" s="91">
        <f>G343*11%</f>
        <v>7135.135135135135</v>
      </c>
      <c r="I343" s="91">
        <f>G343/B342</f>
        <v>32432.43243243243</v>
      </c>
      <c r="J343" s="104">
        <f>H343/B342</f>
        <v>3567.5675675675675</v>
      </c>
    </row>
    <row r="344" spans="1:10" ht="12.75" customHeight="1" x14ac:dyDescent="0.25">
      <c r="A344" s="101"/>
      <c r="D344" s="81" t="s">
        <v>23</v>
      </c>
      <c r="E344" s="81">
        <f>E342-E343</f>
        <v>648000</v>
      </c>
      <c r="F344" s="81"/>
      <c r="G344" s="82">
        <f>G342-G343</f>
        <v>583783.78378378379</v>
      </c>
      <c r="H344" s="82">
        <f>H342-H343</f>
        <v>64216.216216216213</v>
      </c>
      <c r="I344" s="82">
        <f>I342-I343</f>
        <v>291891.89189189189</v>
      </c>
      <c r="J344" s="105">
        <f>J342-J343</f>
        <v>32108.108108108107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648000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6"/>
      <c r="B347" s="107"/>
      <c r="C347" s="107"/>
      <c r="D347" s="107"/>
      <c r="E347" s="107"/>
      <c r="F347" s="107"/>
      <c r="G347" s="108">
        <f>G326+G332+G338+G344</f>
        <v>2099189.1891891891</v>
      </c>
      <c r="H347" s="108">
        <f>H326+H332+H338+H344</f>
        <v>230910.8108108108</v>
      </c>
      <c r="I347" s="107"/>
      <c r="J347" s="109">
        <f>H327+H333+H339+H345</f>
        <v>2330100</v>
      </c>
    </row>
    <row r="349" spans="1:10" ht="12.75" customHeight="1" x14ac:dyDescent="0.25">
      <c r="A349" s="94" t="s">
        <v>1</v>
      </c>
      <c r="B349" s="95">
        <f>Invoice!E2510</f>
        <v>23080023</v>
      </c>
      <c r="C349" s="96"/>
      <c r="D349" s="97"/>
      <c r="E349" s="97"/>
      <c r="F349" s="97"/>
      <c r="G349" s="98"/>
      <c r="H349" s="99"/>
      <c r="I349" s="99"/>
      <c r="J349" s="100"/>
    </row>
    <row r="350" spans="1:10" ht="12.75" customHeight="1" x14ac:dyDescent="0.25">
      <c r="A350" s="101">
        <v>1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Invoice!B2518</f>
        <v>100</v>
      </c>
      <c r="C351" s="88" t="str">
        <f>Invoice!E2518</f>
        <v>STAPLER KENKO HD-10</v>
      </c>
      <c r="D351" s="89">
        <f>Invoice!H2518</f>
        <v>93000</v>
      </c>
      <c r="E351" s="81">
        <f>D351*B351</f>
        <v>9300000</v>
      </c>
      <c r="F351" s="81"/>
      <c r="G351" s="82">
        <f>E351/1.11</f>
        <v>8378378.3783783773</v>
      </c>
      <c r="H351" s="83">
        <f>G351*11%</f>
        <v>921621.62162162154</v>
      </c>
      <c r="I351" s="83">
        <f>G351/B351</f>
        <v>83783.783783783772</v>
      </c>
      <c r="J351" s="103">
        <f>H351/B351</f>
        <v>9216.2162162162149</v>
      </c>
    </row>
    <row r="352" spans="1:10" ht="12.75" customHeight="1" x14ac:dyDescent="0.25">
      <c r="A352" s="101"/>
      <c r="D352" s="81"/>
      <c r="E352" s="81">
        <f>(E351*Invoice!I2518)+((E351-(E351*Invoice!I2518))*Invoice!J2518)</f>
        <v>1255500</v>
      </c>
      <c r="F352" s="81"/>
      <c r="G352" s="90">
        <f>E352/1.11</f>
        <v>1131081.0810810809</v>
      </c>
      <c r="H352" s="91">
        <f>G352*11%</f>
        <v>124418.91891891891</v>
      </c>
      <c r="I352" s="91">
        <f>G352/B351</f>
        <v>11310.81081081081</v>
      </c>
      <c r="J352" s="104">
        <f>H352/B351</f>
        <v>1244.1891891891892</v>
      </c>
    </row>
    <row r="353" spans="1:10" ht="12.75" customHeight="1" x14ac:dyDescent="0.25">
      <c r="A353" s="101"/>
      <c r="D353" s="81" t="s">
        <v>23</v>
      </c>
      <c r="E353" s="81">
        <f>E351-E352</f>
        <v>8044500</v>
      </c>
      <c r="F353" s="81"/>
      <c r="G353" s="82">
        <f>G351-G352</f>
        <v>7247297.2972972961</v>
      </c>
      <c r="H353" s="82">
        <f>H351-H352</f>
        <v>797202.70270270261</v>
      </c>
      <c r="I353" s="82">
        <f>I351-I352</f>
        <v>72472.972972972959</v>
      </c>
      <c r="J353" s="105">
        <f>J351-J352</f>
        <v>7972.0270270270257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8044499.9999999991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G353</f>
        <v>7247297.2972972961</v>
      </c>
      <c r="H356" s="108">
        <f>H353</f>
        <v>797202.70270270261</v>
      </c>
      <c r="I356" s="107"/>
      <c r="J356" s="109">
        <f>H354</f>
        <v>8044499.9999999991</v>
      </c>
    </row>
    <row r="358" spans="1:10" ht="12.75" customHeight="1" x14ac:dyDescent="0.25">
      <c r="A358" s="94" t="s">
        <v>1</v>
      </c>
      <c r="B358" s="95">
        <f>Invoice!E2624</f>
        <v>23080024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Invoice!B2632</f>
        <v>120</v>
      </c>
      <c r="C360" s="88" t="str">
        <f>Invoice!E2632</f>
        <v>CALCULATOR JOYKO CC-8CO WARNA</v>
      </c>
      <c r="D360" s="89">
        <f>Invoice!H2632</f>
        <v>47000</v>
      </c>
      <c r="E360" s="81">
        <f>D360*B360</f>
        <v>5640000</v>
      </c>
      <c r="F360" s="81"/>
      <c r="G360" s="82">
        <f>E360/1.11</f>
        <v>5081081.0810810803</v>
      </c>
      <c r="H360" s="83">
        <f>G360*11%</f>
        <v>558918.91891891882</v>
      </c>
      <c r="I360" s="83">
        <f>G360/B360</f>
        <v>42342.342342342337</v>
      </c>
      <c r="J360" s="103">
        <f>H360/B360</f>
        <v>4657.6576576576572</v>
      </c>
    </row>
    <row r="361" spans="1:10" ht="12.75" customHeight="1" x14ac:dyDescent="0.25">
      <c r="A361" s="101"/>
      <c r="D361" s="81"/>
      <c r="E361" s="81">
        <f>(E360*Invoice!I2632)+((E360-(E360*Invoice!I2632))*Invoice!J2632)</f>
        <v>705000</v>
      </c>
      <c r="F361" s="81"/>
      <c r="G361" s="90">
        <f>E361/1.11</f>
        <v>635135.13513513503</v>
      </c>
      <c r="H361" s="91">
        <f>G361*11%</f>
        <v>69864.864864864852</v>
      </c>
      <c r="I361" s="91">
        <f>G361/B360</f>
        <v>5292.7927927927922</v>
      </c>
      <c r="J361" s="104">
        <f>H361/B360</f>
        <v>582.20720720720715</v>
      </c>
    </row>
    <row r="362" spans="1:10" ht="12.75" customHeight="1" x14ac:dyDescent="0.25">
      <c r="A362" s="101"/>
      <c r="D362" s="81" t="s">
        <v>23</v>
      </c>
      <c r="E362" s="81">
        <f>E360-E361</f>
        <v>4935000</v>
      </c>
      <c r="F362" s="81"/>
      <c r="G362" s="82">
        <f>G360-G361</f>
        <v>4445945.9459459456</v>
      </c>
      <c r="H362" s="82">
        <f>H360-H361</f>
        <v>489054.05405405397</v>
      </c>
      <c r="I362" s="82">
        <f>I360-I361</f>
        <v>37049.549549549542</v>
      </c>
      <c r="J362" s="105">
        <f>J360-J361</f>
        <v>4075.4504504504503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4935000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Invoice!B2633</f>
        <v>72</v>
      </c>
      <c r="C366" s="88" t="str">
        <f>Invoice!E2633</f>
        <v>BINDER NOTE JOYKO A5-TSAF-F511 (ANIMAL FACE) JK-F</v>
      </c>
      <c r="D366" s="89">
        <f>Invoice!H2633</f>
        <v>15800</v>
      </c>
      <c r="E366" s="81">
        <f t="shared" ref="E366:E426" si="60">D366*B366</f>
        <v>1137600</v>
      </c>
      <c r="F366" s="81"/>
      <c r="G366" s="82">
        <f t="shared" ref="G366:G426" si="61">E366/1.11</f>
        <v>1024864.8648648647</v>
      </c>
      <c r="H366" s="83">
        <f t="shared" ref="H366:H426" si="62">G366*11%</f>
        <v>112735.13513513512</v>
      </c>
      <c r="I366" s="83">
        <f t="shared" ref="I366:I426" si="63">G366/B366</f>
        <v>14234.234234234233</v>
      </c>
      <c r="J366" s="103">
        <f t="shared" ref="J366:J426" si="64">H366/B366</f>
        <v>1565.7657657657655</v>
      </c>
    </row>
    <row r="367" spans="1:10" ht="12.75" customHeight="1" x14ac:dyDescent="0.25">
      <c r="A367" s="101"/>
      <c r="D367" s="81"/>
      <c r="E367" s="81">
        <f>(E366*Invoice!I2633)+((E366-(E366*Invoice!I2633))*Invoice!J2633)</f>
        <v>142200</v>
      </c>
      <c r="F367" s="81"/>
      <c r="G367" s="90">
        <f>E367/1.11</f>
        <v>128108.10810810809</v>
      </c>
      <c r="H367" s="91">
        <f>G367*11%</f>
        <v>14091.89189189189</v>
      </c>
      <c r="I367" s="91">
        <f>G367/B366</f>
        <v>1779.2792792792791</v>
      </c>
      <c r="J367" s="104">
        <f>H367/B366</f>
        <v>195.72072072072069</v>
      </c>
    </row>
    <row r="368" spans="1:10" ht="12.75" customHeight="1" x14ac:dyDescent="0.25">
      <c r="A368" s="101"/>
      <c r="D368" s="81" t="s">
        <v>23</v>
      </c>
      <c r="E368" s="81">
        <f>E366-E367</f>
        <v>995400</v>
      </c>
      <c r="F368" s="81"/>
      <c r="G368" s="82">
        <f>G366-G367</f>
        <v>896756.75675675669</v>
      </c>
      <c r="H368" s="82">
        <f>H366-H367</f>
        <v>98643.243243243225</v>
      </c>
      <c r="I368" s="82">
        <f>I366-I367</f>
        <v>12454.954954954954</v>
      </c>
      <c r="J368" s="105">
        <f>J366-J367</f>
        <v>1370.0450450450448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995399.99999999988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Invoice!B2634</f>
        <v>72</v>
      </c>
      <c r="C372" s="88" t="str">
        <f>Invoice!E2634</f>
        <v>BINDER NOTE JOYKO A5-TSAF-F512 (ANIMAL FACE) JK-F</v>
      </c>
      <c r="D372" s="89">
        <f>Invoice!H2634</f>
        <v>15800</v>
      </c>
      <c r="E372" s="81">
        <f t="shared" si="60"/>
        <v>1137600</v>
      </c>
      <c r="F372" s="81"/>
      <c r="G372" s="82">
        <f t="shared" si="61"/>
        <v>1024864.8648648647</v>
      </c>
      <c r="H372" s="83">
        <f t="shared" si="62"/>
        <v>112735.13513513512</v>
      </c>
      <c r="I372" s="83">
        <f t="shared" si="63"/>
        <v>14234.234234234233</v>
      </c>
      <c r="J372" s="103">
        <f t="shared" si="64"/>
        <v>1565.7657657657655</v>
      </c>
    </row>
    <row r="373" spans="1:10" ht="12.75" customHeight="1" x14ac:dyDescent="0.25">
      <c r="A373" s="101"/>
      <c r="D373" s="81"/>
      <c r="E373" s="81">
        <f>(E372*Invoice!I2634)+((E372-(E372*Invoice!I2634))*Invoice!J2634)</f>
        <v>142200</v>
      </c>
      <c r="F373" s="81"/>
      <c r="G373" s="90">
        <f>E373/1.11</f>
        <v>128108.10810810809</v>
      </c>
      <c r="H373" s="91">
        <f>G373*11%</f>
        <v>14091.89189189189</v>
      </c>
      <c r="I373" s="91">
        <f>G373/B372</f>
        <v>1779.2792792792791</v>
      </c>
      <c r="J373" s="104">
        <f>H373/B372</f>
        <v>195.72072072072069</v>
      </c>
    </row>
    <row r="374" spans="1:10" ht="12.75" customHeight="1" x14ac:dyDescent="0.25">
      <c r="A374" s="101"/>
      <c r="D374" s="81" t="s">
        <v>23</v>
      </c>
      <c r="E374" s="81">
        <f>E372-E373</f>
        <v>995400</v>
      </c>
      <c r="F374" s="81"/>
      <c r="G374" s="82">
        <f>G372-G373</f>
        <v>896756.75675675669</v>
      </c>
      <c r="H374" s="82">
        <f>H372-H373</f>
        <v>98643.243243243225</v>
      </c>
      <c r="I374" s="82">
        <f>I372-I373</f>
        <v>12454.954954954954</v>
      </c>
      <c r="J374" s="105">
        <f>J372-J373</f>
        <v>1370.0450450450448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995399.99999999988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Invoice!B2635</f>
        <v>144</v>
      </c>
      <c r="C378" s="88" t="str">
        <f>Invoice!E2635</f>
        <v>ISI PENSIL 2B 2.0 MM JOYKO PL-10</v>
      </c>
      <c r="D378" s="89">
        <f>Invoice!H2635</f>
        <v>19800</v>
      </c>
      <c r="E378" s="81">
        <f t="shared" si="60"/>
        <v>2851200</v>
      </c>
      <c r="F378" s="81"/>
      <c r="G378" s="82">
        <f t="shared" si="61"/>
        <v>2568648.6486486485</v>
      </c>
      <c r="H378" s="83">
        <f t="shared" si="62"/>
        <v>282551.35135135136</v>
      </c>
      <c r="I378" s="83">
        <f t="shared" si="63"/>
        <v>17837.837837837837</v>
      </c>
      <c r="J378" s="103">
        <f t="shared" si="64"/>
        <v>1962.1621621621623</v>
      </c>
    </row>
    <row r="379" spans="1:10" ht="12.75" customHeight="1" x14ac:dyDescent="0.25">
      <c r="A379" s="101"/>
      <c r="D379" s="81"/>
      <c r="E379" s="81">
        <f>(E378*Invoice!I2635)+((E378-(E378*Invoice!I2635))*Invoice!J2635)</f>
        <v>356400</v>
      </c>
      <c r="F379" s="81"/>
      <c r="G379" s="90">
        <f>E379/1.11</f>
        <v>321081.08108108107</v>
      </c>
      <c r="H379" s="91">
        <f>G379*11%</f>
        <v>35318.91891891892</v>
      </c>
      <c r="I379" s="91">
        <f>G379/B378</f>
        <v>2229.7297297297296</v>
      </c>
      <c r="J379" s="104">
        <f>H379/B378</f>
        <v>245.27027027027029</v>
      </c>
    </row>
    <row r="380" spans="1:10" ht="12.75" customHeight="1" x14ac:dyDescent="0.25">
      <c r="A380" s="101"/>
      <c r="D380" s="81" t="s">
        <v>23</v>
      </c>
      <c r="E380" s="81">
        <f>E378-E379</f>
        <v>2494800</v>
      </c>
      <c r="F380" s="81"/>
      <c r="G380" s="82">
        <f>G378-G379</f>
        <v>2247567.5675675673</v>
      </c>
      <c r="H380" s="82">
        <f>H378-H379</f>
        <v>247232.43243243243</v>
      </c>
      <c r="I380" s="82">
        <f>I378-I379</f>
        <v>15608.108108108107</v>
      </c>
      <c r="J380" s="105">
        <f>J378-J379</f>
        <v>1716.8918918918921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2494800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Invoice!B2636</f>
        <v>48</v>
      </c>
      <c r="C384" s="88" t="str">
        <f>Invoice!E2636</f>
        <v>PUNCH JOYKO 85</v>
      </c>
      <c r="D384" s="89">
        <f>Invoice!H2636</f>
        <v>40000</v>
      </c>
      <c r="E384" s="81">
        <f t="shared" si="60"/>
        <v>1920000</v>
      </c>
      <c r="F384" s="81"/>
      <c r="G384" s="82">
        <f t="shared" si="61"/>
        <v>1729729.7297297295</v>
      </c>
      <c r="H384" s="83">
        <f t="shared" si="62"/>
        <v>190270.27027027024</v>
      </c>
      <c r="I384" s="83">
        <f t="shared" si="63"/>
        <v>36036.036036036028</v>
      </c>
      <c r="J384" s="103">
        <f t="shared" si="64"/>
        <v>3963.9639639639631</v>
      </c>
    </row>
    <row r="385" spans="1:10" ht="12.75" customHeight="1" x14ac:dyDescent="0.25">
      <c r="A385" s="101"/>
      <c r="D385" s="81"/>
      <c r="E385" s="81">
        <f>(E384*Invoice!I2636)+((E384-(E384*Invoice!I2636))*Invoice!J2636)</f>
        <v>240000</v>
      </c>
      <c r="F385" s="81"/>
      <c r="G385" s="90">
        <f>E385/1.11</f>
        <v>216216.21621621618</v>
      </c>
      <c r="H385" s="91">
        <f>G385*11%</f>
        <v>23783.78378378378</v>
      </c>
      <c r="I385" s="91">
        <f>G385/B384</f>
        <v>4504.5045045045035</v>
      </c>
      <c r="J385" s="104">
        <f>H385/B384</f>
        <v>495.49549549549539</v>
      </c>
    </row>
    <row r="386" spans="1:10" ht="12.75" customHeight="1" x14ac:dyDescent="0.25">
      <c r="A386" s="101"/>
      <c r="D386" s="81" t="s">
        <v>23</v>
      </c>
      <c r="E386" s="81">
        <f>E384-E385</f>
        <v>1680000</v>
      </c>
      <c r="F386" s="81"/>
      <c r="G386" s="82">
        <f>G384-G385</f>
        <v>1513513.5135135134</v>
      </c>
      <c r="H386" s="82">
        <f>H384-H385</f>
        <v>166486.48648648645</v>
      </c>
      <c r="I386" s="82">
        <f>I384-I385</f>
        <v>31531.531531531524</v>
      </c>
      <c r="J386" s="105">
        <f>J384-J385</f>
        <v>3468.4684684684676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1679999.9999999998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Invoice!B2637</f>
        <v>288</v>
      </c>
      <c r="C390" s="88" t="str">
        <f>Invoice!E2637</f>
        <v>GEL PEN JOYKO GP-237 X-TECH</v>
      </c>
      <c r="D390" s="89">
        <f>Invoice!H2637</f>
        <v>43200</v>
      </c>
      <c r="E390" s="81">
        <f t="shared" si="60"/>
        <v>12441600</v>
      </c>
      <c r="F390" s="81"/>
      <c r="G390" s="82">
        <f t="shared" si="61"/>
        <v>11208648.648648648</v>
      </c>
      <c r="H390" s="83">
        <f t="shared" si="62"/>
        <v>1232951.3513513512</v>
      </c>
      <c r="I390" s="83">
        <f t="shared" si="63"/>
        <v>38918.918918918913</v>
      </c>
      <c r="J390" s="103">
        <f t="shared" si="64"/>
        <v>4281.0810810810808</v>
      </c>
    </row>
    <row r="391" spans="1:10" ht="12.75" customHeight="1" x14ac:dyDescent="0.25">
      <c r="A391" s="101"/>
      <c r="D391" s="81"/>
      <c r="E391" s="81">
        <f>(E390*Invoice!I2637)+((E390-(E390*Invoice!I2637))*Invoice!J2637)</f>
        <v>1555200</v>
      </c>
      <c r="F391" s="81"/>
      <c r="G391" s="90">
        <f>E391/1.11</f>
        <v>1401081.0810810809</v>
      </c>
      <c r="H391" s="91">
        <f>G391*11%</f>
        <v>154118.91891891891</v>
      </c>
      <c r="I391" s="91">
        <f>G391/B390</f>
        <v>4864.8648648648641</v>
      </c>
      <c r="J391" s="104">
        <f>H391/B390</f>
        <v>535.1351351351351</v>
      </c>
    </row>
    <row r="392" spans="1:10" ht="12.75" customHeight="1" x14ac:dyDescent="0.25">
      <c r="A392" s="101"/>
      <c r="D392" s="81" t="s">
        <v>23</v>
      </c>
      <c r="E392" s="81">
        <f>E390-E391</f>
        <v>10886400</v>
      </c>
      <c r="F392" s="81"/>
      <c r="G392" s="82">
        <f>G390-G391</f>
        <v>9807567.5675675664</v>
      </c>
      <c r="H392" s="82">
        <f>H390-H391</f>
        <v>1078832.4324324324</v>
      </c>
      <c r="I392" s="82">
        <f>I390-I391</f>
        <v>34054.054054054046</v>
      </c>
      <c r="J392" s="105">
        <f>J390-J391</f>
        <v>3745.9459459459458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10886399.999999998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1">
        <v>7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Invoice!B2638</f>
        <v>240</v>
      </c>
      <c r="C396" s="88" t="str">
        <f>Invoice!E2638</f>
        <v>KUAS SET JOYKO BR-1</v>
      </c>
      <c r="D396" s="89">
        <f>Invoice!H2638</f>
        <v>8800</v>
      </c>
      <c r="E396" s="81">
        <f t="shared" si="60"/>
        <v>2112000</v>
      </c>
      <c r="F396" s="81"/>
      <c r="G396" s="82">
        <f t="shared" si="61"/>
        <v>1902702.7027027025</v>
      </c>
      <c r="H396" s="83">
        <f t="shared" si="62"/>
        <v>209297.29729729728</v>
      </c>
      <c r="I396" s="83">
        <f t="shared" si="63"/>
        <v>7927.9279279279272</v>
      </c>
      <c r="J396" s="103">
        <f t="shared" si="64"/>
        <v>872.07207207207205</v>
      </c>
    </row>
    <row r="397" spans="1:10" ht="12.75" customHeight="1" x14ac:dyDescent="0.25">
      <c r="A397" s="101"/>
      <c r="D397" s="81"/>
      <c r="E397" s="81">
        <f>(E396*Invoice!I2638)+((E396-(E396*Invoice!I2638))*Invoice!J2638)</f>
        <v>264000</v>
      </c>
      <c r="F397" s="81"/>
      <c r="G397" s="90">
        <f>E397/1.11</f>
        <v>237837.83783783781</v>
      </c>
      <c r="H397" s="91">
        <f>G397*11%</f>
        <v>26162.16216216216</v>
      </c>
      <c r="I397" s="91">
        <f>G397/B396</f>
        <v>990.99099099099089</v>
      </c>
      <c r="J397" s="104">
        <f>H397/B396</f>
        <v>109.00900900900901</v>
      </c>
    </row>
    <row r="398" spans="1:10" ht="12.75" customHeight="1" x14ac:dyDescent="0.25">
      <c r="A398" s="101"/>
      <c r="D398" s="81" t="s">
        <v>23</v>
      </c>
      <c r="E398" s="81">
        <f>E396-E397</f>
        <v>1848000</v>
      </c>
      <c r="F398" s="81"/>
      <c r="G398" s="82">
        <f>G396-G397</f>
        <v>1664864.8648648646</v>
      </c>
      <c r="H398" s="82">
        <f>H396-H397</f>
        <v>183135.13513513512</v>
      </c>
      <c r="I398" s="82">
        <f>I396-I397</f>
        <v>6936.936936936936</v>
      </c>
      <c r="J398" s="105">
        <f>J396-J397</f>
        <v>763.06306306306305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1847999.9999999998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1">
        <v>8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Invoice!B2639</f>
        <v>72</v>
      </c>
      <c r="C402" s="88" t="str">
        <f>Invoice!E2639</f>
        <v>BINDER NOTE JOYKO A5-TSBS-M376  (BASIC) -U</v>
      </c>
      <c r="D402" s="89">
        <f>Invoice!H2639</f>
        <v>15800</v>
      </c>
      <c r="E402" s="81">
        <f t="shared" si="60"/>
        <v>1137600</v>
      </c>
      <c r="F402" s="81"/>
      <c r="G402" s="82">
        <f t="shared" si="61"/>
        <v>1024864.8648648647</v>
      </c>
      <c r="H402" s="83">
        <f t="shared" si="62"/>
        <v>112735.13513513512</v>
      </c>
      <c r="I402" s="83">
        <f t="shared" si="63"/>
        <v>14234.234234234233</v>
      </c>
      <c r="J402" s="103">
        <f t="shared" si="64"/>
        <v>1565.7657657657655</v>
      </c>
    </row>
    <row r="403" spans="1:10" ht="12.75" customHeight="1" x14ac:dyDescent="0.25">
      <c r="A403" s="101"/>
      <c r="D403" s="81"/>
      <c r="E403" s="81">
        <f>(E402*Invoice!I2639)+((E402-(E402*Invoice!I2639))*Invoice!J2639)</f>
        <v>142200</v>
      </c>
      <c r="F403" s="81"/>
      <c r="G403" s="90">
        <f>E403/1.11</f>
        <v>128108.10810810809</v>
      </c>
      <c r="H403" s="91">
        <f>G403*11%</f>
        <v>14091.89189189189</v>
      </c>
      <c r="I403" s="91">
        <f>G403/B402</f>
        <v>1779.2792792792791</v>
      </c>
      <c r="J403" s="104">
        <f>H403/B402</f>
        <v>195.72072072072069</v>
      </c>
    </row>
    <row r="404" spans="1:10" ht="12.75" customHeight="1" x14ac:dyDescent="0.25">
      <c r="A404" s="101"/>
      <c r="D404" s="81" t="s">
        <v>23</v>
      </c>
      <c r="E404" s="81">
        <f>E402-E403</f>
        <v>995400</v>
      </c>
      <c r="F404" s="81"/>
      <c r="G404" s="82">
        <f>G402-G403</f>
        <v>896756.75675675669</v>
      </c>
      <c r="H404" s="82">
        <f>H402-H403</f>
        <v>98643.243243243225</v>
      </c>
      <c r="I404" s="82">
        <f>I402-I403</f>
        <v>12454.954954954954</v>
      </c>
      <c r="J404" s="105">
        <f>J402-J403</f>
        <v>1370.0450450450448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995399.99999999988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9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Invoice!B2640</f>
        <v>72</v>
      </c>
      <c r="C408" s="88" t="str">
        <f>Invoice!E2640</f>
        <v>BINDER NOTE JOYKO A5-TSCS-M432 (CLASSIC) - U</v>
      </c>
      <c r="D408" s="89">
        <f>Invoice!H2640</f>
        <v>15800</v>
      </c>
      <c r="E408" s="81">
        <f t="shared" si="60"/>
        <v>1137600</v>
      </c>
      <c r="F408" s="81"/>
      <c r="G408" s="82">
        <f t="shared" si="61"/>
        <v>1024864.8648648647</v>
      </c>
      <c r="H408" s="83">
        <f t="shared" si="62"/>
        <v>112735.13513513512</v>
      </c>
      <c r="I408" s="83">
        <f t="shared" si="63"/>
        <v>14234.234234234233</v>
      </c>
      <c r="J408" s="103">
        <f t="shared" si="64"/>
        <v>1565.7657657657655</v>
      </c>
    </row>
    <row r="409" spans="1:10" ht="12.75" customHeight="1" x14ac:dyDescent="0.25">
      <c r="A409" s="101"/>
      <c r="D409" s="81"/>
      <c r="E409" s="81">
        <f>(E408*Invoice!I2640)+((E408-(E408*Invoice!I2640))*Invoice!J2640)</f>
        <v>142200</v>
      </c>
      <c r="F409" s="81"/>
      <c r="G409" s="90">
        <f>E409/1.11</f>
        <v>128108.10810810809</v>
      </c>
      <c r="H409" s="91">
        <f>G409*11%</f>
        <v>14091.89189189189</v>
      </c>
      <c r="I409" s="91">
        <f>G409/B408</f>
        <v>1779.2792792792791</v>
      </c>
      <c r="J409" s="104">
        <f>H409/B408</f>
        <v>195.72072072072069</v>
      </c>
    </row>
    <row r="410" spans="1:10" ht="12.75" customHeight="1" x14ac:dyDescent="0.25">
      <c r="A410" s="101"/>
      <c r="D410" s="81" t="s">
        <v>23</v>
      </c>
      <c r="E410" s="81">
        <f>E408-E409</f>
        <v>995400</v>
      </c>
      <c r="F410" s="81"/>
      <c r="G410" s="82">
        <f>G408-G409</f>
        <v>896756.75675675669</v>
      </c>
      <c r="H410" s="82">
        <f>H408-H409</f>
        <v>98643.243243243225</v>
      </c>
      <c r="I410" s="82">
        <f>I408-I409</f>
        <v>12454.954954954954</v>
      </c>
      <c r="J410" s="105">
        <f>J408-J409</f>
        <v>1370.0450450450448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995399.99999999988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10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Invoice!B2641</f>
        <v>72</v>
      </c>
      <c r="C414" s="88" t="str">
        <f>Invoice!E2641</f>
        <v>BINDER NOTE JOYKO A5-TSUN-M473 (UNIVERSITY) - U</v>
      </c>
      <c r="D414" s="89">
        <f>Invoice!H2641</f>
        <v>15800</v>
      </c>
      <c r="E414" s="81">
        <f t="shared" si="60"/>
        <v>1137600</v>
      </c>
      <c r="F414" s="81"/>
      <c r="G414" s="82">
        <f t="shared" si="61"/>
        <v>1024864.8648648647</v>
      </c>
      <c r="H414" s="83">
        <f t="shared" si="62"/>
        <v>112735.13513513512</v>
      </c>
      <c r="I414" s="83">
        <f t="shared" si="63"/>
        <v>14234.234234234233</v>
      </c>
      <c r="J414" s="103">
        <f t="shared" si="64"/>
        <v>1565.7657657657655</v>
      </c>
    </row>
    <row r="415" spans="1:10" ht="12.75" customHeight="1" x14ac:dyDescent="0.25">
      <c r="A415" s="101"/>
      <c r="D415" s="81"/>
      <c r="E415" s="81">
        <f>(E414*Invoice!I2641)+((E414-(E414*Invoice!I2641))*Invoice!J2641)</f>
        <v>142200</v>
      </c>
      <c r="F415" s="81"/>
      <c r="G415" s="90">
        <f>E415/1.11</f>
        <v>128108.10810810809</v>
      </c>
      <c r="H415" s="91">
        <f>G415*11%</f>
        <v>14091.89189189189</v>
      </c>
      <c r="I415" s="91">
        <f>G415/B414</f>
        <v>1779.2792792792791</v>
      </c>
      <c r="J415" s="104">
        <f>H415/B414</f>
        <v>195.72072072072069</v>
      </c>
    </row>
    <row r="416" spans="1:10" ht="12.75" customHeight="1" x14ac:dyDescent="0.25">
      <c r="A416" s="101"/>
      <c r="D416" s="81" t="s">
        <v>23</v>
      </c>
      <c r="E416" s="81">
        <f>E414-E415</f>
        <v>995400</v>
      </c>
      <c r="F416" s="81"/>
      <c r="G416" s="82">
        <f>G414-G415</f>
        <v>896756.75675675669</v>
      </c>
      <c r="H416" s="82">
        <f>H414-H415</f>
        <v>98643.243243243225</v>
      </c>
      <c r="I416" s="82">
        <f>I414-I415</f>
        <v>12454.954954954954</v>
      </c>
      <c r="J416" s="105">
        <f>J414-J415</f>
        <v>1370.0450450450448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995399.99999999988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11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Invoice!B2642</f>
        <v>72</v>
      </c>
      <c r="C420" s="88" t="str">
        <f>Invoice!E2642</f>
        <v>BINDER NOTE JOYKO A5-TSTP-513 (TEMPORARY) - U</v>
      </c>
      <c r="D420" s="89">
        <f>Invoice!H2642</f>
        <v>15800</v>
      </c>
      <c r="E420" s="81">
        <f t="shared" si="60"/>
        <v>1137600</v>
      </c>
      <c r="F420" s="81"/>
      <c r="G420" s="82">
        <f t="shared" si="61"/>
        <v>1024864.8648648647</v>
      </c>
      <c r="H420" s="83">
        <f t="shared" si="62"/>
        <v>112735.13513513512</v>
      </c>
      <c r="I420" s="83">
        <f t="shared" si="63"/>
        <v>14234.234234234233</v>
      </c>
      <c r="J420" s="103">
        <f t="shared" si="64"/>
        <v>1565.7657657657655</v>
      </c>
    </row>
    <row r="421" spans="1:10" ht="12.75" customHeight="1" x14ac:dyDescent="0.25">
      <c r="A421" s="101"/>
      <c r="D421" s="81"/>
      <c r="E421" s="81">
        <f>(E420*Invoice!I2642)+((E420-(E420*Invoice!I2642))*Invoice!J2642)</f>
        <v>142200</v>
      </c>
      <c r="F421" s="81"/>
      <c r="G421" s="90">
        <f>E421/1.11</f>
        <v>128108.10810810809</v>
      </c>
      <c r="H421" s="91">
        <f>G421*11%</f>
        <v>14091.89189189189</v>
      </c>
      <c r="I421" s="91">
        <f>G421/B420</f>
        <v>1779.2792792792791</v>
      </c>
      <c r="J421" s="104">
        <f>H421/B420</f>
        <v>195.72072072072069</v>
      </c>
    </row>
    <row r="422" spans="1:10" ht="12.75" customHeight="1" x14ac:dyDescent="0.25">
      <c r="A422" s="101"/>
      <c r="D422" s="81" t="s">
        <v>23</v>
      </c>
      <c r="E422" s="81">
        <f>E420-E421</f>
        <v>995400</v>
      </c>
      <c r="F422" s="81"/>
      <c r="G422" s="82">
        <f>G420-G421</f>
        <v>896756.75675675669</v>
      </c>
      <c r="H422" s="82">
        <f>H420-H421</f>
        <v>98643.243243243225</v>
      </c>
      <c r="I422" s="82">
        <f>I420-I421</f>
        <v>12454.954954954954</v>
      </c>
      <c r="J422" s="105">
        <f>J420-J421</f>
        <v>1370.0450450450448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995399.99999999988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12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Invoice!B2643</f>
        <v>72</v>
      </c>
      <c r="C426" s="88" t="str">
        <f>Invoice!E2643</f>
        <v>BINDER NOTE JOYKO A5-TSED-M477 (ACADEMY) - U</v>
      </c>
      <c r="D426" s="89">
        <f>Invoice!H2643</f>
        <v>15800</v>
      </c>
      <c r="E426" s="81">
        <f t="shared" si="60"/>
        <v>1137600</v>
      </c>
      <c r="F426" s="81"/>
      <c r="G426" s="82">
        <f t="shared" si="61"/>
        <v>1024864.8648648647</v>
      </c>
      <c r="H426" s="83">
        <f t="shared" si="62"/>
        <v>112735.13513513512</v>
      </c>
      <c r="I426" s="83">
        <f t="shared" si="63"/>
        <v>14234.234234234233</v>
      </c>
      <c r="J426" s="103">
        <f t="shared" si="64"/>
        <v>1565.7657657657655</v>
      </c>
    </row>
    <row r="427" spans="1:10" ht="12.75" customHeight="1" x14ac:dyDescent="0.25">
      <c r="A427" s="101"/>
      <c r="D427" s="81"/>
      <c r="E427" s="81">
        <f>(E426*Invoice!I2643)+((E426-(E426*Invoice!I2643))*Invoice!J2643)</f>
        <v>142200</v>
      </c>
      <c r="F427" s="81"/>
      <c r="G427" s="90">
        <f>E427/1.11</f>
        <v>128108.10810810809</v>
      </c>
      <c r="H427" s="91">
        <f>G427*11%</f>
        <v>14091.89189189189</v>
      </c>
      <c r="I427" s="91">
        <f>G427/B426</f>
        <v>1779.2792792792791</v>
      </c>
      <c r="J427" s="104">
        <f>H427/B426</f>
        <v>195.72072072072069</v>
      </c>
    </row>
    <row r="428" spans="1:10" ht="12.75" customHeight="1" x14ac:dyDescent="0.25">
      <c r="A428" s="101"/>
      <c r="D428" s="81" t="s">
        <v>23</v>
      </c>
      <c r="E428" s="81">
        <f>E426-E427</f>
        <v>995400</v>
      </c>
      <c r="F428" s="81"/>
      <c r="G428" s="82">
        <f>G426-G427</f>
        <v>896756.75675675669</v>
      </c>
      <c r="H428" s="82">
        <f>H426-H427</f>
        <v>98643.243243243225</v>
      </c>
      <c r="I428" s="82">
        <f>I426-I427</f>
        <v>12454.954954954954</v>
      </c>
      <c r="J428" s="105">
        <f>J426-J427</f>
        <v>1370.0450450450448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995399.99999999988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6"/>
      <c r="B431" s="107"/>
      <c r="C431" s="107"/>
      <c r="D431" s="107"/>
      <c r="E431" s="107"/>
      <c r="F431" s="107"/>
      <c r="G431" s="108">
        <f>G362+G368+G374+G380+G386+G392+G398+G404+G410+G416+G422+G428</f>
        <v>25956756.756756749</v>
      </c>
      <c r="H431" s="108">
        <f>H362+H368+H374+H380+H386+H392+H398+H404+H410+H416+H422+H428</f>
        <v>2855243.2432432421</v>
      </c>
      <c r="I431" s="107"/>
      <c r="J431" s="109">
        <f>H363+H369+H375+H381+H387+H393+H399+H405+H411+H417+H423+H429</f>
        <v>28812000</v>
      </c>
    </row>
    <row r="433" spans="1:10" ht="12.75" customHeight="1" x14ac:dyDescent="0.25">
      <c r="A433" s="94" t="s">
        <v>1</v>
      </c>
      <c r="B433" s="95">
        <f>Invoice!E2738</f>
        <v>23080025</v>
      </c>
      <c r="C433" s="96"/>
      <c r="D433" s="97"/>
      <c r="E433" s="97"/>
      <c r="F433" s="97"/>
      <c r="G433" s="98"/>
      <c r="H433" s="99"/>
      <c r="I433" s="99"/>
      <c r="J433" s="100"/>
    </row>
    <row r="434" spans="1:10" ht="12.75" customHeight="1" x14ac:dyDescent="0.25">
      <c r="A434" s="101">
        <v>1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Invoice!B2746</f>
        <v>156</v>
      </c>
      <c r="C435" s="88" t="str">
        <f>Invoice!E2746</f>
        <v>JANGKA (COMPASS SET) KENKO C-288 / MS-25</v>
      </c>
      <c r="D435" s="89">
        <f>Invoice!H2746</f>
        <v>7500</v>
      </c>
      <c r="E435" s="81">
        <f>D435*B435</f>
        <v>1170000</v>
      </c>
      <c r="F435" s="81"/>
      <c r="G435" s="82">
        <f>E435/1.11</f>
        <v>1054054.054054054</v>
      </c>
      <c r="H435" s="83">
        <f>G435*11%</f>
        <v>115945.94594594593</v>
      </c>
      <c r="I435" s="83">
        <f>G435/B435</f>
        <v>6756.7567567567557</v>
      </c>
      <c r="J435" s="103">
        <f>H435/B435</f>
        <v>743.24324324324311</v>
      </c>
    </row>
    <row r="436" spans="1:10" ht="12.75" customHeight="1" x14ac:dyDescent="0.25">
      <c r="A436" s="101"/>
      <c r="D436" s="81"/>
      <c r="E436" s="81">
        <f>(E435*Invoice!I2746)+((E435-(E435*Invoice!I2746))*Invoice!J2746)</f>
        <v>169650</v>
      </c>
      <c r="F436" s="81"/>
      <c r="G436" s="90">
        <f>E436/1.11</f>
        <v>152837.83783783781</v>
      </c>
      <c r="H436" s="91">
        <f>G436*11%</f>
        <v>16812.16216216216</v>
      </c>
      <c r="I436" s="91">
        <f>G436/B435</f>
        <v>979.72972972972957</v>
      </c>
      <c r="J436" s="104">
        <f>H436/B435</f>
        <v>107.77027027027026</v>
      </c>
    </row>
    <row r="437" spans="1:10" ht="12.75" customHeight="1" x14ac:dyDescent="0.25">
      <c r="A437" s="101"/>
      <c r="D437" s="81" t="s">
        <v>23</v>
      </c>
      <c r="E437" s="81">
        <f>E435-E436</f>
        <v>1000350</v>
      </c>
      <c r="F437" s="81"/>
      <c r="G437" s="82">
        <f>G435-G436</f>
        <v>901216.2162162161</v>
      </c>
      <c r="H437" s="82">
        <f>H435-H436</f>
        <v>99133.783783783772</v>
      </c>
      <c r="I437" s="82">
        <f>I435-I436</f>
        <v>5777.0270270270266</v>
      </c>
      <c r="J437" s="105">
        <f>J435-J436</f>
        <v>635.47297297297291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1000349.9999999999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2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Invoice!B2747</f>
        <v>3</v>
      </c>
      <c r="C441" s="88" t="str">
        <f>Invoice!E2747</f>
        <v>GARISAN BESI (STAINLESS STEEL) KENKO 100 CM / 1 M</v>
      </c>
      <c r="D441" s="89">
        <f>Invoice!H2747</f>
        <v>43500</v>
      </c>
      <c r="E441" s="81">
        <f t="shared" ref="E441:E459" si="65">D441*B441</f>
        <v>130500</v>
      </c>
      <c r="F441" s="81"/>
      <c r="G441" s="82">
        <f t="shared" ref="G441:G459" si="66">E441/1.11</f>
        <v>117567.56756756756</v>
      </c>
      <c r="H441" s="83">
        <f t="shared" ref="H441:H459" si="67">G441*11%</f>
        <v>12932.432432432432</v>
      </c>
      <c r="I441" s="83">
        <f t="shared" ref="I441:I459" si="68">G441/B441</f>
        <v>39189.189189189186</v>
      </c>
      <c r="J441" s="103">
        <f t="shared" ref="J441:J459" si="69">H441/B441</f>
        <v>4310.8108108108108</v>
      </c>
    </row>
    <row r="442" spans="1:10" ht="12.75" customHeight="1" x14ac:dyDescent="0.25">
      <c r="A442" s="101"/>
      <c r="D442" s="81"/>
      <c r="E442" s="81">
        <f>(E441*Invoice!I2747)+((E441-(E441*Invoice!I2747))*Invoice!J2747)</f>
        <v>18922.5</v>
      </c>
      <c r="F442" s="81"/>
      <c r="G442" s="90">
        <f>E442/1.11</f>
        <v>17047.297297297297</v>
      </c>
      <c r="H442" s="91">
        <f>G442*11%</f>
        <v>1875.2027027027027</v>
      </c>
      <c r="I442" s="91">
        <f>G442/B441</f>
        <v>5682.4324324324325</v>
      </c>
      <c r="J442" s="104">
        <f>H442/B441</f>
        <v>625.06756756756761</v>
      </c>
    </row>
    <row r="443" spans="1:10" ht="12.75" customHeight="1" x14ac:dyDescent="0.25">
      <c r="A443" s="101"/>
      <c r="D443" s="81" t="s">
        <v>23</v>
      </c>
      <c r="E443" s="81">
        <f>E441-E442</f>
        <v>111577.5</v>
      </c>
      <c r="F443" s="81"/>
      <c r="G443" s="82">
        <f>G441-G442</f>
        <v>100520.27027027027</v>
      </c>
      <c r="H443" s="82">
        <f>H441-H442</f>
        <v>11057.229729729728</v>
      </c>
      <c r="I443" s="82">
        <f>I441-I442</f>
        <v>33506.756756756753</v>
      </c>
      <c r="J443" s="105">
        <f>J441-J442</f>
        <v>3685.7432432432433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111577.5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3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Invoice!B2748</f>
        <v>216</v>
      </c>
      <c r="C447" s="88" t="str">
        <f>Invoice!E2748</f>
        <v>GARISAN BESI (STAINLESS STEEL) KENKO 15 CM</v>
      </c>
      <c r="D447" s="89">
        <f>Invoice!H2748</f>
        <v>3150</v>
      </c>
      <c r="E447" s="81">
        <f t="shared" si="65"/>
        <v>680400</v>
      </c>
      <c r="F447" s="81"/>
      <c r="G447" s="82">
        <f t="shared" si="66"/>
        <v>612972.9729729729</v>
      </c>
      <c r="H447" s="83">
        <f t="shared" si="67"/>
        <v>67427.027027027027</v>
      </c>
      <c r="I447" s="83">
        <f t="shared" si="68"/>
        <v>2837.8378378378375</v>
      </c>
      <c r="J447" s="103">
        <f t="shared" si="69"/>
        <v>312.16216216216213</v>
      </c>
    </row>
    <row r="448" spans="1:10" ht="12.75" customHeight="1" x14ac:dyDescent="0.25">
      <c r="A448" s="101"/>
      <c r="D448" s="81"/>
      <c r="E448" s="81">
        <f>(E447*Invoice!I2748)+((E447-(E447*Invoice!I2748))*Invoice!J2748)</f>
        <v>98658</v>
      </c>
      <c r="F448" s="81"/>
      <c r="G448" s="90">
        <f>E448/1.11</f>
        <v>88881.08108108108</v>
      </c>
      <c r="H448" s="91">
        <f>G448*11%</f>
        <v>9776.9189189189183</v>
      </c>
      <c r="I448" s="91">
        <f>G448/B447</f>
        <v>411.48648648648646</v>
      </c>
      <c r="J448" s="104">
        <f>H448/B447</f>
        <v>45.263513513513509</v>
      </c>
    </row>
    <row r="449" spans="1:10" ht="12.75" customHeight="1" x14ac:dyDescent="0.25">
      <c r="A449" s="101"/>
      <c r="D449" s="81" t="s">
        <v>23</v>
      </c>
      <c r="E449" s="81">
        <f>E447-E448</f>
        <v>581742</v>
      </c>
      <c r="F449" s="81"/>
      <c r="G449" s="82">
        <f>G447-G448</f>
        <v>524091.89189189184</v>
      </c>
      <c r="H449" s="82">
        <f>H447-H448</f>
        <v>57650.108108108107</v>
      </c>
      <c r="I449" s="82">
        <f>I447-I448</f>
        <v>2426.3513513513508</v>
      </c>
      <c r="J449" s="105">
        <f>J447-J448</f>
        <v>266.89864864864865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581742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4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Invoice!B2749</f>
        <v>288</v>
      </c>
      <c r="C453" s="88" t="str">
        <f>Invoice!E2749</f>
        <v>PUSH PIN KENKO PN-30</v>
      </c>
      <c r="D453" s="89">
        <f>Invoice!H2749</f>
        <v>2750</v>
      </c>
      <c r="E453" s="81">
        <f t="shared" si="65"/>
        <v>792000</v>
      </c>
      <c r="F453" s="81"/>
      <c r="G453" s="82">
        <f t="shared" si="66"/>
        <v>713513.51351351349</v>
      </c>
      <c r="H453" s="83">
        <f t="shared" si="67"/>
        <v>78486.486486486479</v>
      </c>
      <c r="I453" s="83">
        <f t="shared" si="68"/>
        <v>2477.4774774774774</v>
      </c>
      <c r="J453" s="103">
        <f t="shared" si="69"/>
        <v>272.52252252252248</v>
      </c>
    </row>
    <row r="454" spans="1:10" ht="12.75" customHeight="1" x14ac:dyDescent="0.25">
      <c r="A454" s="101"/>
      <c r="D454" s="81"/>
      <c r="E454" s="81">
        <f>(E453*Invoice!I2749)+((E453-(E453*Invoice!I2749))*Invoice!J2749)</f>
        <v>114839.99999999999</v>
      </c>
      <c r="F454" s="81"/>
      <c r="G454" s="90">
        <f>E454/1.11</f>
        <v>103459.45945945944</v>
      </c>
      <c r="H454" s="91">
        <f>G454*11%</f>
        <v>11380.540540540538</v>
      </c>
      <c r="I454" s="91">
        <f>G454/B453</f>
        <v>359.23423423423418</v>
      </c>
      <c r="J454" s="104">
        <f>H454/B453</f>
        <v>39.515765765765757</v>
      </c>
    </row>
    <row r="455" spans="1:10" ht="12.75" customHeight="1" x14ac:dyDescent="0.25">
      <c r="A455" s="101"/>
      <c r="D455" s="81" t="s">
        <v>23</v>
      </c>
      <c r="E455" s="81">
        <f>E453-E454</f>
        <v>677160</v>
      </c>
      <c r="F455" s="81"/>
      <c r="G455" s="82">
        <f>G453-G454</f>
        <v>610054.05405405408</v>
      </c>
      <c r="H455" s="82">
        <f>H453-H454</f>
        <v>67105.945945945947</v>
      </c>
      <c r="I455" s="82">
        <f>I453-I454</f>
        <v>2118.2432432432433</v>
      </c>
      <c r="J455" s="105">
        <f>J453-J454</f>
        <v>233.00675675675672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677160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5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Invoice!B2750</f>
        <v>96</v>
      </c>
      <c r="C459" s="88" t="str">
        <f>Invoice!E2750</f>
        <v>DATE STAMP KENKO D-4 (Cap Tanggal 4 Mm)</v>
      </c>
      <c r="D459" s="89">
        <f>Invoice!H2750</f>
        <v>6200</v>
      </c>
      <c r="E459" s="81">
        <f t="shared" si="65"/>
        <v>595200</v>
      </c>
      <c r="F459" s="81"/>
      <c r="G459" s="82">
        <f t="shared" si="66"/>
        <v>536216.21621621621</v>
      </c>
      <c r="H459" s="83">
        <f t="shared" si="67"/>
        <v>58983.783783783787</v>
      </c>
      <c r="I459" s="83">
        <f t="shared" si="68"/>
        <v>5585.5855855855852</v>
      </c>
      <c r="J459" s="103">
        <f t="shared" si="69"/>
        <v>614.41441441441441</v>
      </c>
    </row>
    <row r="460" spans="1:10" ht="12.75" customHeight="1" x14ac:dyDescent="0.25">
      <c r="A460" s="101"/>
      <c r="D460" s="81"/>
      <c r="E460" s="81">
        <f>(E459*Invoice!I2750)+((E459-(E459*Invoice!I2750))*Invoice!J2750)</f>
        <v>86304</v>
      </c>
      <c r="F460" s="81"/>
      <c r="G460" s="90">
        <f>E460/1.11</f>
        <v>77751.351351351346</v>
      </c>
      <c r="H460" s="91">
        <f>G460*11%</f>
        <v>8552.6486486486483</v>
      </c>
      <c r="I460" s="91">
        <f>G460/B459</f>
        <v>809.90990990990986</v>
      </c>
      <c r="J460" s="104">
        <f>H460/B459</f>
        <v>89.090090090090087</v>
      </c>
    </row>
    <row r="461" spans="1:10" ht="12.75" customHeight="1" x14ac:dyDescent="0.25">
      <c r="A461" s="101"/>
      <c r="D461" s="81" t="s">
        <v>23</v>
      </c>
      <c r="E461" s="81">
        <f>E459-E460</f>
        <v>508896</v>
      </c>
      <c r="F461" s="81"/>
      <c r="G461" s="82">
        <f>G459-G460</f>
        <v>458464.86486486485</v>
      </c>
      <c r="H461" s="82">
        <f>H459-H460</f>
        <v>50431.13513513514</v>
      </c>
      <c r="I461" s="82">
        <f>I459-I460</f>
        <v>4775.6756756756749</v>
      </c>
      <c r="J461" s="105">
        <f>J459-J460</f>
        <v>525.32432432432438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508896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6"/>
      <c r="B464" s="107"/>
      <c r="C464" s="107"/>
      <c r="D464" s="107"/>
      <c r="E464" s="107"/>
      <c r="F464" s="107"/>
      <c r="G464" s="108">
        <f>G437+G443+G449+G455+G461</f>
        <v>2594347.297297297</v>
      </c>
      <c r="H464" s="108">
        <f>H437+H443+H449+H455+H461</f>
        <v>285378.20270270266</v>
      </c>
      <c r="I464" s="107"/>
      <c r="J464" s="109">
        <f>H438+H444+H450+H456+H462</f>
        <v>2879725.5</v>
      </c>
    </row>
    <row r="466" spans="1:10" ht="12.75" customHeight="1" x14ac:dyDescent="0.25">
      <c r="A466" s="94" t="s">
        <v>1</v>
      </c>
      <c r="B466" s="95">
        <f>Invoice!E2852</f>
        <v>23080026</v>
      </c>
      <c r="C466" s="96"/>
      <c r="D466" s="97"/>
      <c r="E466" s="97"/>
      <c r="F466" s="97"/>
      <c r="G466" s="98"/>
      <c r="H466" s="99"/>
      <c r="I466" s="99"/>
      <c r="J466" s="100"/>
    </row>
    <row r="467" spans="1:10" ht="12.75" customHeight="1" x14ac:dyDescent="0.25">
      <c r="A467" s="101">
        <v>1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Invoice!B2860</f>
        <v>100</v>
      </c>
      <c r="C468" s="88" t="str">
        <f>Invoice!E2860</f>
        <v>PAPER TRIGONAL CLIP KENKO NO. 1</v>
      </c>
      <c r="D468" s="89">
        <f>Invoice!H2860</f>
        <v>17000</v>
      </c>
      <c r="E468" s="81">
        <f>D468*B468</f>
        <v>1700000</v>
      </c>
      <c r="F468" s="81"/>
      <c r="G468" s="82">
        <f>E468/1.11</f>
        <v>1531531.5315315314</v>
      </c>
      <c r="H468" s="83">
        <f>G468*11%</f>
        <v>168468.46846846846</v>
      </c>
      <c r="I468" s="83">
        <f>G468/B468</f>
        <v>15315.315315315314</v>
      </c>
      <c r="J468" s="103">
        <f>H468/B468</f>
        <v>1684.6846846846847</v>
      </c>
    </row>
    <row r="469" spans="1:10" ht="12.75" customHeight="1" x14ac:dyDescent="0.25">
      <c r="A469" s="101"/>
      <c r="D469" s="81"/>
      <c r="E469" s="81">
        <f>(E468*Invoice!I2860)+((E468-(E468*Invoice!I2860))*Invoice!J2860)</f>
        <v>238000.00000000003</v>
      </c>
      <c r="F469" s="81"/>
      <c r="G469" s="90">
        <f>E469/1.11</f>
        <v>214414.41441441441</v>
      </c>
      <c r="H469" s="91">
        <f>G469*11%</f>
        <v>23585.585585585584</v>
      </c>
      <c r="I469" s="91">
        <f>G469/B468</f>
        <v>2144.1441441441439</v>
      </c>
      <c r="J469" s="104">
        <f>H469/B468</f>
        <v>235.85585585585585</v>
      </c>
    </row>
    <row r="470" spans="1:10" ht="12.75" customHeight="1" x14ac:dyDescent="0.25">
      <c r="A470" s="101"/>
      <c r="D470" s="81" t="s">
        <v>23</v>
      </c>
      <c r="E470" s="81">
        <f>E468-E469</f>
        <v>1462000</v>
      </c>
      <c r="F470" s="81"/>
      <c r="G470" s="82">
        <f>G468-G469</f>
        <v>1317117.1171171169</v>
      </c>
      <c r="H470" s="82">
        <f>H468-H469</f>
        <v>144882.88288288287</v>
      </c>
      <c r="I470" s="82">
        <f>I468-I469</f>
        <v>13171.17117117117</v>
      </c>
      <c r="J470" s="105">
        <f>J468-J469</f>
        <v>1448.8288288288288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1461999.9999999998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2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Invoice!B2861</f>
        <v>0</v>
      </c>
      <c r="C474" s="88">
        <f>Invoice!E2861</f>
        <v>0</v>
      </c>
      <c r="D474" s="89">
        <f>Invoice!H2861</f>
        <v>0</v>
      </c>
      <c r="E474" s="81">
        <f t="shared" ref="E474:E558" si="70">D474*B474</f>
        <v>0</v>
      </c>
      <c r="F474" s="81"/>
      <c r="G474" s="82">
        <f t="shared" ref="G474:G558" si="71">E474/1.11</f>
        <v>0</v>
      </c>
      <c r="H474" s="83">
        <f t="shared" ref="H474:H558" si="72">G474*11%</f>
        <v>0</v>
      </c>
      <c r="I474" s="83" t="e">
        <f t="shared" ref="I474:I558" si="73">G474/B474</f>
        <v>#DIV/0!</v>
      </c>
      <c r="J474" s="103" t="e">
        <f t="shared" ref="J474:J558" si="74">H474/B474</f>
        <v>#DIV/0!</v>
      </c>
    </row>
    <row r="475" spans="1:10" ht="12.75" customHeight="1" x14ac:dyDescent="0.25">
      <c r="A475" s="101"/>
      <c r="D475" s="81"/>
      <c r="E475" s="81">
        <f>(E474*Invoice!I2861)+((E474-(E474*Invoice!I2861))*Invoice!J2861)</f>
        <v>0</v>
      </c>
      <c r="F475" s="81"/>
      <c r="G475" s="90">
        <f>E475/1.11</f>
        <v>0</v>
      </c>
      <c r="H475" s="91">
        <f>G475*11%</f>
        <v>0</v>
      </c>
      <c r="I475" s="91" t="e">
        <f>G475/B474</f>
        <v>#DIV/0!</v>
      </c>
      <c r="J475" s="104" t="e">
        <f>H475/B474</f>
        <v>#DIV/0!</v>
      </c>
    </row>
    <row r="476" spans="1:10" ht="12.75" customHeight="1" x14ac:dyDescent="0.25">
      <c r="A476" s="101"/>
      <c r="D476" s="81" t="s">
        <v>23</v>
      </c>
      <c r="E476" s="81">
        <f>E474-E475</f>
        <v>0</v>
      </c>
      <c r="F476" s="81"/>
      <c r="G476" s="82">
        <f>G474-G475</f>
        <v>0</v>
      </c>
      <c r="H476" s="82">
        <f>H474-H475</f>
        <v>0</v>
      </c>
      <c r="I476" s="82" t="e">
        <f>I474-I475</f>
        <v>#DIV/0!</v>
      </c>
      <c r="J476" s="105" t="e">
        <f>J474-J475</f>
        <v>#DIV/0!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3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Invoice!B2862</f>
        <v>0</v>
      </c>
      <c r="C480" s="88">
        <f>Invoice!E2862</f>
        <v>0</v>
      </c>
      <c r="D480" s="89">
        <f>Invoice!H2862</f>
        <v>0</v>
      </c>
      <c r="E480" s="81">
        <f t="shared" si="70"/>
        <v>0</v>
      </c>
      <c r="F480" s="81"/>
      <c r="G480" s="82">
        <f t="shared" si="71"/>
        <v>0</v>
      </c>
      <c r="H480" s="83">
        <f t="shared" si="72"/>
        <v>0</v>
      </c>
      <c r="I480" s="83" t="e">
        <f t="shared" si="73"/>
        <v>#DIV/0!</v>
      </c>
      <c r="J480" s="103" t="e">
        <f t="shared" si="74"/>
        <v>#DIV/0!</v>
      </c>
    </row>
    <row r="481" spans="1:10" ht="12.75" customHeight="1" x14ac:dyDescent="0.25">
      <c r="A481" s="101"/>
      <c r="D481" s="81"/>
      <c r="E481" s="81">
        <f>(E480*Invoice!I2862)+((E480-(E480*Invoice!I2862))*Invoice!J2862)</f>
        <v>0</v>
      </c>
      <c r="F481" s="81"/>
      <c r="G481" s="90">
        <f>E481/1.11</f>
        <v>0</v>
      </c>
      <c r="H481" s="91">
        <f>G481*11%</f>
        <v>0</v>
      </c>
      <c r="I481" s="91" t="e">
        <f>G481/B480</f>
        <v>#DIV/0!</v>
      </c>
      <c r="J481" s="104" t="e">
        <f>H481/B480</f>
        <v>#DIV/0!</v>
      </c>
    </row>
    <row r="482" spans="1:10" ht="12.75" customHeight="1" x14ac:dyDescent="0.25">
      <c r="A482" s="101"/>
      <c r="D482" s="81" t="s">
        <v>23</v>
      </c>
      <c r="E482" s="81">
        <f>E480-E481</f>
        <v>0</v>
      </c>
      <c r="F482" s="81"/>
      <c r="G482" s="82">
        <f>G480-G481</f>
        <v>0</v>
      </c>
      <c r="H482" s="82">
        <f>H480-H481</f>
        <v>0</v>
      </c>
      <c r="I482" s="82" t="e">
        <f>I480-I481</f>
        <v>#DIV/0!</v>
      </c>
      <c r="J482" s="105" t="e">
        <f>J480-J481</f>
        <v>#DIV/0!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4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Invoice!B2863</f>
        <v>0</v>
      </c>
      <c r="C486" s="88">
        <f>Invoice!E2863</f>
        <v>0</v>
      </c>
      <c r="D486" s="89">
        <f>Invoice!H2863</f>
        <v>0</v>
      </c>
      <c r="E486" s="81">
        <f t="shared" si="70"/>
        <v>0</v>
      </c>
      <c r="F486" s="81"/>
      <c r="G486" s="82">
        <f t="shared" si="71"/>
        <v>0</v>
      </c>
      <c r="H486" s="83">
        <f t="shared" si="72"/>
        <v>0</v>
      </c>
      <c r="I486" s="83" t="e">
        <f t="shared" si="73"/>
        <v>#DIV/0!</v>
      </c>
      <c r="J486" s="103" t="e">
        <f t="shared" si="74"/>
        <v>#DIV/0!</v>
      </c>
    </row>
    <row r="487" spans="1:10" ht="12.75" customHeight="1" x14ac:dyDescent="0.25">
      <c r="A487" s="101"/>
      <c r="D487" s="81"/>
      <c r="E487" s="81">
        <f>(E486*Invoice!I2863)+((E486-(E486*Invoice!I2863))*Invoice!J2863)</f>
        <v>0</v>
      </c>
      <c r="F487" s="81"/>
      <c r="G487" s="90">
        <f>E487/1.11</f>
        <v>0</v>
      </c>
      <c r="H487" s="91">
        <f>G487*11%</f>
        <v>0</v>
      </c>
      <c r="I487" s="91" t="e">
        <f>G487/B486</f>
        <v>#DIV/0!</v>
      </c>
      <c r="J487" s="104" t="e">
        <f>H487/B486</f>
        <v>#DIV/0!</v>
      </c>
    </row>
    <row r="488" spans="1:10" ht="12.75" customHeight="1" x14ac:dyDescent="0.25">
      <c r="A488" s="101"/>
      <c r="D488" s="81" t="s">
        <v>23</v>
      </c>
      <c r="E488" s="81">
        <f>E486-E487</f>
        <v>0</v>
      </c>
      <c r="F488" s="81"/>
      <c r="G488" s="82">
        <f>G486-G487</f>
        <v>0</v>
      </c>
      <c r="H488" s="82">
        <f>H486-H487</f>
        <v>0</v>
      </c>
      <c r="I488" s="82" t="e">
        <f>I486-I487</f>
        <v>#DIV/0!</v>
      </c>
      <c r="J488" s="105" t="e">
        <f>J486-J487</f>
        <v>#DIV/0!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5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Invoice!B2864</f>
        <v>0</v>
      </c>
      <c r="C492" s="88">
        <f>Invoice!E2864</f>
        <v>0</v>
      </c>
      <c r="D492" s="89">
        <f>Invoice!H2864</f>
        <v>0</v>
      </c>
      <c r="E492" s="81">
        <f t="shared" si="70"/>
        <v>0</v>
      </c>
      <c r="F492" s="81"/>
      <c r="G492" s="82">
        <f t="shared" si="71"/>
        <v>0</v>
      </c>
      <c r="H492" s="83">
        <f t="shared" si="72"/>
        <v>0</v>
      </c>
      <c r="I492" s="83" t="e">
        <f t="shared" si="73"/>
        <v>#DIV/0!</v>
      </c>
      <c r="J492" s="103" t="e">
        <f t="shared" si="74"/>
        <v>#DIV/0!</v>
      </c>
    </row>
    <row r="493" spans="1:10" ht="12.75" customHeight="1" x14ac:dyDescent="0.25">
      <c r="A493" s="101"/>
      <c r="D493" s="81"/>
      <c r="E493" s="81">
        <f>(E492*Invoice!I2864)+((E492-(E492*Invoice!I2864))*Invoice!J2864)</f>
        <v>0</v>
      </c>
      <c r="F493" s="81"/>
      <c r="G493" s="90">
        <f>E493/1.11</f>
        <v>0</v>
      </c>
      <c r="H493" s="91">
        <f>G493*11%</f>
        <v>0</v>
      </c>
      <c r="I493" s="91" t="e">
        <f>G493/B492</f>
        <v>#DIV/0!</v>
      </c>
      <c r="J493" s="104" t="e">
        <f>H493/B492</f>
        <v>#DIV/0!</v>
      </c>
    </row>
    <row r="494" spans="1:10" ht="12.75" customHeight="1" x14ac:dyDescent="0.25">
      <c r="A494" s="101"/>
      <c r="D494" s="81" t="s">
        <v>23</v>
      </c>
      <c r="E494" s="81">
        <f>E492-E493</f>
        <v>0</v>
      </c>
      <c r="F494" s="81"/>
      <c r="G494" s="82">
        <f>G492-G493</f>
        <v>0</v>
      </c>
      <c r="H494" s="82">
        <f>H492-H493</f>
        <v>0</v>
      </c>
      <c r="I494" s="82" t="e">
        <f>I492-I493</f>
        <v>#DIV/0!</v>
      </c>
      <c r="J494" s="105" t="e">
        <f>J492-J493</f>
        <v>#DIV/0!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6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Invoice!B2865</f>
        <v>0</v>
      </c>
      <c r="C498" s="88">
        <f>Invoice!E2865</f>
        <v>0</v>
      </c>
      <c r="D498" s="89">
        <f>Invoice!H2865</f>
        <v>0</v>
      </c>
      <c r="E498" s="81">
        <f t="shared" si="70"/>
        <v>0</v>
      </c>
      <c r="F498" s="81"/>
      <c r="G498" s="82">
        <f t="shared" si="71"/>
        <v>0</v>
      </c>
      <c r="H498" s="83">
        <f t="shared" si="72"/>
        <v>0</v>
      </c>
      <c r="I498" s="83" t="e">
        <f t="shared" si="73"/>
        <v>#DIV/0!</v>
      </c>
      <c r="J498" s="103" t="e">
        <f t="shared" si="74"/>
        <v>#DIV/0!</v>
      </c>
    </row>
    <row r="499" spans="1:10" ht="12.75" customHeight="1" x14ac:dyDescent="0.25">
      <c r="A499" s="101"/>
      <c r="D499" s="81"/>
      <c r="E499" s="81">
        <f>(E498*Invoice!I2865)+((E498-(E498*Invoice!I2865))*Invoice!J2865)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7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Invoice!B2866</f>
        <v>0</v>
      </c>
      <c r="C504" s="88">
        <f>Invoice!E2866</f>
        <v>0</v>
      </c>
      <c r="D504" s="89">
        <f>Invoice!H2866</f>
        <v>0</v>
      </c>
      <c r="E504" s="81">
        <f t="shared" si="70"/>
        <v>0</v>
      </c>
      <c r="F504" s="81"/>
      <c r="G504" s="82">
        <f t="shared" si="71"/>
        <v>0</v>
      </c>
      <c r="H504" s="83">
        <f t="shared" si="72"/>
        <v>0</v>
      </c>
      <c r="I504" s="83" t="e">
        <f t="shared" si="73"/>
        <v>#DIV/0!</v>
      </c>
      <c r="J504" s="103" t="e">
        <f t="shared" si="74"/>
        <v>#DIV/0!</v>
      </c>
    </row>
    <row r="505" spans="1:10" ht="12.75" customHeight="1" x14ac:dyDescent="0.25">
      <c r="A505" s="101"/>
      <c r="D505" s="81"/>
      <c r="E505" s="81">
        <f>(E504*Invoice!I2866)+((E504-(E504*Invoice!I2866))*Invoice!J2866)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8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Invoice!B2867</f>
        <v>0</v>
      </c>
      <c r="C510" s="88">
        <f>Invoice!E2867</f>
        <v>0</v>
      </c>
      <c r="D510" s="89">
        <f>Invoice!H2867</f>
        <v>0</v>
      </c>
      <c r="E510" s="81">
        <f t="shared" si="70"/>
        <v>0</v>
      </c>
      <c r="F510" s="81"/>
      <c r="G510" s="82">
        <f t="shared" si="71"/>
        <v>0</v>
      </c>
      <c r="H510" s="83">
        <f t="shared" si="72"/>
        <v>0</v>
      </c>
      <c r="I510" s="83" t="e">
        <f t="shared" si="73"/>
        <v>#DIV/0!</v>
      </c>
      <c r="J510" s="103" t="e">
        <f t="shared" si="74"/>
        <v>#DIV/0!</v>
      </c>
    </row>
    <row r="511" spans="1:10" ht="12.75" customHeight="1" x14ac:dyDescent="0.25">
      <c r="A511" s="101"/>
      <c r="D511" s="81"/>
      <c r="E511" s="81">
        <f>(E510*Invoice!I2867)+((E510-(E510*Invoice!I2867))*Invoice!J2867)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9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Invoice!B2868</f>
        <v>0</v>
      </c>
      <c r="C516" s="88">
        <f>Invoice!E2868</f>
        <v>0</v>
      </c>
      <c r="D516" s="89">
        <f>Invoice!H2868</f>
        <v>0</v>
      </c>
      <c r="E516" s="81">
        <f t="shared" si="70"/>
        <v>0</v>
      </c>
      <c r="F516" s="81"/>
      <c r="G516" s="82">
        <f t="shared" si="71"/>
        <v>0</v>
      </c>
      <c r="H516" s="83">
        <f t="shared" si="72"/>
        <v>0</v>
      </c>
      <c r="I516" s="83" t="e">
        <f t="shared" si="73"/>
        <v>#DIV/0!</v>
      </c>
      <c r="J516" s="103" t="e">
        <f t="shared" si="74"/>
        <v>#DIV/0!</v>
      </c>
    </row>
    <row r="517" spans="1:10" ht="12.75" customHeight="1" x14ac:dyDescent="0.25">
      <c r="A517" s="101"/>
      <c r="D517" s="81"/>
      <c r="E517" s="81">
        <f>(E516*Invoice!I2868)+((E516-(E516*Invoice!I2868))*Invoice!J2868)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10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Invoice!B2869</f>
        <v>0</v>
      </c>
      <c r="C522" s="88">
        <f>Invoice!E2869</f>
        <v>0</v>
      </c>
      <c r="D522" s="89">
        <f>Invoice!H2869</f>
        <v>0</v>
      </c>
      <c r="E522" s="81">
        <f t="shared" si="70"/>
        <v>0</v>
      </c>
      <c r="F522" s="81"/>
      <c r="G522" s="82">
        <f t="shared" si="71"/>
        <v>0</v>
      </c>
      <c r="H522" s="83">
        <f t="shared" si="72"/>
        <v>0</v>
      </c>
      <c r="I522" s="83" t="e">
        <f t="shared" si="73"/>
        <v>#DIV/0!</v>
      </c>
      <c r="J522" s="103" t="e">
        <f t="shared" si="74"/>
        <v>#DIV/0!</v>
      </c>
    </row>
    <row r="523" spans="1:10" ht="12.75" customHeight="1" x14ac:dyDescent="0.25">
      <c r="A523" s="101"/>
      <c r="D523" s="81"/>
      <c r="E523" s="81">
        <f>(E522*Invoice!I2869)+((E522-(E522*Invoice!I2869))*Invoice!J2869)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11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Invoice!B2870</f>
        <v>0</v>
      </c>
      <c r="C528" s="88">
        <f>Invoice!E2870</f>
        <v>0</v>
      </c>
      <c r="D528" s="89">
        <f>Invoice!H2870</f>
        <v>0</v>
      </c>
      <c r="E528" s="81">
        <f t="shared" si="70"/>
        <v>0</v>
      </c>
      <c r="F528" s="81"/>
      <c r="G528" s="82">
        <f t="shared" si="71"/>
        <v>0</v>
      </c>
      <c r="H528" s="83">
        <f t="shared" si="72"/>
        <v>0</v>
      </c>
      <c r="I528" s="83" t="e">
        <f t="shared" si="73"/>
        <v>#DIV/0!</v>
      </c>
      <c r="J528" s="103" t="e">
        <f t="shared" si="74"/>
        <v>#DIV/0!</v>
      </c>
    </row>
    <row r="529" spans="1:10" ht="12.75" customHeight="1" x14ac:dyDescent="0.25">
      <c r="A529" s="101"/>
      <c r="D529" s="81"/>
      <c r="E529" s="81">
        <f>(E528*Invoice!I2870)+((E528-(E528*Invoice!I2870))*Invoice!J2870)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12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Invoice!B2871</f>
        <v>0</v>
      </c>
      <c r="C534" s="88">
        <f>Invoice!E2871</f>
        <v>0</v>
      </c>
      <c r="D534" s="89">
        <f>Invoice!H2871</f>
        <v>0</v>
      </c>
      <c r="E534" s="81">
        <f t="shared" si="70"/>
        <v>0</v>
      </c>
      <c r="F534" s="81"/>
      <c r="G534" s="82">
        <f t="shared" si="71"/>
        <v>0</v>
      </c>
      <c r="H534" s="83">
        <f t="shared" si="72"/>
        <v>0</v>
      </c>
      <c r="I534" s="83" t="e">
        <f t="shared" si="73"/>
        <v>#DIV/0!</v>
      </c>
      <c r="J534" s="103" t="e">
        <f t="shared" si="74"/>
        <v>#DIV/0!</v>
      </c>
    </row>
    <row r="535" spans="1:10" ht="12.75" customHeight="1" x14ac:dyDescent="0.25">
      <c r="A535" s="101"/>
      <c r="D535" s="81"/>
      <c r="E535" s="81">
        <f>(E534*Invoice!I2871)+((E534-(E534*Invoice!I2871))*Invoice!J2871)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13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Invoice!B2872</f>
        <v>0</v>
      </c>
      <c r="C540" s="88">
        <f>Invoice!E2872</f>
        <v>0</v>
      </c>
      <c r="D540" s="89">
        <f>Invoice!H2872</f>
        <v>0</v>
      </c>
      <c r="E540" s="81">
        <f t="shared" si="70"/>
        <v>0</v>
      </c>
      <c r="F540" s="81"/>
      <c r="G540" s="82">
        <f t="shared" si="71"/>
        <v>0</v>
      </c>
      <c r="H540" s="83">
        <f t="shared" si="72"/>
        <v>0</v>
      </c>
      <c r="I540" s="83" t="e">
        <f t="shared" si="73"/>
        <v>#DIV/0!</v>
      </c>
      <c r="J540" s="103" t="e">
        <f t="shared" si="74"/>
        <v>#DIV/0!</v>
      </c>
    </row>
    <row r="541" spans="1:10" ht="12.75" customHeight="1" x14ac:dyDescent="0.25">
      <c r="A541" s="101"/>
      <c r="D541" s="81"/>
      <c r="E541" s="81">
        <f>(E540*Invoice!I2872)+((E540-(E540*Invoice!I2872))*Invoice!J2872)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14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Invoice!B2873</f>
        <v>0</v>
      </c>
      <c r="C546" s="88">
        <f>Invoice!E2873</f>
        <v>0</v>
      </c>
      <c r="D546" s="89">
        <f>Invoice!H2873</f>
        <v>0</v>
      </c>
      <c r="E546" s="81">
        <f t="shared" si="70"/>
        <v>0</v>
      </c>
      <c r="F546" s="81"/>
      <c r="G546" s="82">
        <f t="shared" si="71"/>
        <v>0</v>
      </c>
      <c r="H546" s="83">
        <f t="shared" si="72"/>
        <v>0</v>
      </c>
      <c r="I546" s="83" t="e">
        <f t="shared" si="73"/>
        <v>#DIV/0!</v>
      </c>
      <c r="J546" s="103" t="e">
        <f t="shared" si="74"/>
        <v>#DIV/0!</v>
      </c>
    </row>
    <row r="547" spans="1:10" ht="12.75" customHeight="1" x14ac:dyDescent="0.25">
      <c r="A547" s="101"/>
      <c r="D547" s="81"/>
      <c r="E547" s="81">
        <f>(E546*Invoice!I2873)+((E546-(E546*Invoice!I2873))*Invoice!J2873)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15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Invoice!B2874</f>
        <v>0</v>
      </c>
      <c r="C552" s="88">
        <f>Invoice!E2874</f>
        <v>0</v>
      </c>
      <c r="D552" s="89">
        <f>Invoice!H2874</f>
        <v>0</v>
      </c>
      <c r="E552" s="81">
        <f t="shared" si="70"/>
        <v>0</v>
      </c>
      <c r="F552" s="81"/>
      <c r="G552" s="82">
        <f t="shared" si="71"/>
        <v>0</v>
      </c>
      <c r="H552" s="83">
        <f t="shared" si="72"/>
        <v>0</v>
      </c>
      <c r="I552" s="83" t="e">
        <f t="shared" si="73"/>
        <v>#DIV/0!</v>
      </c>
      <c r="J552" s="103" t="e">
        <f t="shared" si="74"/>
        <v>#DIV/0!</v>
      </c>
    </row>
    <row r="553" spans="1:10" ht="12.75" customHeight="1" x14ac:dyDescent="0.25">
      <c r="A553" s="101"/>
      <c r="D553" s="81"/>
      <c r="E553" s="81">
        <f>(E552*Invoice!I2874)+((E552-(E552*Invoice!I2874))*Invoice!J2874)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16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Invoice!B2875</f>
        <v>0</v>
      </c>
      <c r="C558" s="88">
        <f>Invoice!E2875</f>
        <v>0</v>
      </c>
      <c r="D558" s="89">
        <f>Invoice!H2875</f>
        <v>0</v>
      </c>
      <c r="E558" s="81">
        <f t="shared" si="70"/>
        <v>0</v>
      </c>
      <c r="F558" s="81"/>
      <c r="G558" s="82">
        <f t="shared" si="71"/>
        <v>0</v>
      </c>
      <c r="H558" s="83">
        <f t="shared" si="72"/>
        <v>0</v>
      </c>
      <c r="I558" s="83" t="e">
        <f t="shared" si="73"/>
        <v>#DIV/0!</v>
      </c>
      <c r="J558" s="103" t="e">
        <f t="shared" si="74"/>
        <v>#DIV/0!</v>
      </c>
    </row>
    <row r="559" spans="1:10" ht="12.75" customHeight="1" x14ac:dyDescent="0.25">
      <c r="A559" s="101"/>
      <c r="D559" s="81"/>
      <c r="E559" s="81">
        <f>(E558*Invoice!I2875)+((E558-(E558*Invoice!I2875))*Invoice!J2875)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C562" s="88"/>
      <c r="D562" s="89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6"/>
      <c r="B563" s="107"/>
      <c r="C563" s="107"/>
      <c r="D563" s="107"/>
      <c r="E563" s="107"/>
      <c r="F563" s="107"/>
      <c r="G563" s="108">
        <f>G470+G476+G482+G488+G494+G500+G506+G512+G518+G524+G530+G536+G542+G548+G554+G560</f>
        <v>1317117.1171171169</v>
      </c>
      <c r="H563" s="108">
        <f>H470+H476+H482+H488+H494+H500+H506+H512+H518+H524+H530+H536+H542+H548+H554+H560</f>
        <v>144882.88288288287</v>
      </c>
      <c r="I563" s="107"/>
      <c r="J563" s="109">
        <f>H471+H477+H483+H489+H495+H501+H507+H513+H519+H525+H531+H537+H543+H549+H555+H561</f>
        <v>1461999.9999999998</v>
      </c>
    </row>
    <row r="565" spans="1:10" ht="12.75" customHeight="1" x14ac:dyDescent="0.25">
      <c r="A565" s="94" t="s">
        <v>1</v>
      </c>
      <c r="B565" s="95">
        <f>Invoice!E2966</f>
        <v>23080027</v>
      </c>
      <c r="C565" s="96"/>
      <c r="D565" s="97"/>
      <c r="E565" s="97"/>
      <c r="F565" s="97"/>
      <c r="G565" s="98"/>
      <c r="H565" s="99"/>
      <c r="I565" s="99"/>
      <c r="J565" s="100"/>
    </row>
    <row r="566" spans="1:10" ht="12.75" customHeight="1" x14ac:dyDescent="0.25">
      <c r="A566" s="101">
        <v>1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Invoice!B2974</f>
        <v>144</v>
      </c>
      <c r="C567" s="88" t="str">
        <f>Invoice!E2974</f>
        <v>CORRECTION FLUID KENKO KE-108</v>
      </c>
      <c r="D567" s="89">
        <f>Invoice!H2974</f>
        <v>47100</v>
      </c>
      <c r="E567" s="81">
        <f>D567*B567</f>
        <v>6782400</v>
      </c>
      <c r="F567" s="81"/>
      <c r="G567" s="82">
        <f>E567/1.11</f>
        <v>6110270.2702702694</v>
      </c>
      <c r="H567" s="83">
        <f>G567*11%</f>
        <v>672129.72972972959</v>
      </c>
      <c r="I567" s="83">
        <f>G567/B567</f>
        <v>42432.432432432426</v>
      </c>
      <c r="J567" s="103">
        <f>H567/B567</f>
        <v>4667.5675675675666</v>
      </c>
    </row>
    <row r="568" spans="1:10" ht="12.75" customHeight="1" x14ac:dyDescent="0.25">
      <c r="A568" s="101"/>
      <c r="D568" s="81"/>
      <c r="E568" s="81">
        <f>(E567*Invoice!I2974)+((E567-(E567*Invoice!I2974))*Invoice!J2974)</f>
        <v>915624.00000000012</v>
      </c>
      <c r="F568" s="81"/>
      <c r="G568" s="90">
        <f>E568/1.11</f>
        <v>824886.48648648651</v>
      </c>
      <c r="H568" s="91">
        <f>G568*11%</f>
        <v>90737.513513513521</v>
      </c>
      <c r="I568" s="91">
        <f>G568/B567</f>
        <v>5728.3783783783783</v>
      </c>
      <c r="J568" s="104">
        <f>H568/B567</f>
        <v>630.12162162162167</v>
      </c>
    </row>
    <row r="569" spans="1:10" ht="12.75" customHeight="1" x14ac:dyDescent="0.25">
      <c r="A569" s="101"/>
      <c r="D569" s="81" t="s">
        <v>23</v>
      </c>
      <c r="E569" s="81">
        <f>E567-E568</f>
        <v>5866776</v>
      </c>
      <c r="F569" s="81"/>
      <c r="G569" s="82">
        <f>G567-G568</f>
        <v>5285383.7837837832</v>
      </c>
      <c r="H569" s="82">
        <f>H567-H568</f>
        <v>581392.2162162161</v>
      </c>
      <c r="I569" s="82">
        <f>I567-I568</f>
        <v>36704.054054054046</v>
      </c>
      <c r="J569" s="105">
        <f>J567-J568</f>
        <v>4037.4459459459449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5866775.9999999991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2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Invoice!B2975</f>
        <v>0</v>
      </c>
      <c r="C573" s="88">
        <f>Invoice!E2975</f>
        <v>0</v>
      </c>
      <c r="D573" s="89">
        <f>Invoice!H2975</f>
        <v>0</v>
      </c>
      <c r="E573" s="81">
        <f t="shared" ref="E573:E657" si="75">D573*B573</f>
        <v>0</v>
      </c>
      <c r="F573" s="81"/>
      <c r="G573" s="82">
        <f t="shared" ref="G573:G657" si="76">E573/1.11</f>
        <v>0</v>
      </c>
      <c r="H573" s="83">
        <f t="shared" ref="H573:H657" si="77">G573*11%</f>
        <v>0</v>
      </c>
      <c r="I573" s="83" t="e">
        <f t="shared" ref="I573:I657" si="78">G573/B573</f>
        <v>#DIV/0!</v>
      </c>
      <c r="J573" s="103" t="e">
        <f t="shared" ref="J573:J657" si="79">H573/B573</f>
        <v>#DIV/0!</v>
      </c>
    </row>
    <row r="574" spans="1:10" ht="12.75" customHeight="1" x14ac:dyDescent="0.25">
      <c r="A574" s="101"/>
      <c r="D574" s="81"/>
      <c r="E574" s="81">
        <f>(E573*Invoice!I2975)+((E573-(E573*Invoice!I2975))*Invoice!J2975)</f>
        <v>0</v>
      </c>
      <c r="F574" s="81"/>
      <c r="G574" s="90">
        <f>E574/1.11</f>
        <v>0</v>
      </c>
      <c r="H574" s="91">
        <f>G574*11%</f>
        <v>0</v>
      </c>
      <c r="I574" s="91" t="e">
        <f>G574/B573</f>
        <v>#DIV/0!</v>
      </c>
      <c r="J574" s="104" t="e">
        <f>H574/B573</f>
        <v>#DIV/0!</v>
      </c>
    </row>
    <row r="575" spans="1:10" ht="12.75" customHeight="1" x14ac:dyDescent="0.25">
      <c r="A575" s="101"/>
      <c r="D575" s="81" t="s">
        <v>23</v>
      </c>
      <c r="E575" s="81">
        <f>E573-E574</f>
        <v>0</v>
      </c>
      <c r="F575" s="81"/>
      <c r="G575" s="82">
        <f>G573-G574</f>
        <v>0</v>
      </c>
      <c r="H575" s="82">
        <f>H573-H574</f>
        <v>0</v>
      </c>
      <c r="I575" s="82" t="e">
        <f>I573-I574</f>
        <v>#DIV/0!</v>
      </c>
      <c r="J575" s="105" t="e">
        <f>J573-J574</f>
        <v>#DIV/0!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3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Invoice!B2976</f>
        <v>0</v>
      </c>
      <c r="C579" s="88">
        <f>Invoice!E2976</f>
        <v>0</v>
      </c>
      <c r="D579" s="89">
        <f>Invoice!H2976</f>
        <v>0</v>
      </c>
      <c r="E579" s="81">
        <f t="shared" si="75"/>
        <v>0</v>
      </c>
      <c r="F579" s="81"/>
      <c r="G579" s="82">
        <f t="shared" si="76"/>
        <v>0</v>
      </c>
      <c r="H579" s="83">
        <f t="shared" si="77"/>
        <v>0</v>
      </c>
      <c r="I579" s="83" t="e">
        <f t="shared" si="78"/>
        <v>#DIV/0!</v>
      </c>
      <c r="J579" s="103" t="e">
        <f t="shared" si="79"/>
        <v>#DIV/0!</v>
      </c>
    </row>
    <row r="580" spans="1:10" ht="12.75" customHeight="1" x14ac:dyDescent="0.25">
      <c r="A580" s="101"/>
      <c r="D580" s="81"/>
      <c r="E580" s="81">
        <f>(E579*Invoice!I2976)+((E579-(E579*Invoice!I2976))*Invoice!J2976)</f>
        <v>0</v>
      </c>
      <c r="F580" s="81"/>
      <c r="G580" s="90">
        <f>E580/1.11</f>
        <v>0</v>
      </c>
      <c r="H580" s="91">
        <f>G580*11%</f>
        <v>0</v>
      </c>
      <c r="I580" s="91" t="e">
        <f>G580/B579</f>
        <v>#DIV/0!</v>
      </c>
      <c r="J580" s="104" t="e">
        <f>H580/B579</f>
        <v>#DIV/0!</v>
      </c>
    </row>
    <row r="581" spans="1:10" ht="12.75" customHeight="1" x14ac:dyDescent="0.25">
      <c r="A581" s="101"/>
      <c r="D581" s="81" t="s">
        <v>23</v>
      </c>
      <c r="E581" s="81">
        <f>E579-E580</f>
        <v>0</v>
      </c>
      <c r="F581" s="81"/>
      <c r="G581" s="82">
        <f>G579-G580</f>
        <v>0</v>
      </c>
      <c r="H581" s="82">
        <f>H579-H580</f>
        <v>0</v>
      </c>
      <c r="I581" s="82" t="e">
        <f>I579-I580</f>
        <v>#DIV/0!</v>
      </c>
      <c r="J581" s="105" t="e">
        <f>J579-J580</f>
        <v>#DIV/0!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4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Invoice!B2977</f>
        <v>0</v>
      </c>
      <c r="C585" s="88">
        <f>Invoice!E2977</f>
        <v>0</v>
      </c>
      <c r="D585" s="89">
        <f>Invoice!H2977</f>
        <v>0</v>
      </c>
      <c r="E585" s="81">
        <f t="shared" si="75"/>
        <v>0</v>
      </c>
      <c r="F585" s="81"/>
      <c r="G585" s="82">
        <f t="shared" si="76"/>
        <v>0</v>
      </c>
      <c r="H585" s="83">
        <f t="shared" si="77"/>
        <v>0</v>
      </c>
      <c r="I585" s="83" t="e">
        <f t="shared" si="78"/>
        <v>#DIV/0!</v>
      </c>
      <c r="J585" s="103" t="e">
        <f t="shared" si="79"/>
        <v>#DIV/0!</v>
      </c>
    </row>
    <row r="586" spans="1:10" ht="12.75" customHeight="1" x14ac:dyDescent="0.25">
      <c r="A586" s="101"/>
      <c r="D586" s="81"/>
      <c r="E586" s="81">
        <f>(E585*Invoice!I2977)+((E585-(E585*Invoice!I2977))*Invoice!J2977)</f>
        <v>0</v>
      </c>
      <c r="F586" s="81"/>
      <c r="G586" s="90">
        <f>E586/1.11</f>
        <v>0</v>
      </c>
      <c r="H586" s="91">
        <f>G586*11%</f>
        <v>0</v>
      </c>
      <c r="I586" s="91" t="e">
        <f>G586/B585</f>
        <v>#DIV/0!</v>
      </c>
      <c r="J586" s="104" t="e">
        <f>H586/B585</f>
        <v>#DIV/0!</v>
      </c>
    </row>
    <row r="587" spans="1:10" ht="12.75" customHeight="1" x14ac:dyDescent="0.25">
      <c r="A587" s="101"/>
      <c r="D587" s="81" t="s">
        <v>23</v>
      </c>
      <c r="E587" s="81">
        <f>E585-E586</f>
        <v>0</v>
      </c>
      <c r="F587" s="81"/>
      <c r="G587" s="82">
        <f>G585-G586</f>
        <v>0</v>
      </c>
      <c r="H587" s="82">
        <f>H585-H586</f>
        <v>0</v>
      </c>
      <c r="I587" s="82" t="e">
        <f>I585-I586</f>
        <v>#DIV/0!</v>
      </c>
      <c r="J587" s="105" t="e">
        <f>J585-J586</f>
        <v>#DIV/0!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5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Invoice!B2978</f>
        <v>0</v>
      </c>
      <c r="C591" s="88">
        <f>Invoice!E2978</f>
        <v>0</v>
      </c>
      <c r="D591" s="89">
        <f>Invoice!H2978</f>
        <v>0</v>
      </c>
      <c r="E591" s="81">
        <f t="shared" si="75"/>
        <v>0</v>
      </c>
      <c r="F591" s="81"/>
      <c r="G591" s="82">
        <f t="shared" si="76"/>
        <v>0</v>
      </c>
      <c r="H591" s="83">
        <f t="shared" si="77"/>
        <v>0</v>
      </c>
      <c r="I591" s="83" t="e">
        <f t="shared" si="78"/>
        <v>#DIV/0!</v>
      </c>
      <c r="J591" s="103" t="e">
        <f t="shared" si="79"/>
        <v>#DIV/0!</v>
      </c>
    </row>
    <row r="592" spans="1:10" ht="12.75" customHeight="1" x14ac:dyDescent="0.25">
      <c r="A592" s="101"/>
      <c r="D592" s="81"/>
      <c r="E592" s="81">
        <f>(E591*Invoice!I2978)+((E591-(E591*Invoice!I2978))*Invoice!J2978)</f>
        <v>0</v>
      </c>
      <c r="F592" s="81"/>
      <c r="G592" s="90">
        <f>E592/1.11</f>
        <v>0</v>
      </c>
      <c r="H592" s="91">
        <f>G592*11%</f>
        <v>0</v>
      </c>
      <c r="I592" s="91" t="e">
        <f>G592/B591</f>
        <v>#DIV/0!</v>
      </c>
      <c r="J592" s="104" t="e">
        <f>H592/B591</f>
        <v>#DIV/0!</v>
      </c>
    </row>
    <row r="593" spans="1:10" ht="12.75" customHeight="1" x14ac:dyDescent="0.25">
      <c r="A593" s="101"/>
      <c r="D593" s="81" t="s">
        <v>23</v>
      </c>
      <c r="E593" s="81">
        <f>E591-E592</f>
        <v>0</v>
      </c>
      <c r="F593" s="81"/>
      <c r="G593" s="82">
        <f>G591-G592</f>
        <v>0</v>
      </c>
      <c r="H593" s="82">
        <f>H591-H592</f>
        <v>0</v>
      </c>
      <c r="I593" s="82" t="e">
        <f>I591-I592</f>
        <v>#DIV/0!</v>
      </c>
      <c r="J593" s="105" t="e">
        <f>J591-J592</f>
        <v>#DIV/0!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6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Invoice!B2979</f>
        <v>0</v>
      </c>
      <c r="C597" s="88">
        <f>Invoice!E2979</f>
        <v>0</v>
      </c>
      <c r="D597" s="89">
        <f>Invoice!H2979</f>
        <v>0</v>
      </c>
      <c r="E597" s="81">
        <f t="shared" si="75"/>
        <v>0</v>
      </c>
      <c r="F597" s="81"/>
      <c r="G597" s="82">
        <f t="shared" si="76"/>
        <v>0</v>
      </c>
      <c r="H597" s="83">
        <f t="shared" si="77"/>
        <v>0</v>
      </c>
      <c r="I597" s="83" t="e">
        <f t="shared" si="78"/>
        <v>#DIV/0!</v>
      </c>
      <c r="J597" s="103" t="e">
        <f t="shared" si="79"/>
        <v>#DIV/0!</v>
      </c>
    </row>
    <row r="598" spans="1:10" ht="12.75" customHeight="1" x14ac:dyDescent="0.25">
      <c r="A598" s="101"/>
      <c r="D598" s="81"/>
      <c r="E598" s="81">
        <f>(E597*Invoice!I2979)+((E597-(E597*Invoice!I2979))*Invoice!J2979)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7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Invoice!B2980</f>
        <v>0</v>
      </c>
      <c r="C603" s="88">
        <f>Invoice!E2980</f>
        <v>0</v>
      </c>
      <c r="D603" s="89">
        <f>Invoice!H2980</f>
        <v>0</v>
      </c>
      <c r="E603" s="81">
        <f t="shared" si="75"/>
        <v>0</v>
      </c>
      <c r="F603" s="81"/>
      <c r="G603" s="82">
        <f t="shared" si="76"/>
        <v>0</v>
      </c>
      <c r="H603" s="83">
        <f t="shared" si="77"/>
        <v>0</v>
      </c>
      <c r="I603" s="83" t="e">
        <f t="shared" si="78"/>
        <v>#DIV/0!</v>
      </c>
      <c r="J603" s="103" t="e">
        <f t="shared" si="79"/>
        <v>#DIV/0!</v>
      </c>
    </row>
    <row r="604" spans="1:10" ht="12.75" customHeight="1" x14ac:dyDescent="0.25">
      <c r="A604" s="101"/>
      <c r="D604" s="81"/>
      <c r="E604" s="81">
        <f>(E603*Invoice!I2980)+((E603-(E603*Invoice!I2980))*Invoice!J2980)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8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Invoice!B2981</f>
        <v>0</v>
      </c>
      <c r="C609" s="88">
        <f>Invoice!E2981</f>
        <v>0</v>
      </c>
      <c r="D609" s="89">
        <f>Invoice!H2981</f>
        <v>0</v>
      </c>
      <c r="E609" s="81">
        <f t="shared" si="75"/>
        <v>0</v>
      </c>
      <c r="F609" s="81"/>
      <c r="G609" s="82">
        <f t="shared" si="76"/>
        <v>0</v>
      </c>
      <c r="H609" s="83">
        <f t="shared" si="77"/>
        <v>0</v>
      </c>
      <c r="I609" s="83" t="e">
        <f t="shared" si="78"/>
        <v>#DIV/0!</v>
      </c>
      <c r="J609" s="103" t="e">
        <f t="shared" si="79"/>
        <v>#DIV/0!</v>
      </c>
    </row>
    <row r="610" spans="1:10" ht="12.75" customHeight="1" x14ac:dyDescent="0.25">
      <c r="A610" s="101"/>
      <c r="D610" s="81"/>
      <c r="E610" s="81">
        <f>(E609*Invoice!I2981)+((E609-(E609*Invoice!I2981))*Invoice!J2981)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9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Invoice!B2982</f>
        <v>0</v>
      </c>
      <c r="C615" s="88">
        <f>Invoice!E2982</f>
        <v>0</v>
      </c>
      <c r="D615" s="89">
        <f>Invoice!H2982</f>
        <v>0</v>
      </c>
      <c r="E615" s="81">
        <f t="shared" si="75"/>
        <v>0</v>
      </c>
      <c r="F615" s="81"/>
      <c r="G615" s="82">
        <f t="shared" si="76"/>
        <v>0</v>
      </c>
      <c r="H615" s="83">
        <f t="shared" si="77"/>
        <v>0</v>
      </c>
      <c r="I615" s="83" t="e">
        <f t="shared" si="78"/>
        <v>#DIV/0!</v>
      </c>
      <c r="J615" s="103" t="e">
        <f t="shared" si="79"/>
        <v>#DIV/0!</v>
      </c>
    </row>
    <row r="616" spans="1:10" ht="12.75" customHeight="1" x14ac:dyDescent="0.25">
      <c r="A616" s="101"/>
      <c r="D616" s="81"/>
      <c r="E616" s="81">
        <f>(E615*Invoice!I2982)+((E615-(E615*Invoice!I2982))*Invoice!J2982)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10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Invoice!B2983</f>
        <v>0</v>
      </c>
      <c r="C621" s="88">
        <f>Invoice!E2983</f>
        <v>0</v>
      </c>
      <c r="D621" s="89">
        <f>Invoice!H2983</f>
        <v>0</v>
      </c>
      <c r="E621" s="81">
        <f t="shared" si="75"/>
        <v>0</v>
      </c>
      <c r="F621" s="81"/>
      <c r="G621" s="82">
        <f t="shared" si="76"/>
        <v>0</v>
      </c>
      <c r="H621" s="83">
        <f t="shared" si="77"/>
        <v>0</v>
      </c>
      <c r="I621" s="83" t="e">
        <f t="shared" si="78"/>
        <v>#DIV/0!</v>
      </c>
      <c r="J621" s="103" t="e">
        <f t="shared" si="79"/>
        <v>#DIV/0!</v>
      </c>
    </row>
    <row r="622" spans="1:10" ht="12.75" customHeight="1" x14ac:dyDescent="0.25">
      <c r="A622" s="101"/>
      <c r="D622" s="81"/>
      <c r="E622" s="81">
        <f>(E621*Invoice!I2983)+((E621-(E621*Invoice!I2983))*Invoice!J2983)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11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Invoice!B2984</f>
        <v>0</v>
      </c>
      <c r="C627" s="88">
        <f>Invoice!E2984</f>
        <v>0</v>
      </c>
      <c r="D627" s="89">
        <f>Invoice!H2984</f>
        <v>0</v>
      </c>
      <c r="E627" s="81">
        <f t="shared" si="75"/>
        <v>0</v>
      </c>
      <c r="F627" s="81"/>
      <c r="G627" s="82">
        <f t="shared" si="76"/>
        <v>0</v>
      </c>
      <c r="H627" s="83">
        <f t="shared" si="77"/>
        <v>0</v>
      </c>
      <c r="I627" s="83" t="e">
        <f t="shared" si="78"/>
        <v>#DIV/0!</v>
      </c>
      <c r="J627" s="103" t="e">
        <f t="shared" si="79"/>
        <v>#DIV/0!</v>
      </c>
    </row>
    <row r="628" spans="1:10" ht="12.75" customHeight="1" x14ac:dyDescent="0.25">
      <c r="A628" s="101"/>
      <c r="D628" s="81"/>
      <c r="E628" s="81">
        <f>(E627*Invoice!I2984)+((E627-(E627*Invoice!I2984))*Invoice!J2984)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12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Invoice!B2985</f>
        <v>0</v>
      </c>
      <c r="C633" s="88">
        <f>Invoice!E2985</f>
        <v>0</v>
      </c>
      <c r="D633" s="89">
        <f>Invoice!H2985</f>
        <v>0</v>
      </c>
      <c r="E633" s="81">
        <f t="shared" si="75"/>
        <v>0</v>
      </c>
      <c r="F633" s="81"/>
      <c r="G633" s="82">
        <f t="shared" si="76"/>
        <v>0</v>
      </c>
      <c r="H633" s="83">
        <f t="shared" si="77"/>
        <v>0</v>
      </c>
      <c r="I633" s="83" t="e">
        <f t="shared" si="78"/>
        <v>#DIV/0!</v>
      </c>
      <c r="J633" s="103" t="e">
        <f t="shared" si="79"/>
        <v>#DIV/0!</v>
      </c>
    </row>
    <row r="634" spans="1:10" ht="12.75" customHeight="1" x14ac:dyDescent="0.25">
      <c r="A634" s="101"/>
      <c r="D634" s="81"/>
      <c r="E634" s="81">
        <f>(E633*Invoice!I2985)+((E633-(E633*Invoice!I2985))*Invoice!J2985)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13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Invoice!B2986</f>
        <v>0</v>
      </c>
      <c r="C639" s="88">
        <f>Invoice!E2986</f>
        <v>0</v>
      </c>
      <c r="D639" s="89">
        <f>Invoice!H2986</f>
        <v>0</v>
      </c>
      <c r="E639" s="81">
        <f t="shared" si="75"/>
        <v>0</v>
      </c>
      <c r="F639" s="81"/>
      <c r="G639" s="82">
        <f t="shared" si="76"/>
        <v>0</v>
      </c>
      <c r="H639" s="83">
        <f t="shared" si="77"/>
        <v>0</v>
      </c>
      <c r="I639" s="83" t="e">
        <f t="shared" si="78"/>
        <v>#DIV/0!</v>
      </c>
      <c r="J639" s="103" t="e">
        <f t="shared" si="79"/>
        <v>#DIV/0!</v>
      </c>
    </row>
    <row r="640" spans="1:10" ht="12.75" customHeight="1" x14ac:dyDescent="0.25">
      <c r="A640" s="101"/>
      <c r="D640" s="81"/>
      <c r="E640" s="81">
        <f>(E639*Invoice!I2986)+((E639-(E639*Invoice!I2986))*Invoice!J2986)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14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Invoice!B2987</f>
        <v>0</v>
      </c>
      <c r="C645" s="88">
        <f>Invoice!E2987</f>
        <v>0</v>
      </c>
      <c r="D645" s="89">
        <f>Invoice!H2987</f>
        <v>0</v>
      </c>
      <c r="E645" s="81">
        <f t="shared" si="75"/>
        <v>0</v>
      </c>
      <c r="F645" s="81"/>
      <c r="G645" s="82">
        <f t="shared" si="76"/>
        <v>0</v>
      </c>
      <c r="H645" s="83">
        <f t="shared" si="77"/>
        <v>0</v>
      </c>
      <c r="I645" s="83" t="e">
        <f t="shared" si="78"/>
        <v>#DIV/0!</v>
      </c>
      <c r="J645" s="103" t="e">
        <f t="shared" si="79"/>
        <v>#DIV/0!</v>
      </c>
    </row>
    <row r="646" spans="1:10" ht="12.75" customHeight="1" x14ac:dyDescent="0.25">
      <c r="A646" s="101"/>
      <c r="D646" s="81"/>
      <c r="E646" s="81">
        <f>(E645*Invoice!I2987)+((E645-(E645*Invoice!I2987))*Invoice!J2987)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15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Invoice!B2988</f>
        <v>0</v>
      </c>
      <c r="C651" s="88">
        <f>Invoice!E2988</f>
        <v>0</v>
      </c>
      <c r="D651" s="89">
        <f>Invoice!H2988</f>
        <v>0</v>
      </c>
      <c r="E651" s="81">
        <f t="shared" si="75"/>
        <v>0</v>
      </c>
      <c r="F651" s="81"/>
      <c r="G651" s="82">
        <f t="shared" si="76"/>
        <v>0</v>
      </c>
      <c r="H651" s="83">
        <f t="shared" si="77"/>
        <v>0</v>
      </c>
      <c r="I651" s="83" t="e">
        <f t="shared" si="78"/>
        <v>#DIV/0!</v>
      </c>
      <c r="J651" s="103" t="e">
        <f t="shared" si="79"/>
        <v>#DIV/0!</v>
      </c>
    </row>
    <row r="652" spans="1:10" ht="12.75" customHeight="1" x14ac:dyDescent="0.25">
      <c r="A652" s="101"/>
      <c r="D652" s="81"/>
      <c r="E652" s="81">
        <f>(E651*Invoice!I2988)+((E651-(E651*Invoice!I2988))*Invoice!J2988)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16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Invoice!B2989</f>
        <v>0</v>
      </c>
      <c r="C657" s="88">
        <f>Invoice!E2989</f>
        <v>0</v>
      </c>
      <c r="D657" s="89">
        <f>Invoice!H2989</f>
        <v>0</v>
      </c>
      <c r="E657" s="81">
        <f t="shared" si="75"/>
        <v>0</v>
      </c>
      <c r="F657" s="81"/>
      <c r="G657" s="82">
        <f t="shared" si="76"/>
        <v>0</v>
      </c>
      <c r="H657" s="83">
        <f t="shared" si="77"/>
        <v>0</v>
      </c>
      <c r="I657" s="83" t="e">
        <f t="shared" si="78"/>
        <v>#DIV/0!</v>
      </c>
      <c r="J657" s="103" t="e">
        <f t="shared" si="79"/>
        <v>#DIV/0!</v>
      </c>
    </row>
    <row r="658" spans="1:10" ht="12.75" customHeight="1" x14ac:dyDescent="0.25">
      <c r="A658" s="101"/>
      <c r="D658" s="81"/>
      <c r="E658" s="81">
        <f>(E657*Invoice!I2989)+((E657-(E657*Invoice!I2989))*Invoice!J2989)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C661" s="88"/>
      <c r="D661" s="89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6"/>
      <c r="B662" s="107"/>
      <c r="C662" s="107"/>
      <c r="D662" s="107"/>
      <c r="E662" s="107"/>
      <c r="F662" s="107"/>
      <c r="G662" s="108">
        <f>G569+G575+G581+G587+G593+G599+G605+G611+G617+G623+G629+G635+G641+G647+G653+G659</f>
        <v>5285383.7837837832</v>
      </c>
      <c r="H662" s="108">
        <f>H569+H575+H581+H587+H593+H599+H605+H611+H617+H623+H629+H635+H641+H647+H653+H659</f>
        <v>581392.2162162161</v>
      </c>
      <c r="I662" s="107"/>
      <c r="J662" s="109">
        <f>H570+H576+H582+H588+H594+H600+H606+H612+H618+H624+H630+H636+H642+H648+H654+H660</f>
        <v>5866775.9999999991</v>
      </c>
    </row>
    <row r="664" spans="1:10" ht="12.75" customHeight="1" x14ac:dyDescent="0.25">
      <c r="A664" s="94" t="s">
        <v>1</v>
      </c>
      <c r="B664" s="95">
        <f>Invoice!E3080</f>
        <v>23080028</v>
      </c>
      <c r="C664" s="96"/>
      <c r="D664" s="97"/>
      <c r="E664" s="97"/>
      <c r="F664" s="97"/>
      <c r="G664" s="98"/>
      <c r="H664" s="99"/>
      <c r="I664" s="99"/>
      <c r="J664" s="100"/>
    </row>
    <row r="665" spans="1:10" ht="12.75" customHeight="1" x14ac:dyDescent="0.25">
      <c r="A665" s="101">
        <v>1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Invoice!B3088</f>
        <v>80</v>
      </c>
      <c r="C666" s="88" t="str">
        <f>Invoice!E3088</f>
        <v>CALCULATOR JOYKO CC-12CO</v>
      </c>
      <c r="D666" s="89">
        <f>Invoice!H3088</f>
        <v>56000</v>
      </c>
      <c r="E666" s="81">
        <f>D666*B666</f>
        <v>4480000</v>
      </c>
      <c r="F666" s="81"/>
      <c r="G666" s="82">
        <f>E666/1.11</f>
        <v>4036036.0360360355</v>
      </c>
      <c r="H666" s="83">
        <f>G666*11%</f>
        <v>443963.96396396391</v>
      </c>
      <c r="I666" s="83">
        <f>G666/B666</f>
        <v>50450.450450450444</v>
      </c>
      <c r="J666" s="103">
        <f>H666/B666</f>
        <v>5549.5495495495488</v>
      </c>
    </row>
    <row r="667" spans="1:10" ht="12.75" customHeight="1" x14ac:dyDescent="0.25">
      <c r="A667" s="101"/>
      <c r="D667" s="81"/>
      <c r="E667" s="81">
        <f>(E666*Invoice!I3088)+((E666-(E666*Invoice!I3088))*Invoice!J3088)</f>
        <v>560000</v>
      </c>
      <c r="F667" s="81"/>
      <c r="G667" s="90">
        <f>E667/1.11</f>
        <v>504504.50450450444</v>
      </c>
      <c r="H667" s="91">
        <f>G667*11%</f>
        <v>55495.495495495488</v>
      </c>
      <c r="I667" s="91">
        <f>G667/B666</f>
        <v>6306.3063063063055</v>
      </c>
      <c r="J667" s="104">
        <f>H667/B666</f>
        <v>693.6936936936936</v>
      </c>
    </row>
    <row r="668" spans="1:10" ht="12.75" customHeight="1" x14ac:dyDescent="0.25">
      <c r="A668" s="101"/>
      <c r="D668" s="81" t="s">
        <v>23</v>
      </c>
      <c r="E668" s="81">
        <f>E666-E667</f>
        <v>3920000</v>
      </c>
      <c r="F668" s="81"/>
      <c r="G668" s="82">
        <f>G666-G667</f>
        <v>3531531.5315315309</v>
      </c>
      <c r="H668" s="82">
        <f>H666-H667</f>
        <v>388468.4684684684</v>
      </c>
      <c r="I668" s="82">
        <f>I666-I667</f>
        <v>44144.144144144142</v>
      </c>
      <c r="J668" s="105">
        <f>J666-J667</f>
        <v>4855.8558558558552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3919999.9999999991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2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Invoice!B3089</f>
        <v>60</v>
      </c>
      <c r="C672" s="88" t="str">
        <f>Invoice!E3089</f>
        <v>CUTTER 18 MM KENKO L-500 (BESAR)</v>
      </c>
      <c r="D672" s="89">
        <f>Invoice!H3089</f>
        <v>147600</v>
      </c>
      <c r="E672" s="81">
        <f t="shared" ref="E672:E756" si="80">D672*B672</f>
        <v>8856000</v>
      </c>
      <c r="F672" s="81"/>
      <c r="G672" s="82">
        <f t="shared" ref="G672:G756" si="81">E672/1.11</f>
        <v>7978378.3783783773</v>
      </c>
      <c r="H672" s="83">
        <f t="shared" ref="H672:H756" si="82">G672*11%</f>
        <v>877621.62162162154</v>
      </c>
      <c r="I672" s="83">
        <f t="shared" ref="I672:I756" si="83">G672/B672</f>
        <v>132972.97297297296</v>
      </c>
      <c r="J672" s="103">
        <f t="shared" ref="J672:J756" si="84">H672/B672</f>
        <v>14627.027027027025</v>
      </c>
    </row>
    <row r="673" spans="1:10" ht="12.75" customHeight="1" x14ac:dyDescent="0.25">
      <c r="A673" s="101"/>
      <c r="D673" s="81"/>
      <c r="E673" s="81">
        <f>(E672*Invoice!I3089)+((E672-(E672*Invoice!I3089))*Invoice!J3089)</f>
        <v>1107000</v>
      </c>
      <c r="F673" s="81"/>
      <c r="G673" s="90">
        <f>E673/1.11</f>
        <v>997297.29729729716</v>
      </c>
      <c r="H673" s="91">
        <f>G673*11%</f>
        <v>109702.70270270269</v>
      </c>
      <c r="I673" s="91">
        <f>G673/B672</f>
        <v>16621.62162162162</v>
      </c>
      <c r="J673" s="104">
        <f>H673/B672</f>
        <v>1828.3783783783781</v>
      </c>
    </row>
    <row r="674" spans="1:10" ht="12.75" customHeight="1" x14ac:dyDescent="0.25">
      <c r="A674" s="101"/>
      <c r="D674" s="81" t="s">
        <v>23</v>
      </c>
      <c r="E674" s="81">
        <f>E672-E673</f>
        <v>7749000</v>
      </c>
      <c r="F674" s="81"/>
      <c r="G674" s="82">
        <f>G672-G673</f>
        <v>6981081.0810810803</v>
      </c>
      <c r="H674" s="82">
        <f>H672-H673</f>
        <v>767918.91891891882</v>
      </c>
      <c r="I674" s="82">
        <f>I672-I673</f>
        <v>116351.35135135133</v>
      </c>
      <c r="J674" s="105">
        <f>J672-J673</f>
        <v>12798.648648648646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7748999.9999999991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3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Invoice!B3090</f>
        <v>0</v>
      </c>
      <c r="C678" s="88">
        <f>Invoice!E3090</f>
        <v>0</v>
      </c>
      <c r="D678" s="89">
        <f>Invoice!H3090</f>
        <v>0</v>
      </c>
      <c r="E678" s="81">
        <f t="shared" si="80"/>
        <v>0</v>
      </c>
      <c r="F678" s="81"/>
      <c r="G678" s="82">
        <f t="shared" si="81"/>
        <v>0</v>
      </c>
      <c r="H678" s="83">
        <f t="shared" si="82"/>
        <v>0</v>
      </c>
      <c r="I678" s="83" t="e">
        <f t="shared" si="83"/>
        <v>#DIV/0!</v>
      </c>
      <c r="J678" s="103" t="e">
        <f t="shared" si="84"/>
        <v>#DIV/0!</v>
      </c>
    </row>
    <row r="679" spans="1:10" ht="12.75" customHeight="1" x14ac:dyDescent="0.25">
      <c r="A679" s="101"/>
      <c r="D679" s="81"/>
      <c r="E679" s="81">
        <f>(E678*Invoice!I3090)+((E678-(E678*Invoice!I3090))*Invoice!J3090)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4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Invoice!B3091</f>
        <v>0</v>
      </c>
      <c r="C684" s="88">
        <f>Invoice!E3091</f>
        <v>0</v>
      </c>
      <c r="D684" s="89">
        <f>Invoice!H3091</f>
        <v>0</v>
      </c>
      <c r="E684" s="81">
        <f t="shared" si="80"/>
        <v>0</v>
      </c>
      <c r="F684" s="81"/>
      <c r="G684" s="82">
        <f t="shared" si="81"/>
        <v>0</v>
      </c>
      <c r="H684" s="83">
        <f t="shared" si="82"/>
        <v>0</v>
      </c>
      <c r="I684" s="83" t="e">
        <f t="shared" si="83"/>
        <v>#DIV/0!</v>
      </c>
      <c r="J684" s="103" t="e">
        <f t="shared" si="84"/>
        <v>#DIV/0!</v>
      </c>
    </row>
    <row r="685" spans="1:10" ht="12.75" customHeight="1" x14ac:dyDescent="0.25">
      <c r="A685" s="101"/>
      <c r="D685" s="81"/>
      <c r="E685" s="81">
        <f>(E684*Invoice!I3091)+((E684-(E684*Invoice!I3091))*Invoice!J3091)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5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Invoice!B3092</f>
        <v>0</v>
      </c>
      <c r="C690" s="88">
        <f>Invoice!E3092</f>
        <v>0</v>
      </c>
      <c r="D690" s="89">
        <f>Invoice!H3092</f>
        <v>0</v>
      </c>
      <c r="E690" s="81">
        <f t="shared" si="80"/>
        <v>0</v>
      </c>
      <c r="F690" s="81"/>
      <c r="G690" s="82">
        <f t="shared" si="81"/>
        <v>0</v>
      </c>
      <c r="H690" s="83">
        <f t="shared" si="82"/>
        <v>0</v>
      </c>
      <c r="I690" s="83" t="e">
        <f t="shared" si="83"/>
        <v>#DIV/0!</v>
      </c>
      <c r="J690" s="103" t="e">
        <f t="shared" si="84"/>
        <v>#DIV/0!</v>
      </c>
    </row>
    <row r="691" spans="1:10" ht="12.75" customHeight="1" x14ac:dyDescent="0.25">
      <c r="A691" s="101"/>
      <c r="D691" s="81"/>
      <c r="E691" s="81">
        <f>(E690*Invoice!I3092)+((E690-(E690*Invoice!I3092))*Invoice!J3092)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6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Invoice!B3093</f>
        <v>0</v>
      </c>
      <c r="C696" s="88">
        <f>Invoice!E3093</f>
        <v>0</v>
      </c>
      <c r="D696" s="89">
        <f>Invoice!H3093</f>
        <v>0</v>
      </c>
      <c r="E696" s="81">
        <f t="shared" si="80"/>
        <v>0</v>
      </c>
      <c r="F696" s="81"/>
      <c r="G696" s="82">
        <f t="shared" si="81"/>
        <v>0</v>
      </c>
      <c r="H696" s="83">
        <f t="shared" si="82"/>
        <v>0</v>
      </c>
      <c r="I696" s="83" t="e">
        <f t="shared" si="83"/>
        <v>#DIV/0!</v>
      </c>
      <c r="J696" s="103" t="e">
        <f t="shared" si="84"/>
        <v>#DIV/0!</v>
      </c>
    </row>
    <row r="697" spans="1:10" ht="12.75" customHeight="1" x14ac:dyDescent="0.25">
      <c r="A697" s="101"/>
      <c r="D697" s="81"/>
      <c r="E697" s="81">
        <f>(E696*Invoice!I3093)+((E696-(E696*Invoice!I3093))*Invoice!J3093)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7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Invoice!B3094</f>
        <v>0</v>
      </c>
      <c r="C702" s="88">
        <f>Invoice!E3094</f>
        <v>0</v>
      </c>
      <c r="D702" s="89">
        <f>Invoice!H3094</f>
        <v>0</v>
      </c>
      <c r="E702" s="81">
        <f t="shared" si="80"/>
        <v>0</v>
      </c>
      <c r="F702" s="81"/>
      <c r="G702" s="82">
        <f t="shared" si="81"/>
        <v>0</v>
      </c>
      <c r="H702" s="83">
        <f t="shared" si="82"/>
        <v>0</v>
      </c>
      <c r="I702" s="83" t="e">
        <f t="shared" si="83"/>
        <v>#DIV/0!</v>
      </c>
      <c r="J702" s="103" t="e">
        <f t="shared" si="84"/>
        <v>#DIV/0!</v>
      </c>
    </row>
    <row r="703" spans="1:10" ht="12.75" customHeight="1" x14ac:dyDescent="0.25">
      <c r="A703" s="101"/>
      <c r="D703" s="81"/>
      <c r="E703" s="81">
        <f>(E702*Invoice!I3094)+((E702-(E702*Invoice!I3094))*Invoice!J3094)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8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Invoice!B3095</f>
        <v>0</v>
      </c>
      <c r="C708" s="88">
        <f>Invoice!E3095</f>
        <v>0</v>
      </c>
      <c r="D708" s="89">
        <f>Invoice!H3095</f>
        <v>0</v>
      </c>
      <c r="E708" s="81">
        <f t="shared" si="80"/>
        <v>0</v>
      </c>
      <c r="F708" s="81"/>
      <c r="G708" s="82">
        <f t="shared" si="81"/>
        <v>0</v>
      </c>
      <c r="H708" s="83">
        <f t="shared" si="82"/>
        <v>0</v>
      </c>
      <c r="I708" s="83" t="e">
        <f t="shared" si="83"/>
        <v>#DIV/0!</v>
      </c>
      <c r="J708" s="103" t="e">
        <f t="shared" si="84"/>
        <v>#DIV/0!</v>
      </c>
    </row>
    <row r="709" spans="1:10" ht="12.75" customHeight="1" x14ac:dyDescent="0.25">
      <c r="A709" s="101"/>
      <c r="D709" s="81"/>
      <c r="E709" s="81">
        <f>(E708*Invoice!I3095)+((E708-(E708*Invoice!I3095))*Invoice!J3095)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9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Invoice!B3096</f>
        <v>0</v>
      </c>
      <c r="C714" s="88">
        <f>Invoice!E3096</f>
        <v>0</v>
      </c>
      <c r="D714" s="89">
        <f>Invoice!H3096</f>
        <v>0</v>
      </c>
      <c r="E714" s="81">
        <f t="shared" si="80"/>
        <v>0</v>
      </c>
      <c r="F714" s="81"/>
      <c r="G714" s="82">
        <f t="shared" si="81"/>
        <v>0</v>
      </c>
      <c r="H714" s="83">
        <f t="shared" si="82"/>
        <v>0</v>
      </c>
      <c r="I714" s="83" t="e">
        <f t="shared" si="83"/>
        <v>#DIV/0!</v>
      </c>
      <c r="J714" s="103" t="e">
        <f t="shared" si="84"/>
        <v>#DIV/0!</v>
      </c>
    </row>
    <row r="715" spans="1:10" ht="12.75" customHeight="1" x14ac:dyDescent="0.25">
      <c r="A715" s="101"/>
      <c r="D715" s="81"/>
      <c r="E715" s="81">
        <f>(E714*Invoice!I3096)+((E714-(E714*Invoice!I3096))*Invoice!J3096)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10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Invoice!B3097</f>
        <v>0</v>
      </c>
      <c r="C720" s="88">
        <f>Invoice!E3097</f>
        <v>0</v>
      </c>
      <c r="D720" s="89">
        <f>Invoice!H3097</f>
        <v>0</v>
      </c>
      <c r="E720" s="81">
        <f t="shared" si="80"/>
        <v>0</v>
      </c>
      <c r="F720" s="81"/>
      <c r="G720" s="82">
        <f t="shared" si="81"/>
        <v>0</v>
      </c>
      <c r="H720" s="83">
        <f t="shared" si="82"/>
        <v>0</v>
      </c>
      <c r="I720" s="83" t="e">
        <f t="shared" si="83"/>
        <v>#DIV/0!</v>
      </c>
      <c r="J720" s="103" t="e">
        <f t="shared" si="84"/>
        <v>#DIV/0!</v>
      </c>
    </row>
    <row r="721" spans="1:10" ht="12.75" customHeight="1" x14ac:dyDescent="0.25">
      <c r="A721" s="101"/>
      <c r="D721" s="81"/>
      <c r="E721" s="81">
        <f>(E720*Invoice!I3097)+((E720-(E720*Invoice!I3097))*Invoice!J3097)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11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Invoice!B3098</f>
        <v>0</v>
      </c>
      <c r="C726" s="88">
        <f>Invoice!E3098</f>
        <v>0</v>
      </c>
      <c r="D726" s="89">
        <f>Invoice!H3098</f>
        <v>0</v>
      </c>
      <c r="E726" s="81">
        <f t="shared" si="80"/>
        <v>0</v>
      </c>
      <c r="F726" s="81"/>
      <c r="G726" s="82">
        <f t="shared" si="81"/>
        <v>0</v>
      </c>
      <c r="H726" s="83">
        <f t="shared" si="82"/>
        <v>0</v>
      </c>
      <c r="I726" s="83" t="e">
        <f t="shared" si="83"/>
        <v>#DIV/0!</v>
      </c>
      <c r="J726" s="103" t="e">
        <f t="shared" si="84"/>
        <v>#DIV/0!</v>
      </c>
    </row>
    <row r="727" spans="1:10" ht="12.75" customHeight="1" x14ac:dyDescent="0.25">
      <c r="A727" s="101"/>
      <c r="D727" s="81"/>
      <c r="E727" s="81">
        <f>(E726*Invoice!I3098)+((E726-(E726*Invoice!I3098))*Invoice!J3098)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12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Invoice!B3099</f>
        <v>0</v>
      </c>
      <c r="C732" s="88">
        <f>Invoice!E3099</f>
        <v>0</v>
      </c>
      <c r="D732" s="89">
        <f>Invoice!H3099</f>
        <v>0</v>
      </c>
      <c r="E732" s="81">
        <f t="shared" si="80"/>
        <v>0</v>
      </c>
      <c r="F732" s="81"/>
      <c r="G732" s="82">
        <f t="shared" si="81"/>
        <v>0</v>
      </c>
      <c r="H732" s="83">
        <f t="shared" si="82"/>
        <v>0</v>
      </c>
      <c r="I732" s="83" t="e">
        <f t="shared" si="83"/>
        <v>#DIV/0!</v>
      </c>
      <c r="J732" s="103" t="e">
        <f t="shared" si="84"/>
        <v>#DIV/0!</v>
      </c>
    </row>
    <row r="733" spans="1:10" ht="12.75" customHeight="1" x14ac:dyDescent="0.25">
      <c r="A733" s="101"/>
      <c r="D733" s="81"/>
      <c r="E733" s="81">
        <f>(E732*Invoice!I3099)+((E732-(E732*Invoice!I3099))*Invoice!J3099)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13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Invoice!B3100</f>
        <v>0</v>
      </c>
      <c r="C738" s="88">
        <f>Invoice!E3100</f>
        <v>0</v>
      </c>
      <c r="D738" s="89">
        <f>Invoice!H3100</f>
        <v>0</v>
      </c>
      <c r="E738" s="81">
        <f t="shared" si="80"/>
        <v>0</v>
      </c>
      <c r="F738" s="81"/>
      <c r="G738" s="82">
        <f t="shared" si="81"/>
        <v>0</v>
      </c>
      <c r="H738" s="83">
        <f t="shared" si="82"/>
        <v>0</v>
      </c>
      <c r="I738" s="83" t="e">
        <f t="shared" si="83"/>
        <v>#DIV/0!</v>
      </c>
      <c r="J738" s="103" t="e">
        <f t="shared" si="84"/>
        <v>#DIV/0!</v>
      </c>
    </row>
    <row r="739" spans="1:10" ht="12.75" customHeight="1" x14ac:dyDescent="0.25">
      <c r="A739" s="101"/>
      <c r="D739" s="81"/>
      <c r="E739" s="81">
        <f>(E738*Invoice!I3100)+((E738-(E738*Invoice!I3100))*Invoice!J3100)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14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Invoice!B3101</f>
        <v>0</v>
      </c>
      <c r="C744" s="88">
        <f>Invoice!E3101</f>
        <v>0</v>
      </c>
      <c r="D744" s="89">
        <f>Invoice!H3101</f>
        <v>0</v>
      </c>
      <c r="E744" s="81">
        <f t="shared" si="80"/>
        <v>0</v>
      </c>
      <c r="F744" s="81"/>
      <c r="G744" s="82">
        <f t="shared" si="81"/>
        <v>0</v>
      </c>
      <c r="H744" s="83">
        <f t="shared" si="82"/>
        <v>0</v>
      </c>
      <c r="I744" s="83" t="e">
        <f t="shared" si="83"/>
        <v>#DIV/0!</v>
      </c>
      <c r="J744" s="103" t="e">
        <f t="shared" si="84"/>
        <v>#DIV/0!</v>
      </c>
    </row>
    <row r="745" spans="1:10" ht="12.75" customHeight="1" x14ac:dyDescent="0.25">
      <c r="A745" s="101"/>
      <c r="D745" s="81"/>
      <c r="E745" s="81">
        <f>(E744*Invoice!I3101)+((E744-(E744*Invoice!I3101))*Invoice!J3101)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15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Invoice!B3102</f>
        <v>0</v>
      </c>
      <c r="C750" s="88">
        <f>Invoice!E3102</f>
        <v>0</v>
      </c>
      <c r="D750" s="89">
        <f>Invoice!H3102</f>
        <v>0</v>
      </c>
      <c r="E750" s="81">
        <f t="shared" si="80"/>
        <v>0</v>
      </c>
      <c r="F750" s="81"/>
      <c r="G750" s="82">
        <f t="shared" si="81"/>
        <v>0</v>
      </c>
      <c r="H750" s="83">
        <f t="shared" si="82"/>
        <v>0</v>
      </c>
      <c r="I750" s="83" t="e">
        <f t="shared" si="83"/>
        <v>#DIV/0!</v>
      </c>
      <c r="J750" s="103" t="e">
        <f t="shared" si="84"/>
        <v>#DIV/0!</v>
      </c>
    </row>
    <row r="751" spans="1:10" ht="12.75" customHeight="1" x14ac:dyDescent="0.25">
      <c r="A751" s="101"/>
      <c r="D751" s="81"/>
      <c r="E751" s="81">
        <f>(E750*Invoice!I3102)+((E750-(E750*Invoice!I3102))*Invoice!J3102)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16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Invoice!B3103</f>
        <v>0</v>
      </c>
      <c r="C756" s="88">
        <f>Invoice!E3103</f>
        <v>0</v>
      </c>
      <c r="D756" s="89">
        <f>Invoice!H3103</f>
        <v>0</v>
      </c>
      <c r="E756" s="81">
        <f t="shared" si="80"/>
        <v>0</v>
      </c>
      <c r="F756" s="81"/>
      <c r="G756" s="82">
        <f t="shared" si="81"/>
        <v>0</v>
      </c>
      <c r="H756" s="83">
        <f t="shared" si="82"/>
        <v>0</v>
      </c>
      <c r="I756" s="83" t="e">
        <f t="shared" si="83"/>
        <v>#DIV/0!</v>
      </c>
      <c r="J756" s="103" t="e">
        <f t="shared" si="84"/>
        <v>#DIV/0!</v>
      </c>
    </row>
    <row r="757" spans="1:10" ht="12.75" customHeight="1" x14ac:dyDescent="0.25">
      <c r="A757" s="101"/>
      <c r="D757" s="81"/>
      <c r="E757" s="81">
        <f>(E756*Invoice!I3103)+((E756-(E756*Invoice!I3103))*Invoice!J3103)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C760" s="88"/>
      <c r="D760" s="89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6"/>
      <c r="B761" s="107"/>
      <c r="C761" s="107"/>
      <c r="D761" s="107"/>
      <c r="E761" s="107"/>
      <c r="F761" s="107"/>
      <c r="G761" s="108">
        <f>G668+G674+G680+G686+G692+G698+G704+G710+G716+G722+G728+G734+G740+G746+G752+G758</f>
        <v>10512612.612612611</v>
      </c>
      <c r="H761" s="108">
        <f>H668+H674+H680+H686+H692+H698+H704+H710+H716+H722+H728+H734+H740+H746+H752+H758</f>
        <v>1156387.3873873872</v>
      </c>
      <c r="I761" s="107"/>
      <c r="J761" s="109">
        <f>H669+H675+H681+H687+H693+H699+H705+H711+H717+H723+H729+H735+H741+H747+H753+H759</f>
        <v>11668999.999999998</v>
      </c>
    </row>
    <row r="763" spans="1:10" ht="12.75" customHeight="1" x14ac:dyDescent="0.25">
      <c r="A763" s="94" t="s">
        <v>1</v>
      </c>
      <c r="B763" s="95">
        <f>Invoice!E3194</f>
        <v>23080029</v>
      </c>
      <c r="C763" s="96"/>
      <c r="D763" s="97"/>
      <c r="E763" s="97"/>
      <c r="F763" s="97"/>
      <c r="G763" s="98"/>
      <c r="H763" s="99"/>
      <c r="I763" s="99"/>
      <c r="J763" s="100"/>
    </row>
    <row r="764" spans="1:10" ht="12.75" customHeight="1" x14ac:dyDescent="0.25">
      <c r="A764" s="101">
        <v>1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Invoice!B3202</f>
        <v>6</v>
      </c>
      <c r="C765" s="88" t="str">
        <f>Invoice!E3202</f>
        <v>CORRECTION FLUID KENKO KE-01</v>
      </c>
      <c r="D765" s="89">
        <f>Invoice!H3202</f>
        <v>54300</v>
      </c>
      <c r="E765" s="81">
        <f>D765*B765</f>
        <v>325800</v>
      </c>
      <c r="F765" s="81"/>
      <c r="G765" s="82">
        <f>E765/1.11</f>
        <v>293513.51351351349</v>
      </c>
      <c r="H765" s="83">
        <f>G765*11%</f>
        <v>32286.486486486483</v>
      </c>
      <c r="I765" s="83">
        <f>G765/B765</f>
        <v>48918.918918918913</v>
      </c>
      <c r="J765" s="103">
        <f>H765/B765</f>
        <v>5381.0810810810808</v>
      </c>
    </row>
    <row r="766" spans="1:10" ht="12.75" customHeight="1" x14ac:dyDescent="0.25">
      <c r="A766" s="101"/>
      <c r="D766" s="81"/>
      <c r="E766" s="81">
        <f>(E765*Invoice!I3202)+((E765-(E765*Invoice!I3202))*Invoice!J3202)</f>
        <v>32580</v>
      </c>
      <c r="F766" s="81"/>
      <c r="G766" s="90">
        <f>E766/1.11</f>
        <v>29351.35135135135</v>
      </c>
      <c r="H766" s="91">
        <f>G766*11%</f>
        <v>3228.6486486486483</v>
      </c>
      <c r="I766" s="91">
        <f>G766/B765</f>
        <v>4891.8918918918916</v>
      </c>
      <c r="J766" s="104">
        <f>H766/B765</f>
        <v>538.10810810810801</v>
      </c>
    </row>
    <row r="767" spans="1:10" ht="12.75" customHeight="1" x14ac:dyDescent="0.25">
      <c r="A767" s="101"/>
      <c r="D767" s="81" t="s">
        <v>23</v>
      </c>
      <c r="E767" s="81">
        <f>E765-E766</f>
        <v>293220</v>
      </c>
      <c r="F767" s="81"/>
      <c r="G767" s="82">
        <f>G765-G766</f>
        <v>264162.16216216213</v>
      </c>
      <c r="H767" s="82">
        <f>H765-H766</f>
        <v>29057.837837837833</v>
      </c>
      <c r="I767" s="82">
        <f>I765-I766</f>
        <v>44027.027027027019</v>
      </c>
      <c r="J767" s="105">
        <f>J765-J766</f>
        <v>4842.9729729729725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293219.99999999994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2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Invoice!B3203</f>
        <v>6</v>
      </c>
      <c r="C771" s="88" t="str">
        <f>Invoice!E3203</f>
        <v>CORRECTION TAPE KENKO CT-902 (12M x 5MM)</v>
      </c>
      <c r="D771" s="89">
        <f>Invoice!H3203</f>
        <v>60000</v>
      </c>
      <c r="E771" s="81">
        <f t="shared" ref="E771:E855" si="85">D771*B771</f>
        <v>360000</v>
      </c>
      <c r="F771" s="81"/>
      <c r="G771" s="82">
        <f t="shared" ref="G771:G855" si="86">E771/1.11</f>
        <v>324324.32432432432</v>
      </c>
      <c r="H771" s="83">
        <f t="shared" ref="H771:H855" si="87">G771*11%</f>
        <v>35675.675675675673</v>
      </c>
      <c r="I771" s="83">
        <f t="shared" ref="I771:I855" si="88">G771/B771</f>
        <v>54054.054054054053</v>
      </c>
      <c r="J771" s="103">
        <f t="shared" ref="J771:J855" si="89">H771/B771</f>
        <v>5945.9459459459458</v>
      </c>
    </row>
    <row r="772" spans="1:10" ht="12.75" customHeight="1" x14ac:dyDescent="0.25">
      <c r="A772" s="101"/>
      <c r="D772" s="81"/>
      <c r="E772" s="81">
        <f>(E771*Invoice!I3203)+((E771-(E771*Invoice!I3203))*Invoice!J3203)</f>
        <v>36000</v>
      </c>
      <c r="F772" s="81"/>
      <c r="G772" s="90">
        <f>E772/1.11</f>
        <v>32432.43243243243</v>
      </c>
      <c r="H772" s="91">
        <f>G772*11%</f>
        <v>3567.5675675675675</v>
      </c>
      <c r="I772" s="91">
        <f>G772/B771</f>
        <v>5405.405405405405</v>
      </c>
      <c r="J772" s="104">
        <f>H772/B771</f>
        <v>594.59459459459458</v>
      </c>
    </row>
    <row r="773" spans="1:10" ht="12.75" customHeight="1" x14ac:dyDescent="0.25">
      <c r="A773" s="101"/>
      <c r="D773" s="81" t="s">
        <v>23</v>
      </c>
      <c r="E773" s="81">
        <f>E771-E772</f>
        <v>324000</v>
      </c>
      <c r="F773" s="81"/>
      <c r="G773" s="82">
        <f>G771-G772</f>
        <v>291891.89189189189</v>
      </c>
      <c r="H773" s="82">
        <f>H771-H772</f>
        <v>32108.108108108107</v>
      </c>
      <c r="I773" s="82">
        <f>I771-I772</f>
        <v>48648.648648648646</v>
      </c>
      <c r="J773" s="105">
        <f>J771-J772</f>
        <v>5351.3513513513517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324000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3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Invoice!B3204</f>
        <v>12</v>
      </c>
      <c r="C777" s="88" t="str">
        <f>Invoice!E3204</f>
        <v>GEL PEN KENKO K-1 HITAM</v>
      </c>
      <c r="D777" s="89">
        <f>Invoice!H3204</f>
        <v>39600</v>
      </c>
      <c r="E777" s="81">
        <f t="shared" si="85"/>
        <v>475200</v>
      </c>
      <c r="F777" s="81"/>
      <c r="G777" s="82">
        <f t="shared" si="86"/>
        <v>428108.10810810805</v>
      </c>
      <c r="H777" s="83">
        <f t="shared" si="87"/>
        <v>47091.891891891886</v>
      </c>
      <c r="I777" s="83">
        <f t="shared" si="88"/>
        <v>35675.675675675673</v>
      </c>
      <c r="J777" s="103">
        <f t="shared" si="89"/>
        <v>3924.3243243243237</v>
      </c>
    </row>
    <row r="778" spans="1:10" ht="12.75" customHeight="1" x14ac:dyDescent="0.25">
      <c r="A778" s="101"/>
      <c r="D778" s="81"/>
      <c r="E778" s="81">
        <f>(E777*Invoice!I3204)+((E777-(E777*Invoice!I3204))*Invoice!J3204)</f>
        <v>47520</v>
      </c>
      <c r="F778" s="81"/>
      <c r="G778" s="90">
        <f>E778/1.11</f>
        <v>42810.810810810806</v>
      </c>
      <c r="H778" s="91">
        <f>G778*11%</f>
        <v>4709.1891891891892</v>
      </c>
      <c r="I778" s="91">
        <f>G778/B777</f>
        <v>3567.567567567567</v>
      </c>
      <c r="J778" s="104">
        <f>H778/B777</f>
        <v>392.43243243243245</v>
      </c>
    </row>
    <row r="779" spans="1:10" ht="12.75" customHeight="1" x14ac:dyDescent="0.25">
      <c r="A779" s="101"/>
      <c r="D779" s="81" t="s">
        <v>23</v>
      </c>
      <c r="E779" s="81">
        <f>E777-E778</f>
        <v>427680</v>
      </c>
      <c r="F779" s="81"/>
      <c r="G779" s="82">
        <f>G777-G778</f>
        <v>385297.29729729722</v>
      </c>
      <c r="H779" s="82">
        <f>H777-H778</f>
        <v>42382.7027027027</v>
      </c>
      <c r="I779" s="82">
        <f>I777-I778</f>
        <v>32108.108108108107</v>
      </c>
      <c r="J779" s="105">
        <f>J777-J778</f>
        <v>3531.8918918918912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427679.99999999994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4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Invoice!B3205</f>
        <v>12</v>
      </c>
      <c r="C783" s="88" t="str">
        <f>Invoice!E3205</f>
        <v>GEL PEN KENKO KE-303 T-GEL TRIANGULAR HITAM</v>
      </c>
      <c r="D783" s="89">
        <f>Invoice!H3205</f>
        <v>21600</v>
      </c>
      <c r="E783" s="81">
        <f t="shared" si="85"/>
        <v>259200</v>
      </c>
      <c r="F783" s="81"/>
      <c r="G783" s="82">
        <f t="shared" si="86"/>
        <v>233513.51351351349</v>
      </c>
      <c r="H783" s="83">
        <f t="shared" si="87"/>
        <v>25686.486486486483</v>
      </c>
      <c r="I783" s="83">
        <f t="shared" si="88"/>
        <v>19459.459459459456</v>
      </c>
      <c r="J783" s="103">
        <f t="shared" si="89"/>
        <v>2140.5405405405404</v>
      </c>
    </row>
    <row r="784" spans="1:10" ht="12.75" customHeight="1" x14ac:dyDescent="0.25">
      <c r="A784" s="101"/>
      <c r="D784" s="81"/>
      <c r="E784" s="81">
        <f>(E783*Invoice!I3205)+((E783-(E783*Invoice!I3205))*Invoice!J3205)</f>
        <v>25920</v>
      </c>
      <c r="F784" s="81"/>
      <c r="G784" s="90">
        <f>E784/1.11</f>
        <v>23351.35135135135</v>
      </c>
      <c r="H784" s="91">
        <f>G784*11%</f>
        <v>2568.6486486486483</v>
      </c>
      <c r="I784" s="91">
        <f>G784/B783</f>
        <v>1945.9459459459458</v>
      </c>
      <c r="J784" s="104">
        <f>H784/B783</f>
        <v>214.05405405405403</v>
      </c>
    </row>
    <row r="785" spans="1:10" ht="12.75" customHeight="1" x14ac:dyDescent="0.25">
      <c r="A785" s="101"/>
      <c r="D785" s="81" t="s">
        <v>23</v>
      </c>
      <c r="E785" s="81">
        <f>E783-E784</f>
        <v>233280</v>
      </c>
      <c r="F785" s="81"/>
      <c r="G785" s="82">
        <f>G783-G784</f>
        <v>210162.16216216213</v>
      </c>
      <c r="H785" s="82">
        <f>H783-H784</f>
        <v>23117.837837837833</v>
      </c>
      <c r="I785" s="82">
        <f>I783-I784</f>
        <v>17513.51351351351</v>
      </c>
      <c r="J785" s="105">
        <f>J783-J784</f>
        <v>1926.4864864864865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233279.99999999997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5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Invoice!B3206</f>
        <v>6</v>
      </c>
      <c r="C789" s="88" t="str">
        <f>Invoice!E3206</f>
        <v>PUSH PIN KENKO PN-30</v>
      </c>
      <c r="D789" s="89">
        <f>Invoice!H3206</f>
        <v>33000</v>
      </c>
      <c r="E789" s="81">
        <f t="shared" si="85"/>
        <v>198000</v>
      </c>
      <c r="F789" s="81"/>
      <c r="G789" s="82">
        <f t="shared" si="86"/>
        <v>178378.37837837837</v>
      </c>
      <c r="H789" s="83">
        <f t="shared" si="87"/>
        <v>19621.62162162162</v>
      </c>
      <c r="I789" s="83">
        <f t="shared" si="88"/>
        <v>29729.72972972973</v>
      </c>
      <c r="J789" s="103">
        <f t="shared" si="89"/>
        <v>3270.27027027027</v>
      </c>
    </row>
    <row r="790" spans="1:10" ht="12.75" customHeight="1" x14ac:dyDescent="0.25">
      <c r="A790" s="101"/>
      <c r="D790" s="81"/>
      <c r="E790" s="81">
        <f>(E789*Invoice!I3206)+((E789-(E789*Invoice!I3206))*Invoice!J3206)</f>
        <v>19800</v>
      </c>
      <c r="F790" s="81"/>
      <c r="G790" s="90">
        <f>E790/1.11</f>
        <v>17837.837837837837</v>
      </c>
      <c r="H790" s="91">
        <f>G790*11%</f>
        <v>1962.1621621621621</v>
      </c>
      <c r="I790" s="91">
        <f>G790/B789</f>
        <v>2972.9729729729729</v>
      </c>
      <c r="J790" s="104">
        <f>H790/B789</f>
        <v>327.02702702702703</v>
      </c>
    </row>
    <row r="791" spans="1:10" ht="12.75" customHeight="1" x14ac:dyDescent="0.25">
      <c r="A791" s="101"/>
      <c r="D791" s="81" t="s">
        <v>23</v>
      </c>
      <c r="E791" s="81">
        <f>E789-E790</f>
        <v>178200</v>
      </c>
      <c r="F791" s="81"/>
      <c r="G791" s="82">
        <f>G789-G790</f>
        <v>160540.54054054053</v>
      </c>
      <c r="H791" s="82">
        <f>H789-H790</f>
        <v>17659.459459459456</v>
      </c>
      <c r="I791" s="82">
        <f>I789-I790</f>
        <v>26756.756756756757</v>
      </c>
      <c r="J791" s="105">
        <f>J789-J790</f>
        <v>2943.2432432432429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178200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6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Invoice!B3207</f>
        <v>6</v>
      </c>
      <c r="C795" s="88" t="str">
        <f>Invoice!E3207</f>
        <v>PAPER CLIP WARNA KENKO 3100</v>
      </c>
      <c r="D795" s="89">
        <f>Invoice!H3207</f>
        <v>41400</v>
      </c>
      <c r="E795" s="81">
        <f t="shared" si="85"/>
        <v>248400</v>
      </c>
      <c r="F795" s="81"/>
      <c r="G795" s="82">
        <f t="shared" si="86"/>
        <v>223783.78378378376</v>
      </c>
      <c r="H795" s="83">
        <f t="shared" si="87"/>
        <v>24616.216216216213</v>
      </c>
      <c r="I795" s="83">
        <f t="shared" si="88"/>
        <v>37297.297297297293</v>
      </c>
      <c r="J795" s="103">
        <f t="shared" si="89"/>
        <v>4102.7027027027025</v>
      </c>
    </row>
    <row r="796" spans="1:10" ht="12.75" customHeight="1" x14ac:dyDescent="0.25">
      <c r="A796" s="101"/>
      <c r="D796" s="81"/>
      <c r="E796" s="81">
        <f>(E795*Invoice!I3207)+((E795-(E795*Invoice!I3207))*Invoice!J3207)</f>
        <v>24840</v>
      </c>
      <c r="F796" s="81"/>
      <c r="G796" s="90">
        <f>E796/1.11</f>
        <v>22378.378378378377</v>
      </c>
      <c r="H796" s="91">
        <f>G796*11%</f>
        <v>2461.6216216216212</v>
      </c>
      <c r="I796" s="91">
        <f>G796/B795</f>
        <v>3729.7297297297296</v>
      </c>
      <c r="J796" s="104">
        <f>H796/B795</f>
        <v>410.2702702702702</v>
      </c>
    </row>
    <row r="797" spans="1:10" ht="12.75" customHeight="1" x14ac:dyDescent="0.25">
      <c r="A797" s="101"/>
      <c r="D797" s="81" t="s">
        <v>23</v>
      </c>
      <c r="E797" s="81">
        <f>E795-E796</f>
        <v>223560</v>
      </c>
      <c r="F797" s="81"/>
      <c r="G797" s="82">
        <f>G795-G796</f>
        <v>201405.40540540538</v>
      </c>
      <c r="H797" s="82">
        <f>H795-H796</f>
        <v>22154.594594594593</v>
      </c>
      <c r="I797" s="82">
        <f>I795-I796</f>
        <v>33567.567567567567</v>
      </c>
      <c r="J797" s="105">
        <f>J795-J796</f>
        <v>3692.4324324324325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223559.99999999997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7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Invoice!B3208</f>
        <v>2</v>
      </c>
      <c r="C801" s="88" t="str">
        <f>Invoice!E3208</f>
        <v>DESK SET KENKO K-8312 ORGANIZER</v>
      </c>
      <c r="D801" s="89">
        <f>Invoice!H3208</f>
        <v>348000</v>
      </c>
      <c r="E801" s="81">
        <f t="shared" si="85"/>
        <v>696000</v>
      </c>
      <c r="F801" s="81"/>
      <c r="G801" s="82">
        <f t="shared" si="86"/>
        <v>627027.02702702698</v>
      </c>
      <c r="H801" s="83">
        <f t="shared" si="87"/>
        <v>68972.972972972973</v>
      </c>
      <c r="I801" s="83">
        <f t="shared" si="88"/>
        <v>313513.51351351349</v>
      </c>
      <c r="J801" s="103">
        <f t="shared" si="89"/>
        <v>34486.486486486487</v>
      </c>
    </row>
    <row r="802" spans="1:10" ht="12.75" customHeight="1" x14ac:dyDescent="0.25">
      <c r="A802" s="101"/>
      <c r="D802" s="81"/>
      <c r="E802" s="81">
        <f>(E801*Invoice!I3208)+((E801-(E801*Invoice!I3208))*Invoice!J3208)</f>
        <v>69600</v>
      </c>
      <c r="F802" s="81"/>
      <c r="G802" s="90">
        <f>E802/1.11</f>
        <v>62702.7027027027</v>
      </c>
      <c r="H802" s="91">
        <f>G802*11%</f>
        <v>6897.2972972972966</v>
      </c>
      <c r="I802" s="91">
        <f>G802/B801</f>
        <v>31351.35135135135</v>
      </c>
      <c r="J802" s="104">
        <f>H802/B801</f>
        <v>3448.6486486486483</v>
      </c>
    </row>
    <row r="803" spans="1:10" ht="12.75" customHeight="1" x14ac:dyDescent="0.25">
      <c r="A803" s="101"/>
      <c r="D803" s="81" t="s">
        <v>23</v>
      </c>
      <c r="E803" s="81">
        <f>E801-E802</f>
        <v>626400</v>
      </c>
      <c r="F803" s="81"/>
      <c r="G803" s="82">
        <f>G801-G802</f>
        <v>564324.32432432426</v>
      </c>
      <c r="H803" s="82">
        <f>H801-H802</f>
        <v>62075.67567567568</v>
      </c>
      <c r="I803" s="82">
        <f>I801-I802</f>
        <v>282162.16216216213</v>
      </c>
      <c r="J803" s="105">
        <f>J801-J802</f>
        <v>31037.83783783784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626400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8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Invoice!B3209</f>
        <v>50</v>
      </c>
      <c r="C807" s="88" t="str">
        <f>Invoice!E3209</f>
        <v>BINDER CLIP KENKO NO. 105</v>
      </c>
      <c r="D807" s="89">
        <f>Invoice!H3209</f>
        <v>28800</v>
      </c>
      <c r="E807" s="81">
        <f t="shared" si="85"/>
        <v>1440000</v>
      </c>
      <c r="F807" s="81"/>
      <c r="G807" s="82">
        <f t="shared" si="86"/>
        <v>1297297.2972972973</v>
      </c>
      <c r="H807" s="83">
        <f t="shared" si="87"/>
        <v>142702.70270270269</v>
      </c>
      <c r="I807" s="83">
        <f t="shared" si="88"/>
        <v>25945.945945945947</v>
      </c>
      <c r="J807" s="103">
        <f t="shared" si="89"/>
        <v>2854.0540540540537</v>
      </c>
    </row>
    <row r="808" spans="1:10" ht="12.75" customHeight="1" x14ac:dyDescent="0.25">
      <c r="A808" s="101"/>
      <c r="D808" s="81"/>
      <c r="E808" s="81">
        <f>(E807*Invoice!I3209)+((E807-(E807*Invoice!I3209))*Invoice!J3209)</f>
        <v>144000</v>
      </c>
      <c r="F808" s="81"/>
      <c r="G808" s="90">
        <f>E808/1.11</f>
        <v>129729.72972972972</v>
      </c>
      <c r="H808" s="91">
        <f>G808*11%</f>
        <v>14270.27027027027</v>
      </c>
      <c r="I808" s="91">
        <f>G808/B807</f>
        <v>2594.5945945945946</v>
      </c>
      <c r="J808" s="104">
        <f>H808/B807</f>
        <v>285.40540540540542</v>
      </c>
    </row>
    <row r="809" spans="1:10" ht="12.75" customHeight="1" x14ac:dyDescent="0.25">
      <c r="A809" s="101"/>
      <c r="D809" s="81" t="s">
        <v>23</v>
      </c>
      <c r="E809" s="81">
        <f>E807-E808</f>
        <v>1296000</v>
      </c>
      <c r="F809" s="81"/>
      <c r="G809" s="82">
        <f>G807-G808</f>
        <v>1167567.5675675676</v>
      </c>
      <c r="H809" s="82">
        <f>H807-H808</f>
        <v>128432.43243243243</v>
      </c>
      <c r="I809" s="82">
        <f>I807-I808</f>
        <v>23351.351351351354</v>
      </c>
      <c r="J809" s="105">
        <f>J807-J808</f>
        <v>2568.6486486486483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1296000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9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Invoice!B3210</f>
        <v>0</v>
      </c>
      <c r="C813" s="88">
        <f>Invoice!E3210</f>
        <v>0</v>
      </c>
      <c r="D813" s="89">
        <f>Invoice!H3210</f>
        <v>0</v>
      </c>
      <c r="E813" s="81">
        <f t="shared" si="85"/>
        <v>0</v>
      </c>
      <c r="F813" s="81"/>
      <c r="G813" s="82">
        <f t="shared" si="86"/>
        <v>0</v>
      </c>
      <c r="H813" s="83">
        <f t="shared" si="87"/>
        <v>0</v>
      </c>
      <c r="I813" s="83" t="e">
        <f t="shared" si="88"/>
        <v>#DIV/0!</v>
      </c>
      <c r="J813" s="103" t="e">
        <f t="shared" si="89"/>
        <v>#DIV/0!</v>
      </c>
    </row>
    <row r="814" spans="1:10" ht="12.75" customHeight="1" x14ac:dyDescent="0.25">
      <c r="A814" s="101"/>
      <c r="D814" s="81"/>
      <c r="E814" s="81">
        <f>(E813*Invoice!I3210)+((E813-(E813*Invoice!I3210))*Invoice!J3210)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10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Invoice!B3211</f>
        <v>0</v>
      </c>
      <c r="C819" s="88">
        <f>Invoice!E3211</f>
        <v>0</v>
      </c>
      <c r="D819" s="89">
        <f>Invoice!H3211</f>
        <v>0</v>
      </c>
      <c r="E819" s="81">
        <f t="shared" si="85"/>
        <v>0</v>
      </c>
      <c r="F819" s="81"/>
      <c r="G819" s="82">
        <f t="shared" si="86"/>
        <v>0</v>
      </c>
      <c r="H819" s="83">
        <f t="shared" si="87"/>
        <v>0</v>
      </c>
      <c r="I819" s="83" t="e">
        <f t="shared" si="88"/>
        <v>#DIV/0!</v>
      </c>
      <c r="J819" s="103" t="e">
        <f t="shared" si="89"/>
        <v>#DIV/0!</v>
      </c>
    </row>
    <row r="820" spans="1:10" ht="12.75" customHeight="1" x14ac:dyDescent="0.25">
      <c r="A820" s="101"/>
      <c r="D820" s="81"/>
      <c r="E820" s="81">
        <f>(E819*Invoice!I3211)+((E819-(E819*Invoice!I3211))*Invoice!J3211)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11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Invoice!B3212</f>
        <v>0</v>
      </c>
      <c r="C825" s="88">
        <f>Invoice!E3212</f>
        <v>0</v>
      </c>
      <c r="D825" s="89">
        <f>Invoice!H3212</f>
        <v>0</v>
      </c>
      <c r="E825" s="81">
        <f t="shared" si="85"/>
        <v>0</v>
      </c>
      <c r="F825" s="81"/>
      <c r="G825" s="82">
        <f t="shared" si="86"/>
        <v>0</v>
      </c>
      <c r="H825" s="83">
        <f t="shared" si="87"/>
        <v>0</v>
      </c>
      <c r="I825" s="83" t="e">
        <f t="shared" si="88"/>
        <v>#DIV/0!</v>
      </c>
      <c r="J825" s="103" t="e">
        <f t="shared" si="89"/>
        <v>#DIV/0!</v>
      </c>
    </row>
    <row r="826" spans="1:10" ht="12.75" customHeight="1" x14ac:dyDescent="0.25">
      <c r="A826" s="101"/>
      <c r="D826" s="81"/>
      <c r="E826" s="81">
        <f>(E825*Invoice!I3212)+((E825-(E825*Invoice!I3212))*Invoice!J3212)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12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Invoice!B3213</f>
        <v>0</v>
      </c>
      <c r="C831" s="88">
        <f>Invoice!E3213</f>
        <v>0</v>
      </c>
      <c r="D831" s="89">
        <f>Invoice!H3213</f>
        <v>0</v>
      </c>
      <c r="E831" s="81">
        <f t="shared" si="85"/>
        <v>0</v>
      </c>
      <c r="F831" s="81"/>
      <c r="G831" s="82">
        <f t="shared" si="86"/>
        <v>0</v>
      </c>
      <c r="H831" s="83">
        <f t="shared" si="87"/>
        <v>0</v>
      </c>
      <c r="I831" s="83" t="e">
        <f t="shared" si="88"/>
        <v>#DIV/0!</v>
      </c>
      <c r="J831" s="103" t="e">
        <f t="shared" si="89"/>
        <v>#DIV/0!</v>
      </c>
    </row>
    <row r="832" spans="1:10" ht="12.75" customHeight="1" x14ac:dyDescent="0.25">
      <c r="A832" s="101"/>
      <c r="D832" s="81"/>
      <c r="E832" s="81">
        <f>(E831*Invoice!I3213)+((E831-(E831*Invoice!I3213))*Invoice!J3213)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13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Invoice!B3214</f>
        <v>0</v>
      </c>
      <c r="C837" s="88">
        <f>Invoice!E3214</f>
        <v>0</v>
      </c>
      <c r="D837" s="89">
        <f>Invoice!H3214</f>
        <v>0</v>
      </c>
      <c r="E837" s="81">
        <f t="shared" si="85"/>
        <v>0</v>
      </c>
      <c r="F837" s="81"/>
      <c r="G837" s="82">
        <f t="shared" si="86"/>
        <v>0</v>
      </c>
      <c r="H837" s="83">
        <f t="shared" si="87"/>
        <v>0</v>
      </c>
      <c r="I837" s="83" t="e">
        <f t="shared" si="88"/>
        <v>#DIV/0!</v>
      </c>
      <c r="J837" s="103" t="e">
        <f t="shared" si="89"/>
        <v>#DIV/0!</v>
      </c>
    </row>
    <row r="838" spans="1:10" ht="12.75" customHeight="1" x14ac:dyDescent="0.25">
      <c r="A838" s="101"/>
      <c r="D838" s="81"/>
      <c r="E838" s="81">
        <f>(E837*Invoice!I3214)+((E837-(E837*Invoice!I3214))*Invoice!J3214)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14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Invoice!B3215</f>
        <v>0</v>
      </c>
      <c r="C843" s="88">
        <f>Invoice!E3215</f>
        <v>0</v>
      </c>
      <c r="D843" s="89">
        <f>Invoice!H3215</f>
        <v>0</v>
      </c>
      <c r="E843" s="81">
        <f t="shared" si="85"/>
        <v>0</v>
      </c>
      <c r="F843" s="81"/>
      <c r="G843" s="82">
        <f t="shared" si="86"/>
        <v>0</v>
      </c>
      <c r="H843" s="83">
        <f t="shared" si="87"/>
        <v>0</v>
      </c>
      <c r="I843" s="83" t="e">
        <f t="shared" si="88"/>
        <v>#DIV/0!</v>
      </c>
      <c r="J843" s="103" t="e">
        <f t="shared" si="89"/>
        <v>#DIV/0!</v>
      </c>
    </row>
    <row r="844" spans="1:10" ht="12.75" customHeight="1" x14ac:dyDescent="0.25">
      <c r="A844" s="101"/>
      <c r="D844" s="81"/>
      <c r="E844" s="81">
        <f>(E843*Invoice!I3215)+((E843-(E843*Invoice!I3215))*Invoice!J3215)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15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Invoice!B3216</f>
        <v>0</v>
      </c>
      <c r="C849" s="88">
        <f>Invoice!E3216</f>
        <v>0</v>
      </c>
      <c r="D849" s="89">
        <f>Invoice!H3216</f>
        <v>0</v>
      </c>
      <c r="E849" s="81">
        <f t="shared" si="85"/>
        <v>0</v>
      </c>
      <c r="F849" s="81"/>
      <c r="G849" s="82">
        <f t="shared" si="86"/>
        <v>0</v>
      </c>
      <c r="H849" s="83">
        <f t="shared" si="87"/>
        <v>0</v>
      </c>
      <c r="I849" s="83" t="e">
        <f t="shared" si="88"/>
        <v>#DIV/0!</v>
      </c>
      <c r="J849" s="103" t="e">
        <f t="shared" si="89"/>
        <v>#DIV/0!</v>
      </c>
    </row>
    <row r="850" spans="1:10" ht="12.75" customHeight="1" x14ac:dyDescent="0.25">
      <c r="A850" s="101"/>
      <c r="D850" s="81"/>
      <c r="E850" s="81">
        <f>(E849*Invoice!I3216)+((E849-(E849*Invoice!I3216))*Invoice!J3216)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16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Invoice!B3217</f>
        <v>0</v>
      </c>
      <c r="C855" s="88">
        <f>Invoice!E3217</f>
        <v>0</v>
      </c>
      <c r="D855" s="89">
        <f>Invoice!H3217</f>
        <v>0</v>
      </c>
      <c r="E855" s="81">
        <f t="shared" si="85"/>
        <v>0</v>
      </c>
      <c r="F855" s="81"/>
      <c r="G855" s="82">
        <f t="shared" si="86"/>
        <v>0</v>
      </c>
      <c r="H855" s="83">
        <f t="shared" si="87"/>
        <v>0</v>
      </c>
      <c r="I855" s="83" t="e">
        <f t="shared" si="88"/>
        <v>#DIV/0!</v>
      </c>
      <c r="J855" s="103" t="e">
        <f t="shared" si="89"/>
        <v>#DIV/0!</v>
      </c>
    </row>
    <row r="856" spans="1:10" ht="12.75" customHeight="1" x14ac:dyDescent="0.25">
      <c r="A856" s="101"/>
      <c r="D856" s="81"/>
      <c r="E856" s="81">
        <f>(E855*Invoice!I3217)+((E855-(E855*Invoice!I3217))*Invoice!J3217)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C859" s="88"/>
      <c r="D859" s="89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G767+G773+G779+G785+G791+G797+G803+G809+G815+G821+G827+G833+G839+G845+G851+G857</f>
        <v>3245351.3513513515</v>
      </c>
      <c r="H860" s="108">
        <f>H767+H773+H779+H785+H791+H797+H803+H809+H815+H821+H827+H833+H839+H845+H851+H857</f>
        <v>356988.64864864864</v>
      </c>
      <c r="I860" s="107"/>
      <c r="J860" s="109">
        <f>H768+H774+H780+H786+H792+H798+H804+H810+H816+H822+H828+H834+H840+H846+H852+H858</f>
        <v>3602340</v>
      </c>
    </row>
    <row r="862" spans="1:10" ht="12.75" customHeight="1" x14ac:dyDescent="0.25">
      <c r="A862" s="94" t="s">
        <v>1</v>
      </c>
      <c r="B862" s="95">
        <f>Invoice!E3308</f>
        <v>23080030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Invoice!B3316</f>
        <v>48</v>
      </c>
      <c r="C864" s="88" t="str">
        <f>Invoice!E3316</f>
        <v>PENSIL WARNA KENKO CP-12F CLASSIC (PANJANG)</v>
      </c>
      <c r="D864" s="89">
        <f>Invoice!H3316</f>
        <v>124200</v>
      </c>
      <c r="E864" s="81">
        <f>D864*B864</f>
        <v>5961600</v>
      </c>
      <c r="F864" s="81"/>
      <c r="G864" s="82">
        <f>E864/1.11</f>
        <v>5370810.81081081</v>
      </c>
      <c r="H864" s="83">
        <f>G864*11%</f>
        <v>590789.18918918911</v>
      </c>
      <c r="I864" s="83">
        <f>G864/B864</f>
        <v>111891.89189189188</v>
      </c>
      <c r="J864" s="103">
        <f>H864/B864</f>
        <v>12308.108108108107</v>
      </c>
    </row>
    <row r="865" spans="1:10" ht="12.75" customHeight="1" x14ac:dyDescent="0.25">
      <c r="A865" s="101"/>
      <c r="D865" s="81"/>
      <c r="E865" s="81">
        <f>(E864*Invoice!I3316)+((E864-(E864*Invoice!I3316))*Invoice!J3316)</f>
        <v>804816</v>
      </c>
      <c r="F865" s="81"/>
      <c r="G865" s="90">
        <f>E865/1.11</f>
        <v>725059.45945945941</v>
      </c>
      <c r="H865" s="91">
        <f>G865*11%</f>
        <v>79756.540540540533</v>
      </c>
      <c r="I865" s="91">
        <f>G865/B864</f>
        <v>15105.405405405405</v>
      </c>
      <c r="J865" s="104">
        <f>H865/B864</f>
        <v>1661.5945945945944</v>
      </c>
    </row>
    <row r="866" spans="1:10" ht="12.75" customHeight="1" x14ac:dyDescent="0.25">
      <c r="A866" s="101"/>
      <c r="D866" s="81" t="s">
        <v>23</v>
      </c>
      <c r="E866" s="81">
        <f>E864-E865</f>
        <v>5156784</v>
      </c>
      <c r="F866" s="81"/>
      <c r="G866" s="82">
        <f>G864-G865</f>
        <v>4645751.3513513505</v>
      </c>
      <c r="H866" s="82">
        <f>H864-H865</f>
        <v>511032.64864864858</v>
      </c>
      <c r="I866" s="82">
        <f>I864-I865</f>
        <v>96786.486486486479</v>
      </c>
      <c r="J866" s="105">
        <f>J864-J865</f>
        <v>10646.513513513511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5156783.9999999991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Invoice!B3317</f>
        <v>10</v>
      </c>
      <c r="C870" s="88" t="str">
        <f>Invoice!E3317</f>
        <v>STAMP PLATE DATER KENKO S-68 (Cap Lunas)</v>
      </c>
      <c r="D870" s="89">
        <f>Invoice!H3317</f>
        <v>99600</v>
      </c>
      <c r="E870" s="81">
        <f t="shared" ref="E870:E954" si="90">D870*B870</f>
        <v>996000</v>
      </c>
      <c r="F870" s="81"/>
      <c r="G870" s="82">
        <f t="shared" ref="G870:G954" si="91">E870/1.11</f>
        <v>897297.29729729716</v>
      </c>
      <c r="H870" s="83">
        <f t="shared" ref="H870:H954" si="92">G870*11%</f>
        <v>98702.702702702692</v>
      </c>
      <c r="I870" s="83">
        <f t="shared" ref="I870:I954" si="93">G870/B870</f>
        <v>89729.729729729719</v>
      </c>
      <c r="J870" s="103">
        <f t="shared" ref="J870:J954" si="94">H870/B870</f>
        <v>9870.27027027027</v>
      </c>
    </row>
    <row r="871" spans="1:10" ht="12.75" customHeight="1" x14ac:dyDescent="0.25">
      <c r="A871" s="101"/>
      <c r="D871" s="81"/>
      <c r="E871" s="81">
        <f>(E870*Invoice!I3317)+((E870-(E870*Invoice!I3317))*Invoice!J3317)</f>
        <v>134460</v>
      </c>
      <c r="F871" s="81"/>
      <c r="G871" s="90">
        <f>E871/1.11</f>
        <v>121135.13513513512</v>
      </c>
      <c r="H871" s="91">
        <f>G871*11%</f>
        <v>13324.864864864863</v>
      </c>
      <c r="I871" s="91">
        <f>G871/B870</f>
        <v>12113.513513513511</v>
      </c>
      <c r="J871" s="104">
        <f>H871/B870</f>
        <v>1332.4864864864862</v>
      </c>
    </row>
    <row r="872" spans="1:10" ht="12.75" customHeight="1" x14ac:dyDescent="0.25">
      <c r="A872" s="101"/>
      <c r="D872" s="81" t="s">
        <v>23</v>
      </c>
      <c r="E872" s="81">
        <f>E870-E871</f>
        <v>861540</v>
      </c>
      <c r="F872" s="81"/>
      <c r="G872" s="82">
        <f>G870-G871</f>
        <v>776162.16216216201</v>
      </c>
      <c r="H872" s="82">
        <f>H870-H871</f>
        <v>85377.837837837826</v>
      </c>
      <c r="I872" s="82">
        <f>I870-I871</f>
        <v>77616.216216216213</v>
      </c>
      <c r="J872" s="105">
        <f>J870-J871</f>
        <v>8537.7837837837833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861539.99999999988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3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Invoice!B3318</f>
        <v>0</v>
      </c>
      <c r="C876" s="88">
        <f>Invoice!E3318</f>
        <v>0</v>
      </c>
      <c r="D876" s="89">
        <f>Invoice!H3318</f>
        <v>0</v>
      </c>
      <c r="E876" s="81">
        <f t="shared" si="90"/>
        <v>0</v>
      </c>
      <c r="F876" s="81"/>
      <c r="G876" s="82">
        <f t="shared" si="91"/>
        <v>0</v>
      </c>
      <c r="H876" s="83">
        <f t="shared" si="92"/>
        <v>0</v>
      </c>
      <c r="I876" s="83" t="e">
        <f t="shared" si="93"/>
        <v>#DIV/0!</v>
      </c>
      <c r="J876" s="103" t="e">
        <f t="shared" si="94"/>
        <v>#DIV/0!</v>
      </c>
    </row>
    <row r="877" spans="1:10" ht="12.75" customHeight="1" x14ac:dyDescent="0.25">
      <c r="A877" s="101"/>
      <c r="D877" s="81"/>
      <c r="E877" s="81">
        <f>(E876*Invoice!I3318)+((E876-(E876*Invoice!I3318))*Invoice!J3318)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4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Invoice!B3319</f>
        <v>0</v>
      </c>
      <c r="C882" s="88">
        <f>Invoice!E3319</f>
        <v>0</v>
      </c>
      <c r="D882" s="89">
        <f>Invoice!H3319</f>
        <v>0</v>
      </c>
      <c r="E882" s="81">
        <f t="shared" si="90"/>
        <v>0</v>
      </c>
      <c r="F882" s="81"/>
      <c r="G882" s="82">
        <f t="shared" si="91"/>
        <v>0</v>
      </c>
      <c r="H882" s="83">
        <f t="shared" si="92"/>
        <v>0</v>
      </c>
      <c r="I882" s="83" t="e">
        <f t="shared" si="93"/>
        <v>#DIV/0!</v>
      </c>
      <c r="J882" s="103" t="e">
        <f t="shared" si="94"/>
        <v>#DIV/0!</v>
      </c>
    </row>
    <row r="883" spans="1:10" ht="12.75" customHeight="1" x14ac:dyDescent="0.25">
      <c r="A883" s="101"/>
      <c r="D883" s="81"/>
      <c r="E883" s="81">
        <f>(E882*Invoice!I3319)+((E882-(E882*Invoice!I3319))*Invoice!J3319)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5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Invoice!B3320</f>
        <v>0</v>
      </c>
      <c r="C888" s="88">
        <f>Invoice!E3320</f>
        <v>0</v>
      </c>
      <c r="D888" s="89">
        <f>Invoice!H3320</f>
        <v>0</v>
      </c>
      <c r="E888" s="81">
        <f t="shared" si="90"/>
        <v>0</v>
      </c>
      <c r="F888" s="81"/>
      <c r="G888" s="82">
        <f t="shared" si="91"/>
        <v>0</v>
      </c>
      <c r="H888" s="83">
        <f t="shared" si="92"/>
        <v>0</v>
      </c>
      <c r="I888" s="83" t="e">
        <f t="shared" si="93"/>
        <v>#DIV/0!</v>
      </c>
      <c r="J888" s="103" t="e">
        <f t="shared" si="94"/>
        <v>#DIV/0!</v>
      </c>
    </row>
    <row r="889" spans="1:10" ht="12.75" customHeight="1" x14ac:dyDescent="0.25">
      <c r="A889" s="101"/>
      <c r="D889" s="81"/>
      <c r="E889" s="81">
        <f>(E888*Invoice!I3320)+((E888-(E888*Invoice!I3320))*Invoice!J3320)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6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Invoice!B3321</f>
        <v>0</v>
      </c>
      <c r="C894" s="88">
        <f>Invoice!E3321</f>
        <v>0</v>
      </c>
      <c r="D894" s="89">
        <f>Invoice!H3321</f>
        <v>0</v>
      </c>
      <c r="E894" s="81">
        <f t="shared" si="90"/>
        <v>0</v>
      </c>
      <c r="F894" s="81"/>
      <c r="G894" s="82">
        <f t="shared" si="91"/>
        <v>0</v>
      </c>
      <c r="H894" s="83">
        <f t="shared" si="92"/>
        <v>0</v>
      </c>
      <c r="I894" s="83" t="e">
        <f t="shared" si="93"/>
        <v>#DIV/0!</v>
      </c>
      <c r="J894" s="103" t="e">
        <f t="shared" si="94"/>
        <v>#DIV/0!</v>
      </c>
    </row>
    <row r="895" spans="1:10" ht="12.75" customHeight="1" x14ac:dyDescent="0.25">
      <c r="A895" s="101"/>
      <c r="D895" s="81"/>
      <c r="E895" s="81">
        <f>(E894*Invoice!I3321)+((E894-(E894*Invoice!I3321))*Invoice!J3321)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7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Invoice!B3322</f>
        <v>0</v>
      </c>
      <c r="C900" s="88">
        <f>Invoice!E3322</f>
        <v>0</v>
      </c>
      <c r="D900" s="89">
        <f>Invoice!H3322</f>
        <v>0</v>
      </c>
      <c r="E900" s="81">
        <f t="shared" si="90"/>
        <v>0</v>
      </c>
      <c r="F900" s="81"/>
      <c r="G900" s="82">
        <f t="shared" si="91"/>
        <v>0</v>
      </c>
      <c r="H900" s="83">
        <f t="shared" si="92"/>
        <v>0</v>
      </c>
      <c r="I900" s="83" t="e">
        <f t="shared" si="93"/>
        <v>#DIV/0!</v>
      </c>
      <c r="J900" s="103" t="e">
        <f t="shared" si="94"/>
        <v>#DIV/0!</v>
      </c>
    </row>
    <row r="901" spans="1:10" ht="12.75" customHeight="1" x14ac:dyDescent="0.25">
      <c r="A901" s="101"/>
      <c r="D901" s="81"/>
      <c r="E901" s="81">
        <f>(E900*Invoice!I3322)+((E900-(E900*Invoice!I3322))*Invoice!J3322)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8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Invoice!B3323</f>
        <v>0</v>
      </c>
      <c r="C906" s="88">
        <f>Invoice!E3323</f>
        <v>0</v>
      </c>
      <c r="D906" s="89">
        <f>Invoice!H3323</f>
        <v>0</v>
      </c>
      <c r="E906" s="81">
        <f t="shared" si="90"/>
        <v>0</v>
      </c>
      <c r="F906" s="81"/>
      <c r="G906" s="82">
        <f t="shared" si="91"/>
        <v>0</v>
      </c>
      <c r="H906" s="83">
        <f t="shared" si="92"/>
        <v>0</v>
      </c>
      <c r="I906" s="83" t="e">
        <f t="shared" si="93"/>
        <v>#DIV/0!</v>
      </c>
      <c r="J906" s="103" t="e">
        <f t="shared" si="94"/>
        <v>#DIV/0!</v>
      </c>
    </row>
    <row r="907" spans="1:10" ht="12.75" customHeight="1" x14ac:dyDescent="0.25">
      <c r="A907" s="101"/>
      <c r="D907" s="81"/>
      <c r="E907" s="81">
        <f>(E906*Invoice!I3323)+((E906-(E906*Invoice!I3323))*Invoice!J3323)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9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Invoice!B3324</f>
        <v>0</v>
      </c>
      <c r="C912" s="88">
        <f>Invoice!E3324</f>
        <v>0</v>
      </c>
      <c r="D912" s="89">
        <f>Invoice!H3324</f>
        <v>0</v>
      </c>
      <c r="E912" s="81">
        <f t="shared" si="90"/>
        <v>0</v>
      </c>
      <c r="F912" s="81"/>
      <c r="G912" s="82">
        <f t="shared" si="91"/>
        <v>0</v>
      </c>
      <c r="H912" s="83">
        <f t="shared" si="92"/>
        <v>0</v>
      </c>
      <c r="I912" s="83" t="e">
        <f t="shared" si="93"/>
        <v>#DIV/0!</v>
      </c>
      <c r="J912" s="103" t="e">
        <f t="shared" si="94"/>
        <v>#DIV/0!</v>
      </c>
    </row>
    <row r="913" spans="1:10" ht="12.75" customHeight="1" x14ac:dyDescent="0.25">
      <c r="A913" s="101"/>
      <c r="D913" s="81"/>
      <c r="E913" s="81">
        <f>(E912*Invoice!I3324)+((E912-(E912*Invoice!I3324))*Invoice!J3324)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10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Invoice!B3325</f>
        <v>0</v>
      </c>
      <c r="C918" s="88">
        <f>Invoice!E3325</f>
        <v>0</v>
      </c>
      <c r="D918" s="89">
        <f>Invoice!H3325</f>
        <v>0</v>
      </c>
      <c r="E918" s="81">
        <f t="shared" si="90"/>
        <v>0</v>
      </c>
      <c r="F918" s="81"/>
      <c r="G918" s="82">
        <f t="shared" si="91"/>
        <v>0</v>
      </c>
      <c r="H918" s="83">
        <f t="shared" si="92"/>
        <v>0</v>
      </c>
      <c r="I918" s="83" t="e">
        <f t="shared" si="93"/>
        <v>#DIV/0!</v>
      </c>
      <c r="J918" s="103" t="e">
        <f t="shared" si="94"/>
        <v>#DIV/0!</v>
      </c>
    </row>
    <row r="919" spans="1:10" ht="12.75" customHeight="1" x14ac:dyDescent="0.25">
      <c r="A919" s="101"/>
      <c r="D919" s="81"/>
      <c r="E919" s="81">
        <f>(E918*Invoice!I3325)+((E918-(E918*Invoice!I3325))*Invoice!J3325)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11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Invoice!B3326</f>
        <v>0</v>
      </c>
      <c r="C924" s="88">
        <f>Invoice!E3326</f>
        <v>0</v>
      </c>
      <c r="D924" s="89">
        <f>Invoice!H3326</f>
        <v>0</v>
      </c>
      <c r="E924" s="81">
        <f t="shared" si="90"/>
        <v>0</v>
      </c>
      <c r="F924" s="81"/>
      <c r="G924" s="82">
        <f t="shared" si="91"/>
        <v>0</v>
      </c>
      <c r="H924" s="83">
        <f t="shared" si="92"/>
        <v>0</v>
      </c>
      <c r="I924" s="83" t="e">
        <f t="shared" si="93"/>
        <v>#DIV/0!</v>
      </c>
      <c r="J924" s="103" t="e">
        <f t="shared" si="94"/>
        <v>#DIV/0!</v>
      </c>
    </row>
    <row r="925" spans="1:10" ht="12.75" customHeight="1" x14ac:dyDescent="0.25">
      <c r="A925" s="101"/>
      <c r="D925" s="81"/>
      <c r="E925" s="81">
        <f>(E924*Invoice!I3326)+((E924-(E924*Invoice!I3326))*Invoice!J3326)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12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Invoice!B3327</f>
        <v>0</v>
      </c>
      <c r="C930" s="88">
        <f>Invoice!E3327</f>
        <v>0</v>
      </c>
      <c r="D930" s="89">
        <f>Invoice!H3327</f>
        <v>0</v>
      </c>
      <c r="E930" s="81">
        <f t="shared" si="90"/>
        <v>0</v>
      </c>
      <c r="F930" s="81"/>
      <c r="G930" s="82">
        <f t="shared" si="91"/>
        <v>0</v>
      </c>
      <c r="H930" s="83">
        <f t="shared" si="92"/>
        <v>0</v>
      </c>
      <c r="I930" s="83" t="e">
        <f t="shared" si="93"/>
        <v>#DIV/0!</v>
      </c>
      <c r="J930" s="103" t="e">
        <f t="shared" si="94"/>
        <v>#DIV/0!</v>
      </c>
    </row>
    <row r="931" spans="1:10" ht="12.75" customHeight="1" x14ac:dyDescent="0.25">
      <c r="A931" s="101"/>
      <c r="D931" s="81"/>
      <c r="E931" s="81">
        <f>(E930*Invoice!I3327)+((E930-(E930*Invoice!I3327))*Invoice!J3327)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13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Invoice!B3328</f>
        <v>0</v>
      </c>
      <c r="C936" s="88">
        <f>Invoice!E3328</f>
        <v>0</v>
      </c>
      <c r="D936" s="89">
        <f>Invoice!H3328</f>
        <v>0</v>
      </c>
      <c r="E936" s="81">
        <f t="shared" si="90"/>
        <v>0</v>
      </c>
      <c r="F936" s="81"/>
      <c r="G936" s="82">
        <f t="shared" si="91"/>
        <v>0</v>
      </c>
      <c r="H936" s="83">
        <f t="shared" si="92"/>
        <v>0</v>
      </c>
      <c r="I936" s="83" t="e">
        <f t="shared" si="93"/>
        <v>#DIV/0!</v>
      </c>
      <c r="J936" s="103" t="e">
        <f t="shared" si="94"/>
        <v>#DIV/0!</v>
      </c>
    </row>
    <row r="937" spans="1:10" ht="12.75" customHeight="1" x14ac:dyDescent="0.25">
      <c r="A937" s="101"/>
      <c r="D937" s="81"/>
      <c r="E937" s="81">
        <f>(E936*Invoice!I3328)+((E936-(E936*Invoice!I3328))*Invoice!J3328)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14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Invoice!B3329</f>
        <v>0</v>
      </c>
      <c r="C942" s="88">
        <f>Invoice!E3329</f>
        <v>0</v>
      </c>
      <c r="D942" s="89">
        <f>Invoice!H3329</f>
        <v>0</v>
      </c>
      <c r="E942" s="81">
        <f t="shared" si="90"/>
        <v>0</v>
      </c>
      <c r="F942" s="81"/>
      <c r="G942" s="82">
        <f t="shared" si="91"/>
        <v>0</v>
      </c>
      <c r="H942" s="83">
        <f t="shared" si="92"/>
        <v>0</v>
      </c>
      <c r="I942" s="83" t="e">
        <f t="shared" si="93"/>
        <v>#DIV/0!</v>
      </c>
      <c r="J942" s="103" t="e">
        <f t="shared" si="94"/>
        <v>#DIV/0!</v>
      </c>
    </row>
    <row r="943" spans="1:10" ht="12.75" customHeight="1" x14ac:dyDescent="0.25">
      <c r="A943" s="101"/>
      <c r="D943" s="81"/>
      <c r="E943" s="81">
        <f>(E942*Invoice!I3329)+((E942-(E942*Invoice!I3329))*Invoice!J3329)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15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Invoice!B3330</f>
        <v>0</v>
      </c>
      <c r="C948" s="88">
        <f>Invoice!E3330</f>
        <v>0</v>
      </c>
      <c r="D948" s="89">
        <f>Invoice!H3330</f>
        <v>0</v>
      </c>
      <c r="E948" s="81">
        <f t="shared" si="90"/>
        <v>0</v>
      </c>
      <c r="F948" s="81"/>
      <c r="G948" s="82">
        <f t="shared" si="91"/>
        <v>0</v>
      </c>
      <c r="H948" s="83">
        <f t="shared" si="92"/>
        <v>0</v>
      </c>
      <c r="I948" s="83" t="e">
        <f t="shared" si="93"/>
        <v>#DIV/0!</v>
      </c>
      <c r="J948" s="103" t="e">
        <f t="shared" si="94"/>
        <v>#DIV/0!</v>
      </c>
    </row>
    <row r="949" spans="1:10" ht="12.75" customHeight="1" x14ac:dyDescent="0.25">
      <c r="A949" s="101"/>
      <c r="D949" s="81"/>
      <c r="E949" s="81">
        <f>(E948*Invoice!I3330)+((E948-(E948*Invoice!I3330))*Invoice!J3330)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16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Invoice!B3331</f>
        <v>0</v>
      </c>
      <c r="C954" s="88">
        <f>Invoice!E3331</f>
        <v>0</v>
      </c>
      <c r="D954" s="89">
        <f>Invoice!H3331</f>
        <v>0</v>
      </c>
      <c r="E954" s="81">
        <f t="shared" si="90"/>
        <v>0</v>
      </c>
      <c r="F954" s="81"/>
      <c r="G954" s="82">
        <f t="shared" si="91"/>
        <v>0</v>
      </c>
      <c r="H954" s="83">
        <f t="shared" si="92"/>
        <v>0</v>
      </c>
      <c r="I954" s="83" t="e">
        <f t="shared" si="93"/>
        <v>#DIV/0!</v>
      </c>
      <c r="J954" s="103" t="e">
        <f t="shared" si="94"/>
        <v>#DIV/0!</v>
      </c>
    </row>
    <row r="955" spans="1:10" ht="12.75" customHeight="1" x14ac:dyDescent="0.25">
      <c r="A955" s="101"/>
      <c r="D955" s="81"/>
      <c r="E955" s="81">
        <f>(E954*Invoice!I3331)+((E954-(E954*Invoice!I3331))*Invoice!J3331)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C958" s="88"/>
      <c r="D958" s="89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6"/>
      <c r="B959" s="107"/>
      <c r="C959" s="107"/>
      <c r="D959" s="107"/>
      <c r="E959" s="107"/>
      <c r="F959" s="107"/>
      <c r="G959" s="108">
        <f>G866+G872+G878+G884+G890+G896+G902+G908+G914+G920+G926+G932+G938+G944+G950+G956</f>
        <v>5421913.5135135129</v>
      </c>
      <c r="H959" s="108">
        <f>H866+H872+H878+H884+H890+H896+H902+H908+H914+H920+H926+H932+H938+H944+H950+H956</f>
        <v>596410.48648648639</v>
      </c>
      <c r="I959" s="107"/>
      <c r="J959" s="109">
        <f>H867+H873+H879+H885+H891+H897+H903+H909+H915+H921+H927+H933+H939+H945+H951+H957</f>
        <v>6018323.9999999991</v>
      </c>
    </row>
    <row r="961" spans="1:10" ht="12.75" customHeight="1" x14ac:dyDescent="0.25">
      <c r="A961" s="94" t="s">
        <v>1</v>
      </c>
      <c r="B961" s="95">
        <f>Invoice!E3422</f>
        <v>23080031</v>
      </c>
      <c r="C961" s="96"/>
      <c r="D961" s="97"/>
      <c r="E961" s="97"/>
      <c r="F961" s="97"/>
      <c r="G961" s="98"/>
      <c r="H961" s="99"/>
      <c r="I961" s="99"/>
      <c r="J961" s="100"/>
    </row>
    <row r="962" spans="1:10" ht="12.75" customHeight="1" x14ac:dyDescent="0.25">
      <c r="A962" s="101">
        <v>1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Invoice!B3430</f>
        <v>0</v>
      </c>
      <c r="C963" s="88">
        <f>Invoice!E3430</f>
        <v>0</v>
      </c>
      <c r="D963" s="89">
        <f>Invoice!H3430</f>
        <v>0</v>
      </c>
      <c r="E963" s="81">
        <f>D963*B963</f>
        <v>0</v>
      </c>
      <c r="F963" s="81"/>
      <c r="G963" s="82">
        <f>E963/1.11</f>
        <v>0</v>
      </c>
      <c r="H963" s="83">
        <f>G963*11%</f>
        <v>0</v>
      </c>
      <c r="I963" s="83" t="e">
        <f>G963/B963</f>
        <v>#DIV/0!</v>
      </c>
      <c r="J963" s="103" t="e">
        <f>H963/B963</f>
        <v>#DIV/0!</v>
      </c>
    </row>
    <row r="964" spans="1:10" ht="12.75" customHeight="1" x14ac:dyDescent="0.25">
      <c r="A964" s="101"/>
      <c r="D964" s="81"/>
      <c r="E964" s="81">
        <f>(E963*Invoice!I3430)+((E963-(E963*Invoice!I3430))*Invoice!J3430)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2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Invoice!B3431</f>
        <v>0</v>
      </c>
      <c r="C969" s="88">
        <f>Invoice!E3431</f>
        <v>0</v>
      </c>
      <c r="D969" s="89">
        <f>Invoice!H3431</f>
        <v>0</v>
      </c>
      <c r="E969" s="81">
        <f t="shared" ref="E969:E1053" si="95">D969*B969</f>
        <v>0</v>
      </c>
      <c r="F969" s="81"/>
      <c r="G969" s="82">
        <f t="shared" ref="G969:G1053" si="96">E969/1.11</f>
        <v>0</v>
      </c>
      <c r="H969" s="83">
        <f t="shared" ref="H969:H1053" si="97">G969*11%</f>
        <v>0</v>
      </c>
      <c r="I969" s="83" t="e">
        <f t="shared" ref="I969:I1053" si="98">G969/B969</f>
        <v>#DIV/0!</v>
      </c>
      <c r="J969" s="103" t="e">
        <f t="shared" ref="J969:J1053" si="99">H969/B969</f>
        <v>#DIV/0!</v>
      </c>
    </row>
    <row r="970" spans="1:10" ht="12.75" customHeight="1" x14ac:dyDescent="0.25">
      <c r="A970" s="101"/>
      <c r="D970" s="81"/>
      <c r="E970" s="81">
        <f>(E969*Invoice!I3431)+((E969-(E969*Invoice!I3431))*Invoice!J3431)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3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Invoice!B3432</f>
        <v>0</v>
      </c>
      <c r="C975" s="88">
        <f>Invoice!E3432</f>
        <v>0</v>
      </c>
      <c r="D975" s="89">
        <f>Invoice!H3432</f>
        <v>0</v>
      </c>
      <c r="E975" s="81">
        <f t="shared" si="95"/>
        <v>0</v>
      </c>
      <c r="F975" s="81"/>
      <c r="G975" s="82">
        <f t="shared" si="96"/>
        <v>0</v>
      </c>
      <c r="H975" s="83">
        <f t="shared" si="97"/>
        <v>0</v>
      </c>
      <c r="I975" s="83" t="e">
        <f t="shared" si="98"/>
        <v>#DIV/0!</v>
      </c>
      <c r="J975" s="103" t="e">
        <f t="shared" si="99"/>
        <v>#DIV/0!</v>
      </c>
    </row>
    <row r="976" spans="1:10" ht="12.75" customHeight="1" x14ac:dyDescent="0.25">
      <c r="A976" s="101"/>
      <c r="D976" s="81"/>
      <c r="E976" s="81">
        <f>(E975*Invoice!I3432)+((E975-(E975*Invoice!I3432))*Invoice!J3432)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4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Invoice!B3433</f>
        <v>0</v>
      </c>
      <c r="C981" s="88">
        <f>Invoice!E3433</f>
        <v>0</v>
      </c>
      <c r="D981" s="89">
        <f>Invoice!H3433</f>
        <v>0</v>
      </c>
      <c r="E981" s="81">
        <f t="shared" si="95"/>
        <v>0</v>
      </c>
      <c r="F981" s="81"/>
      <c r="G981" s="82">
        <f t="shared" si="96"/>
        <v>0</v>
      </c>
      <c r="H981" s="83">
        <f t="shared" si="97"/>
        <v>0</v>
      </c>
      <c r="I981" s="83" t="e">
        <f t="shared" si="98"/>
        <v>#DIV/0!</v>
      </c>
      <c r="J981" s="103" t="e">
        <f t="shared" si="99"/>
        <v>#DIV/0!</v>
      </c>
    </row>
    <row r="982" spans="1:10" ht="12.75" customHeight="1" x14ac:dyDescent="0.25">
      <c r="A982" s="101"/>
      <c r="D982" s="81"/>
      <c r="E982" s="81">
        <f>(E981*Invoice!I3433)+((E981-(E981*Invoice!I3433))*Invoice!J3433)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5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Invoice!B3434</f>
        <v>0</v>
      </c>
      <c r="C987" s="88">
        <f>Invoice!E3434</f>
        <v>0</v>
      </c>
      <c r="D987" s="89">
        <f>Invoice!H3434</f>
        <v>0</v>
      </c>
      <c r="E987" s="81">
        <f t="shared" si="95"/>
        <v>0</v>
      </c>
      <c r="F987" s="81"/>
      <c r="G987" s="82">
        <f t="shared" si="96"/>
        <v>0</v>
      </c>
      <c r="H987" s="83">
        <f t="shared" si="97"/>
        <v>0</v>
      </c>
      <c r="I987" s="83" t="e">
        <f t="shared" si="98"/>
        <v>#DIV/0!</v>
      </c>
      <c r="J987" s="103" t="e">
        <f t="shared" si="99"/>
        <v>#DIV/0!</v>
      </c>
    </row>
    <row r="988" spans="1:10" ht="12.75" customHeight="1" x14ac:dyDescent="0.25">
      <c r="A988" s="101"/>
      <c r="D988" s="81"/>
      <c r="E988" s="81">
        <f>(E987*Invoice!I3434)+((E987-(E987*Invoice!I3434))*Invoice!J3434)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6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Invoice!B3435</f>
        <v>0</v>
      </c>
      <c r="C993" s="88">
        <f>Invoice!E3435</f>
        <v>0</v>
      </c>
      <c r="D993" s="89">
        <f>Invoice!H3435</f>
        <v>0</v>
      </c>
      <c r="E993" s="81">
        <f t="shared" si="95"/>
        <v>0</v>
      </c>
      <c r="F993" s="81"/>
      <c r="G993" s="82">
        <f t="shared" si="96"/>
        <v>0</v>
      </c>
      <c r="H993" s="83">
        <f t="shared" si="97"/>
        <v>0</v>
      </c>
      <c r="I993" s="83" t="e">
        <f t="shared" si="98"/>
        <v>#DIV/0!</v>
      </c>
      <c r="J993" s="103" t="e">
        <f t="shared" si="99"/>
        <v>#DIV/0!</v>
      </c>
    </row>
    <row r="994" spans="1:10" ht="12.75" customHeight="1" x14ac:dyDescent="0.25">
      <c r="A994" s="101"/>
      <c r="D994" s="81"/>
      <c r="E994" s="81">
        <f>(E993*Invoice!I3435)+((E993-(E993*Invoice!I3435))*Invoice!J3435)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7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Invoice!B3436</f>
        <v>0</v>
      </c>
      <c r="C999" s="88">
        <f>Invoice!E3436</f>
        <v>0</v>
      </c>
      <c r="D999" s="89">
        <f>Invoice!H3436</f>
        <v>0</v>
      </c>
      <c r="E999" s="81">
        <f t="shared" si="95"/>
        <v>0</v>
      </c>
      <c r="F999" s="81"/>
      <c r="G999" s="82">
        <f t="shared" si="96"/>
        <v>0</v>
      </c>
      <c r="H999" s="83">
        <f t="shared" si="97"/>
        <v>0</v>
      </c>
      <c r="I999" s="83" t="e">
        <f t="shared" si="98"/>
        <v>#DIV/0!</v>
      </c>
      <c r="J999" s="103" t="e">
        <f t="shared" si="99"/>
        <v>#DIV/0!</v>
      </c>
    </row>
    <row r="1000" spans="1:10" ht="12.75" customHeight="1" x14ac:dyDescent="0.25">
      <c r="A1000" s="101"/>
      <c r="D1000" s="81"/>
      <c r="E1000" s="81">
        <f>(E999*Invoice!I3436)+((E999-(E999*Invoice!I3436))*Invoice!J3436)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8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Invoice!B3437</f>
        <v>0</v>
      </c>
      <c r="C1005" s="88">
        <f>Invoice!E3437</f>
        <v>0</v>
      </c>
      <c r="D1005" s="89">
        <f>Invoice!H3437</f>
        <v>0</v>
      </c>
      <c r="E1005" s="81">
        <f t="shared" si="95"/>
        <v>0</v>
      </c>
      <c r="F1005" s="81"/>
      <c r="G1005" s="82">
        <f t="shared" si="96"/>
        <v>0</v>
      </c>
      <c r="H1005" s="83">
        <f t="shared" si="97"/>
        <v>0</v>
      </c>
      <c r="I1005" s="83" t="e">
        <f t="shared" si="98"/>
        <v>#DIV/0!</v>
      </c>
      <c r="J1005" s="103" t="e">
        <f t="shared" si="99"/>
        <v>#DIV/0!</v>
      </c>
    </row>
    <row r="1006" spans="1:10" ht="12.75" customHeight="1" x14ac:dyDescent="0.25">
      <c r="A1006" s="101"/>
      <c r="D1006" s="81"/>
      <c r="E1006" s="81">
        <f>(E1005*Invoice!I3437)+((E1005-(E1005*Invoice!I3437))*Invoice!J3437)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9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Invoice!B3438</f>
        <v>0</v>
      </c>
      <c r="C1011" s="88">
        <f>Invoice!E3438</f>
        <v>0</v>
      </c>
      <c r="D1011" s="89">
        <f>Invoice!H3438</f>
        <v>0</v>
      </c>
      <c r="E1011" s="81">
        <f t="shared" si="95"/>
        <v>0</v>
      </c>
      <c r="F1011" s="81"/>
      <c r="G1011" s="82">
        <f t="shared" si="96"/>
        <v>0</v>
      </c>
      <c r="H1011" s="83">
        <f t="shared" si="97"/>
        <v>0</v>
      </c>
      <c r="I1011" s="83" t="e">
        <f t="shared" si="98"/>
        <v>#DIV/0!</v>
      </c>
      <c r="J1011" s="103" t="e">
        <f t="shared" si="99"/>
        <v>#DIV/0!</v>
      </c>
    </row>
    <row r="1012" spans="1:10" ht="12.75" customHeight="1" x14ac:dyDescent="0.25">
      <c r="A1012" s="101"/>
      <c r="D1012" s="81"/>
      <c r="E1012" s="81">
        <f>(E1011*Invoice!I3438)+((E1011-(E1011*Invoice!I3438))*Invoice!J3438)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10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Invoice!B3439</f>
        <v>0</v>
      </c>
      <c r="C1017" s="88">
        <f>Invoice!E3439</f>
        <v>0</v>
      </c>
      <c r="D1017" s="89">
        <f>Invoice!H3439</f>
        <v>0</v>
      </c>
      <c r="E1017" s="81">
        <f t="shared" si="95"/>
        <v>0</v>
      </c>
      <c r="F1017" s="81"/>
      <c r="G1017" s="82">
        <f t="shared" si="96"/>
        <v>0</v>
      </c>
      <c r="H1017" s="83">
        <f t="shared" si="97"/>
        <v>0</v>
      </c>
      <c r="I1017" s="83" t="e">
        <f t="shared" si="98"/>
        <v>#DIV/0!</v>
      </c>
      <c r="J1017" s="103" t="e">
        <f t="shared" si="99"/>
        <v>#DIV/0!</v>
      </c>
    </row>
    <row r="1018" spans="1:10" ht="12.75" customHeight="1" x14ac:dyDescent="0.25">
      <c r="A1018" s="101"/>
      <c r="D1018" s="81"/>
      <c r="E1018" s="81">
        <f>(E1017*Invoice!I3439)+((E1017-(E1017*Invoice!I3439))*Invoice!J3439)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11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Invoice!B3440</f>
        <v>0</v>
      </c>
      <c r="C1023" s="88">
        <f>Invoice!E3440</f>
        <v>0</v>
      </c>
      <c r="D1023" s="89">
        <f>Invoice!H3440</f>
        <v>0</v>
      </c>
      <c r="E1023" s="81">
        <f t="shared" si="95"/>
        <v>0</v>
      </c>
      <c r="F1023" s="81"/>
      <c r="G1023" s="82">
        <f t="shared" si="96"/>
        <v>0</v>
      </c>
      <c r="H1023" s="83">
        <f t="shared" si="97"/>
        <v>0</v>
      </c>
      <c r="I1023" s="83" t="e">
        <f t="shared" si="98"/>
        <v>#DIV/0!</v>
      </c>
      <c r="J1023" s="103" t="e">
        <f t="shared" si="99"/>
        <v>#DIV/0!</v>
      </c>
    </row>
    <row r="1024" spans="1:10" ht="12.75" customHeight="1" x14ac:dyDescent="0.25">
      <c r="A1024" s="101"/>
      <c r="D1024" s="81"/>
      <c r="E1024" s="81">
        <f>(E1023*Invoice!I3440)+((E1023-(E1023*Invoice!I3440))*Invoice!J3440)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12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Invoice!B3441</f>
        <v>0</v>
      </c>
      <c r="C1029" s="88">
        <f>Invoice!E3441</f>
        <v>0</v>
      </c>
      <c r="D1029" s="89">
        <f>Invoice!H3441</f>
        <v>0</v>
      </c>
      <c r="E1029" s="81">
        <f t="shared" si="95"/>
        <v>0</v>
      </c>
      <c r="F1029" s="81"/>
      <c r="G1029" s="82">
        <f t="shared" si="96"/>
        <v>0</v>
      </c>
      <c r="H1029" s="83">
        <f t="shared" si="97"/>
        <v>0</v>
      </c>
      <c r="I1029" s="83" t="e">
        <f t="shared" si="98"/>
        <v>#DIV/0!</v>
      </c>
      <c r="J1029" s="103" t="e">
        <f t="shared" si="99"/>
        <v>#DIV/0!</v>
      </c>
    </row>
    <row r="1030" spans="1:10" ht="12.75" customHeight="1" x14ac:dyDescent="0.25">
      <c r="A1030" s="101"/>
      <c r="D1030" s="81"/>
      <c r="E1030" s="81">
        <f>(E1029*Invoice!I3441)+((E1029-(E1029*Invoice!I3441))*Invoice!J3441)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13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Invoice!B3442</f>
        <v>0</v>
      </c>
      <c r="C1035" s="88">
        <f>Invoice!E3442</f>
        <v>0</v>
      </c>
      <c r="D1035" s="89">
        <f>Invoice!H3442</f>
        <v>0</v>
      </c>
      <c r="E1035" s="81">
        <f t="shared" si="95"/>
        <v>0</v>
      </c>
      <c r="F1035" s="81"/>
      <c r="G1035" s="82">
        <f t="shared" si="96"/>
        <v>0</v>
      </c>
      <c r="H1035" s="83">
        <f t="shared" si="97"/>
        <v>0</v>
      </c>
      <c r="I1035" s="83" t="e">
        <f t="shared" si="98"/>
        <v>#DIV/0!</v>
      </c>
      <c r="J1035" s="103" t="e">
        <f t="shared" si="99"/>
        <v>#DIV/0!</v>
      </c>
    </row>
    <row r="1036" spans="1:10" ht="12.75" customHeight="1" x14ac:dyDescent="0.25">
      <c r="A1036" s="101"/>
      <c r="D1036" s="81"/>
      <c r="E1036" s="81">
        <f>(E1035*Invoice!I3442)+((E1035-(E1035*Invoice!I3442))*Invoice!J3442)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14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Invoice!B3443</f>
        <v>0</v>
      </c>
      <c r="C1041" s="88">
        <f>Invoice!E3443</f>
        <v>0</v>
      </c>
      <c r="D1041" s="89">
        <f>Invoice!H3443</f>
        <v>0</v>
      </c>
      <c r="E1041" s="81">
        <f t="shared" si="95"/>
        <v>0</v>
      </c>
      <c r="F1041" s="81"/>
      <c r="G1041" s="82">
        <f t="shared" si="96"/>
        <v>0</v>
      </c>
      <c r="H1041" s="83">
        <f t="shared" si="97"/>
        <v>0</v>
      </c>
      <c r="I1041" s="83" t="e">
        <f t="shared" si="98"/>
        <v>#DIV/0!</v>
      </c>
      <c r="J1041" s="103" t="e">
        <f t="shared" si="99"/>
        <v>#DIV/0!</v>
      </c>
    </row>
    <row r="1042" spans="1:10" ht="12.75" customHeight="1" x14ac:dyDescent="0.25">
      <c r="A1042" s="101"/>
      <c r="D1042" s="81"/>
      <c r="E1042" s="81">
        <f>(E1041*Invoice!I3443)+((E1041-(E1041*Invoice!I3443))*Invoice!J3443)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15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Invoice!B3444</f>
        <v>0</v>
      </c>
      <c r="C1047" s="88">
        <f>Invoice!E3444</f>
        <v>0</v>
      </c>
      <c r="D1047" s="89">
        <f>Invoice!H3444</f>
        <v>0</v>
      </c>
      <c r="E1047" s="81">
        <f t="shared" si="95"/>
        <v>0</v>
      </c>
      <c r="F1047" s="81"/>
      <c r="G1047" s="82">
        <f t="shared" si="96"/>
        <v>0</v>
      </c>
      <c r="H1047" s="83">
        <f t="shared" si="97"/>
        <v>0</v>
      </c>
      <c r="I1047" s="83" t="e">
        <f t="shared" si="98"/>
        <v>#DIV/0!</v>
      </c>
      <c r="J1047" s="103" t="e">
        <f t="shared" si="99"/>
        <v>#DIV/0!</v>
      </c>
    </row>
    <row r="1048" spans="1:10" ht="12.75" customHeight="1" x14ac:dyDescent="0.25">
      <c r="A1048" s="101"/>
      <c r="D1048" s="81"/>
      <c r="E1048" s="81">
        <f>(E1047*Invoice!I3444)+((E1047-(E1047*Invoice!I3444))*Invoice!J3444)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16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Invoice!B3445</f>
        <v>0</v>
      </c>
      <c r="C1053" s="88">
        <f>Invoice!E3445</f>
        <v>0</v>
      </c>
      <c r="D1053" s="89">
        <f>Invoice!H3445</f>
        <v>0</v>
      </c>
      <c r="E1053" s="81">
        <f t="shared" si="95"/>
        <v>0</v>
      </c>
      <c r="F1053" s="81"/>
      <c r="G1053" s="82">
        <f t="shared" si="96"/>
        <v>0</v>
      </c>
      <c r="H1053" s="83">
        <f t="shared" si="97"/>
        <v>0</v>
      </c>
      <c r="I1053" s="83" t="e">
        <f t="shared" si="98"/>
        <v>#DIV/0!</v>
      </c>
      <c r="J1053" s="103" t="e">
        <f t="shared" si="99"/>
        <v>#DIV/0!</v>
      </c>
    </row>
    <row r="1054" spans="1:10" ht="12.75" customHeight="1" x14ac:dyDescent="0.25">
      <c r="A1054" s="101"/>
      <c r="D1054" s="81"/>
      <c r="E1054" s="81">
        <f>(E1053*Invoice!I3445)+((E1053-(E1053*Invoice!I3445))*Invoice!J3445)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C1057" s="88"/>
      <c r="D1057" s="89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6"/>
      <c r="B1058" s="107"/>
      <c r="C1058" s="107"/>
      <c r="D1058" s="107"/>
      <c r="E1058" s="107"/>
      <c r="F1058" s="107"/>
      <c r="G1058" s="108">
        <f>G965+G971+G977+G983+G989+G995+G1001+G1007+G1013+G1019+G1025+G1031+G1037+G1043+G1049+G1055</f>
        <v>0</v>
      </c>
      <c r="H1058" s="108">
        <f>H965+H971+H977+H983+H989+H995+H1001+H1007+H1013+H1019+H1025+H1031+H1037+H1043+H1049+H1055</f>
        <v>0</v>
      </c>
      <c r="I1058" s="107"/>
      <c r="J1058" s="109">
        <f>H966+H972+H978+H984+H990+H996+H1002+H1008+H1014+H1020+H1026+H1032+H1038+H1044+H1050+H1056</f>
        <v>0</v>
      </c>
    </row>
    <row r="1060" spans="1:10" ht="12.75" customHeight="1" x14ac:dyDescent="0.25">
      <c r="A1060" s="94" t="s">
        <v>1</v>
      </c>
      <c r="B1060" s="95">
        <f>Invoice!E3536</f>
        <v>23080032</v>
      </c>
      <c r="C1060" s="96"/>
      <c r="D1060" s="97"/>
      <c r="E1060" s="97"/>
      <c r="F1060" s="97"/>
      <c r="G1060" s="98"/>
      <c r="H1060" s="99"/>
      <c r="I1060" s="99"/>
      <c r="J1060" s="100"/>
    </row>
    <row r="1061" spans="1:10" ht="12.75" customHeight="1" x14ac:dyDescent="0.25">
      <c r="A1061" s="101">
        <v>1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Invoice!B3544</f>
        <v>0</v>
      </c>
      <c r="C1062" s="88">
        <f>Invoice!E3544</f>
        <v>0</v>
      </c>
      <c r="D1062" s="89">
        <f>Invoice!H3544</f>
        <v>0</v>
      </c>
      <c r="E1062" s="81">
        <f>D1062*B1062</f>
        <v>0</v>
      </c>
      <c r="F1062" s="81"/>
      <c r="G1062" s="82">
        <f>E1062/1.11</f>
        <v>0</v>
      </c>
      <c r="H1062" s="83">
        <f>G1062*11%</f>
        <v>0</v>
      </c>
      <c r="I1062" s="83" t="e">
        <f>G1062/B1062</f>
        <v>#DIV/0!</v>
      </c>
      <c r="J1062" s="103" t="e">
        <f>H1062/B1062</f>
        <v>#DIV/0!</v>
      </c>
    </row>
    <row r="1063" spans="1:10" ht="12.75" customHeight="1" x14ac:dyDescent="0.25">
      <c r="A1063" s="101"/>
      <c r="D1063" s="81"/>
      <c r="E1063" s="81">
        <f>(E1062*Invoice!I3544)+((E1062-(E1062*Invoice!I3544))*Invoice!J3544)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2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Invoice!B3545</f>
        <v>0</v>
      </c>
      <c r="C1068" s="88">
        <f>Invoice!E3545</f>
        <v>0</v>
      </c>
      <c r="D1068" s="89">
        <f>Invoice!H3545</f>
        <v>0</v>
      </c>
      <c r="E1068" s="81">
        <f t="shared" ref="E1068:E1152" si="100">D1068*B1068</f>
        <v>0</v>
      </c>
      <c r="F1068" s="81"/>
      <c r="G1068" s="82">
        <f t="shared" ref="G1068:G1152" si="101">E1068/1.11</f>
        <v>0</v>
      </c>
      <c r="H1068" s="83">
        <f t="shared" ref="H1068:H1152" si="102">G1068*11%</f>
        <v>0</v>
      </c>
      <c r="I1068" s="83" t="e">
        <f t="shared" ref="I1068:I1152" si="103">G1068/B1068</f>
        <v>#DIV/0!</v>
      </c>
      <c r="J1068" s="103" t="e">
        <f t="shared" ref="J1068:J1152" si="104">H1068/B1068</f>
        <v>#DIV/0!</v>
      </c>
    </row>
    <row r="1069" spans="1:10" ht="12.75" customHeight="1" x14ac:dyDescent="0.25">
      <c r="A1069" s="101"/>
      <c r="D1069" s="81"/>
      <c r="E1069" s="81">
        <f>(E1068*Invoice!I3545)+((E1068-(E1068*Invoice!I3545))*Invoice!J3545)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3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Invoice!B3546</f>
        <v>0</v>
      </c>
      <c r="C1074" s="88">
        <f>Invoice!E3546</f>
        <v>0</v>
      </c>
      <c r="D1074" s="89">
        <f>Invoice!H3546</f>
        <v>0</v>
      </c>
      <c r="E1074" s="81">
        <f t="shared" si="100"/>
        <v>0</v>
      </c>
      <c r="F1074" s="81"/>
      <c r="G1074" s="82">
        <f t="shared" si="101"/>
        <v>0</v>
      </c>
      <c r="H1074" s="83">
        <f t="shared" si="102"/>
        <v>0</v>
      </c>
      <c r="I1074" s="83" t="e">
        <f t="shared" si="103"/>
        <v>#DIV/0!</v>
      </c>
      <c r="J1074" s="103" t="e">
        <f t="shared" si="104"/>
        <v>#DIV/0!</v>
      </c>
    </row>
    <row r="1075" spans="1:10" ht="12.75" customHeight="1" x14ac:dyDescent="0.25">
      <c r="A1075" s="101"/>
      <c r="D1075" s="81"/>
      <c r="E1075" s="81">
        <f>(E1074*Invoice!I3546)+((E1074-(E1074*Invoice!I3546))*Invoice!J3546)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4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Invoice!B3547</f>
        <v>0</v>
      </c>
      <c r="C1080" s="88">
        <f>Invoice!E3547</f>
        <v>0</v>
      </c>
      <c r="D1080" s="89">
        <f>Invoice!H3547</f>
        <v>0</v>
      </c>
      <c r="E1080" s="81">
        <f t="shared" si="100"/>
        <v>0</v>
      </c>
      <c r="F1080" s="81"/>
      <c r="G1080" s="82">
        <f t="shared" si="101"/>
        <v>0</v>
      </c>
      <c r="H1080" s="83">
        <f t="shared" si="102"/>
        <v>0</v>
      </c>
      <c r="I1080" s="83" t="e">
        <f t="shared" si="103"/>
        <v>#DIV/0!</v>
      </c>
      <c r="J1080" s="103" t="e">
        <f t="shared" si="104"/>
        <v>#DIV/0!</v>
      </c>
    </row>
    <row r="1081" spans="1:10" ht="12.75" customHeight="1" x14ac:dyDescent="0.25">
      <c r="A1081" s="101"/>
      <c r="D1081" s="81"/>
      <c r="E1081" s="81">
        <f>(E1080*Invoice!I3547)+((E1080-(E1080*Invoice!I3547))*Invoice!J3547)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5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Invoice!B3548</f>
        <v>0</v>
      </c>
      <c r="C1086" s="88">
        <f>Invoice!E3548</f>
        <v>0</v>
      </c>
      <c r="D1086" s="89">
        <f>Invoice!H3548</f>
        <v>0</v>
      </c>
      <c r="E1086" s="81">
        <f t="shared" si="100"/>
        <v>0</v>
      </c>
      <c r="F1086" s="81"/>
      <c r="G1086" s="82">
        <f t="shared" si="101"/>
        <v>0</v>
      </c>
      <c r="H1086" s="83">
        <f t="shared" si="102"/>
        <v>0</v>
      </c>
      <c r="I1086" s="83" t="e">
        <f t="shared" si="103"/>
        <v>#DIV/0!</v>
      </c>
      <c r="J1086" s="103" t="e">
        <f t="shared" si="104"/>
        <v>#DIV/0!</v>
      </c>
    </row>
    <row r="1087" spans="1:10" ht="12.75" customHeight="1" x14ac:dyDescent="0.25">
      <c r="A1087" s="101"/>
      <c r="D1087" s="81"/>
      <c r="E1087" s="81">
        <f>(E1086*Invoice!I3548)+((E1086-(E1086*Invoice!I3548))*Invoice!J3548)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6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Invoice!B3549</f>
        <v>0</v>
      </c>
      <c r="C1092" s="88">
        <f>Invoice!E3549</f>
        <v>0</v>
      </c>
      <c r="D1092" s="89">
        <f>Invoice!H3549</f>
        <v>0</v>
      </c>
      <c r="E1092" s="81">
        <f t="shared" si="100"/>
        <v>0</v>
      </c>
      <c r="F1092" s="81"/>
      <c r="G1092" s="82">
        <f t="shared" si="101"/>
        <v>0</v>
      </c>
      <c r="H1092" s="83">
        <f t="shared" si="102"/>
        <v>0</v>
      </c>
      <c r="I1092" s="83" t="e">
        <f t="shared" si="103"/>
        <v>#DIV/0!</v>
      </c>
      <c r="J1092" s="103" t="e">
        <f t="shared" si="104"/>
        <v>#DIV/0!</v>
      </c>
    </row>
    <row r="1093" spans="1:10" ht="12.75" customHeight="1" x14ac:dyDescent="0.25">
      <c r="A1093" s="101"/>
      <c r="D1093" s="81"/>
      <c r="E1093" s="81">
        <f>(E1092*Invoice!I3549)+((E1092-(E1092*Invoice!I3549))*Invoice!J3549)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7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Invoice!B3550</f>
        <v>0</v>
      </c>
      <c r="C1098" s="88">
        <f>Invoice!E3550</f>
        <v>0</v>
      </c>
      <c r="D1098" s="89">
        <f>Invoice!H3550</f>
        <v>0</v>
      </c>
      <c r="E1098" s="81">
        <f t="shared" si="100"/>
        <v>0</v>
      </c>
      <c r="F1098" s="81"/>
      <c r="G1098" s="82">
        <f t="shared" si="101"/>
        <v>0</v>
      </c>
      <c r="H1098" s="83">
        <f t="shared" si="102"/>
        <v>0</v>
      </c>
      <c r="I1098" s="83" t="e">
        <f t="shared" si="103"/>
        <v>#DIV/0!</v>
      </c>
      <c r="J1098" s="103" t="e">
        <f t="shared" si="104"/>
        <v>#DIV/0!</v>
      </c>
    </row>
    <row r="1099" spans="1:10" ht="12.75" customHeight="1" x14ac:dyDescent="0.25">
      <c r="A1099" s="101"/>
      <c r="D1099" s="81"/>
      <c r="E1099" s="81">
        <f>(E1098*Invoice!I3550)+((E1098-(E1098*Invoice!I3550))*Invoice!J3550)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8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Invoice!B3551</f>
        <v>0</v>
      </c>
      <c r="C1104" s="88">
        <f>Invoice!E3551</f>
        <v>0</v>
      </c>
      <c r="D1104" s="89">
        <f>Invoice!H3551</f>
        <v>0</v>
      </c>
      <c r="E1104" s="81">
        <f t="shared" si="100"/>
        <v>0</v>
      </c>
      <c r="F1104" s="81"/>
      <c r="G1104" s="82">
        <f t="shared" si="101"/>
        <v>0</v>
      </c>
      <c r="H1104" s="83">
        <f t="shared" si="102"/>
        <v>0</v>
      </c>
      <c r="I1104" s="83" t="e">
        <f t="shared" si="103"/>
        <v>#DIV/0!</v>
      </c>
      <c r="J1104" s="103" t="e">
        <f t="shared" si="104"/>
        <v>#DIV/0!</v>
      </c>
    </row>
    <row r="1105" spans="1:10" ht="12.75" customHeight="1" x14ac:dyDescent="0.25">
      <c r="A1105" s="101"/>
      <c r="D1105" s="81"/>
      <c r="E1105" s="81">
        <f>(E1104*Invoice!I3551)+((E1104-(E1104*Invoice!I3551))*Invoice!J3551)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9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Invoice!B3552</f>
        <v>0</v>
      </c>
      <c r="C1110" s="88">
        <f>Invoice!E3552</f>
        <v>0</v>
      </c>
      <c r="D1110" s="89">
        <f>Invoice!H3552</f>
        <v>0</v>
      </c>
      <c r="E1110" s="81">
        <f t="shared" si="100"/>
        <v>0</v>
      </c>
      <c r="F1110" s="81"/>
      <c r="G1110" s="82">
        <f t="shared" si="101"/>
        <v>0</v>
      </c>
      <c r="H1110" s="83">
        <f t="shared" si="102"/>
        <v>0</v>
      </c>
      <c r="I1110" s="83" t="e">
        <f t="shared" si="103"/>
        <v>#DIV/0!</v>
      </c>
      <c r="J1110" s="103" t="e">
        <f t="shared" si="104"/>
        <v>#DIV/0!</v>
      </c>
    </row>
    <row r="1111" spans="1:10" ht="12.75" customHeight="1" x14ac:dyDescent="0.25">
      <c r="A1111" s="101"/>
      <c r="D1111" s="81"/>
      <c r="E1111" s="81">
        <f>(E1110*Invoice!I3552)+((E1110-(E1110*Invoice!I3552))*Invoice!J3552)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10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Invoice!B3553</f>
        <v>0</v>
      </c>
      <c r="C1116" s="88">
        <f>Invoice!E3553</f>
        <v>0</v>
      </c>
      <c r="D1116" s="89">
        <f>Invoice!H3553</f>
        <v>0</v>
      </c>
      <c r="E1116" s="81">
        <f t="shared" si="100"/>
        <v>0</v>
      </c>
      <c r="F1116" s="81"/>
      <c r="G1116" s="82">
        <f t="shared" si="101"/>
        <v>0</v>
      </c>
      <c r="H1116" s="83">
        <f t="shared" si="102"/>
        <v>0</v>
      </c>
      <c r="I1116" s="83" t="e">
        <f t="shared" si="103"/>
        <v>#DIV/0!</v>
      </c>
      <c r="J1116" s="103" t="e">
        <f t="shared" si="104"/>
        <v>#DIV/0!</v>
      </c>
    </row>
    <row r="1117" spans="1:10" ht="12.75" customHeight="1" x14ac:dyDescent="0.25">
      <c r="A1117" s="101"/>
      <c r="D1117" s="81"/>
      <c r="E1117" s="81">
        <f>(E1116*Invoice!I3553)+((E1116-(E1116*Invoice!I3553))*Invoice!J3553)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11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Invoice!B3554</f>
        <v>0</v>
      </c>
      <c r="C1122" s="88">
        <f>Invoice!E3554</f>
        <v>0</v>
      </c>
      <c r="D1122" s="89">
        <f>Invoice!H3554</f>
        <v>0</v>
      </c>
      <c r="E1122" s="81">
        <f t="shared" si="100"/>
        <v>0</v>
      </c>
      <c r="F1122" s="81"/>
      <c r="G1122" s="82">
        <f t="shared" si="101"/>
        <v>0</v>
      </c>
      <c r="H1122" s="83">
        <f t="shared" si="102"/>
        <v>0</v>
      </c>
      <c r="I1122" s="83" t="e">
        <f t="shared" si="103"/>
        <v>#DIV/0!</v>
      </c>
      <c r="J1122" s="103" t="e">
        <f t="shared" si="104"/>
        <v>#DIV/0!</v>
      </c>
    </row>
    <row r="1123" spans="1:10" ht="12.75" customHeight="1" x14ac:dyDescent="0.25">
      <c r="A1123" s="101"/>
      <c r="D1123" s="81"/>
      <c r="E1123" s="81">
        <f>(E1122*Invoice!I3554)+((E1122-(E1122*Invoice!I3554))*Invoice!J3554)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12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Invoice!B3555</f>
        <v>0</v>
      </c>
      <c r="C1128" s="88">
        <f>Invoice!E3555</f>
        <v>0</v>
      </c>
      <c r="D1128" s="89">
        <f>Invoice!H3555</f>
        <v>0</v>
      </c>
      <c r="E1128" s="81">
        <f t="shared" si="100"/>
        <v>0</v>
      </c>
      <c r="F1128" s="81"/>
      <c r="G1128" s="82">
        <f t="shared" si="101"/>
        <v>0</v>
      </c>
      <c r="H1128" s="83">
        <f t="shared" si="102"/>
        <v>0</v>
      </c>
      <c r="I1128" s="83" t="e">
        <f t="shared" si="103"/>
        <v>#DIV/0!</v>
      </c>
      <c r="J1128" s="103" t="e">
        <f t="shared" si="104"/>
        <v>#DIV/0!</v>
      </c>
    </row>
    <row r="1129" spans="1:10" ht="12.75" customHeight="1" x14ac:dyDescent="0.25">
      <c r="A1129" s="101"/>
      <c r="D1129" s="81"/>
      <c r="E1129" s="81">
        <f>(E1128*Invoice!I3555)+((E1128-(E1128*Invoice!I3555))*Invoice!J3555)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13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Invoice!B3556</f>
        <v>0</v>
      </c>
      <c r="C1134" s="88">
        <f>Invoice!E3556</f>
        <v>0</v>
      </c>
      <c r="D1134" s="89">
        <f>Invoice!H3556</f>
        <v>0</v>
      </c>
      <c r="E1134" s="81">
        <f t="shared" si="100"/>
        <v>0</v>
      </c>
      <c r="F1134" s="81"/>
      <c r="G1134" s="82">
        <f t="shared" si="101"/>
        <v>0</v>
      </c>
      <c r="H1134" s="83">
        <f t="shared" si="102"/>
        <v>0</v>
      </c>
      <c r="I1134" s="83" t="e">
        <f t="shared" si="103"/>
        <v>#DIV/0!</v>
      </c>
      <c r="J1134" s="103" t="e">
        <f t="shared" si="104"/>
        <v>#DIV/0!</v>
      </c>
    </row>
    <row r="1135" spans="1:10" ht="12.75" customHeight="1" x14ac:dyDescent="0.25">
      <c r="A1135" s="101"/>
      <c r="D1135" s="81"/>
      <c r="E1135" s="81">
        <f>(E1134*Invoice!I3556)+((E1134-(E1134*Invoice!I3556))*Invoice!J3556)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14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Invoice!B3557</f>
        <v>0</v>
      </c>
      <c r="C1140" s="88">
        <f>Invoice!E3557</f>
        <v>0</v>
      </c>
      <c r="D1140" s="89">
        <f>Invoice!H3557</f>
        <v>0</v>
      </c>
      <c r="E1140" s="81">
        <f t="shared" si="100"/>
        <v>0</v>
      </c>
      <c r="F1140" s="81"/>
      <c r="G1140" s="82">
        <f t="shared" si="101"/>
        <v>0</v>
      </c>
      <c r="H1140" s="83">
        <f t="shared" si="102"/>
        <v>0</v>
      </c>
      <c r="I1140" s="83" t="e">
        <f t="shared" si="103"/>
        <v>#DIV/0!</v>
      </c>
      <c r="J1140" s="103" t="e">
        <f t="shared" si="104"/>
        <v>#DIV/0!</v>
      </c>
    </row>
    <row r="1141" spans="1:10" ht="12.75" customHeight="1" x14ac:dyDescent="0.25">
      <c r="A1141" s="101"/>
      <c r="D1141" s="81"/>
      <c r="E1141" s="81">
        <f>(E1140*Invoice!I3557)+((E1140-(E1140*Invoice!I3557))*Invoice!J3557)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15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Invoice!B3558</f>
        <v>0</v>
      </c>
      <c r="C1146" s="88">
        <f>Invoice!E3558</f>
        <v>0</v>
      </c>
      <c r="D1146" s="89">
        <f>Invoice!H3558</f>
        <v>0</v>
      </c>
      <c r="E1146" s="81">
        <f t="shared" si="100"/>
        <v>0</v>
      </c>
      <c r="F1146" s="81"/>
      <c r="G1146" s="82">
        <f t="shared" si="101"/>
        <v>0</v>
      </c>
      <c r="H1146" s="83">
        <f t="shared" si="102"/>
        <v>0</v>
      </c>
      <c r="I1146" s="83" t="e">
        <f t="shared" si="103"/>
        <v>#DIV/0!</v>
      </c>
      <c r="J1146" s="103" t="e">
        <f t="shared" si="104"/>
        <v>#DIV/0!</v>
      </c>
    </row>
    <row r="1147" spans="1:10" ht="12.75" customHeight="1" x14ac:dyDescent="0.25">
      <c r="A1147" s="101"/>
      <c r="D1147" s="81"/>
      <c r="E1147" s="81">
        <f>(E1146*Invoice!I3558)+((E1146-(E1146*Invoice!I3558))*Invoice!J3558)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16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Invoice!B3559</f>
        <v>0</v>
      </c>
      <c r="C1152" s="88">
        <f>Invoice!E3559</f>
        <v>0</v>
      </c>
      <c r="D1152" s="89">
        <f>Invoice!H3559</f>
        <v>0</v>
      </c>
      <c r="E1152" s="81">
        <f t="shared" si="100"/>
        <v>0</v>
      </c>
      <c r="F1152" s="81"/>
      <c r="G1152" s="82">
        <f t="shared" si="101"/>
        <v>0</v>
      </c>
      <c r="H1152" s="83">
        <f t="shared" si="102"/>
        <v>0</v>
      </c>
      <c r="I1152" s="83" t="e">
        <f t="shared" si="103"/>
        <v>#DIV/0!</v>
      </c>
      <c r="J1152" s="103" t="e">
        <f t="shared" si="104"/>
        <v>#DIV/0!</v>
      </c>
    </row>
    <row r="1153" spans="1:10" ht="12.75" customHeight="1" x14ac:dyDescent="0.25">
      <c r="A1153" s="101"/>
      <c r="D1153" s="81"/>
      <c r="E1153" s="81">
        <f>(E1152*Invoice!I3559)+((E1152-(E1152*Invoice!I3559))*Invoice!J3559)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C1156" s="88"/>
      <c r="D1156" s="89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6"/>
      <c r="B1157" s="107"/>
      <c r="C1157" s="107"/>
      <c r="D1157" s="107"/>
      <c r="E1157" s="107"/>
      <c r="F1157" s="107"/>
      <c r="G1157" s="108">
        <f>G1064+G1070+G1076+G1082+G1088+G1094+G1100+G1106+G1112+G1118+G1124+G1130+G1136+G1142+G1148+G1154</f>
        <v>0</v>
      </c>
      <c r="H1157" s="108">
        <f>H1064+H1070+H1076+H1082+H1088+H1094+H1100+H1106+H1112+H1118+H1124+H1130+H1136+H1142+H1148+H1154</f>
        <v>0</v>
      </c>
      <c r="I1157" s="107"/>
      <c r="J1157" s="109">
        <f>H1065+H1071+H1077+H1083+H1089+H1095+H1101+H1107+H1113+H1119+H1125+H1131+H1137+H1143+H1149+H1155</f>
        <v>0</v>
      </c>
    </row>
    <row r="1159" spans="1:10" ht="12.75" customHeight="1" x14ac:dyDescent="0.25">
      <c r="A1159" s="94" t="s">
        <v>1</v>
      </c>
      <c r="B1159" s="95">
        <f>Invoice!E3650</f>
        <v>23080033</v>
      </c>
      <c r="C1159" s="96"/>
      <c r="D1159" s="97"/>
      <c r="E1159" s="97"/>
      <c r="F1159" s="97"/>
      <c r="G1159" s="98"/>
      <c r="H1159" s="99"/>
      <c r="I1159" s="99"/>
      <c r="J1159" s="100"/>
    </row>
    <row r="1160" spans="1:10" ht="12.75" customHeight="1" x14ac:dyDescent="0.25">
      <c r="A1160" s="101">
        <v>1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Invoice!B3658</f>
        <v>0</v>
      </c>
      <c r="C1161" s="88">
        <f>Invoice!E3658</f>
        <v>0</v>
      </c>
      <c r="D1161" s="89">
        <f>Invoice!H3658</f>
        <v>0</v>
      </c>
      <c r="E1161" s="81">
        <f>D1161*B1161</f>
        <v>0</v>
      </c>
      <c r="F1161" s="81"/>
      <c r="G1161" s="82">
        <f>E1161/1.11</f>
        <v>0</v>
      </c>
      <c r="H1161" s="83">
        <f>G1161*11%</f>
        <v>0</v>
      </c>
      <c r="I1161" s="83" t="e">
        <f>G1161/B1161</f>
        <v>#DIV/0!</v>
      </c>
      <c r="J1161" s="103" t="e">
        <f>H1161/B1161</f>
        <v>#DIV/0!</v>
      </c>
    </row>
    <row r="1162" spans="1:10" ht="12.75" customHeight="1" x14ac:dyDescent="0.25">
      <c r="A1162" s="101"/>
      <c r="D1162" s="81"/>
      <c r="E1162" s="81">
        <f>(E1161*Invoice!I3658)+((E1161-(E1161*Invoice!I3658))*Invoice!J3658)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2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Invoice!B3659</f>
        <v>0</v>
      </c>
      <c r="C1167" s="88">
        <f>Invoice!E3659</f>
        <v>0</v>
      </c>
      <c r="D1167" s="89">
        <f>Invoice!H3659</f>
        <v>0</v>
      </c>
      <c r="E1167" s="81">
        <f t="shared" ref="E1167:E1251" si="105">D1167*B1167</f>
        <v>0</v>
      </c>
      <c r="F1167" s="81"/>
      <c r="G1167" s="82">
        <f t="shared" ref="G1167:G1251" si="106">E1167/1.11</f>
        <v>0</v>
      </c>
      <c r="H1167" s="83">
        <f t="shared" ref="H1167:H1251" si="107">G1167*11%</f>
        <v>0</v>
      </c>
      <c r="I1167" s="83" t="e">
        <f t="shared" ref="I1167:I1251" si="108">G1167/B1167</f>
        <v>#DIV/0!</v>
      </c>
      <c r="J1167" s="103" t="e">
        <f t="shared" ref="J1167:J1251" si="109">H1167/B1167</f>
        <v>#DIV/0!</v>
      </c>
    </row>
    <row r="1168" spans="1:10" ht="12.75" customHeight="1" x14ac:dyDescent="0.25">
      <c r="A1168" s="101"/>
      <c r="D1168" s="81"/>
      <c r="E1168" s="81">
        <f>(E1167*Invoice!I3659)+((E1167-(E1167*Invoice!I3659))*Invoice!J3659)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3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Invoice!B3660</f>
        <v>0</v>
      </c>
      <c r="C1173" s="88">
        <f>Invoice!E3660</f>
        <v>0</v>
      </c>
      <c r="D1173" s="89">
        <f>Invoice!H3660</f>
        <v>0</v>
      </c>
      <c r="E1173" s="81">
        <f t="shared" si="105"/>
        <v>0</v>
      </c>
      <c r="F1173" s="81"/>
      <c r="G1173" s="82">
        <f t="shared" si="106"/>
        <v>0</v>
      </c>
      <c r="H1173" s="83">
        <f t="shared" si="107"/>
        <v>0</v>
      </c>
      <c r="I1173" s="83" t="e">
        <f t="shared" si="108"/>
        <v>#DIV/0!</v>
      </c>
      <c r="J1173" s="103" t="e">
        <f t="shared" si="109"/>
        <v>#DIV/0!</v>
      </c>
    </row>
    <row r="1174" spans="1:10" ht="12.75" customHeight="1" x14ac:dyDescent="0.25">
      <c r="A1174" s="101"/>
      <c r="D1174" s="81"/>
      <c r="E1174" s="81">
        <f>(E1173*Invoice!I3660)+((E1173-(E1173*Invoice!I3660))*Invoice!J3660)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4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Invoice!B3661</f>
        <v>0</v>
      </c>
      <c r="C1179" s="88">
        <f>Invoice!E3661</f>
        <v>0</v>
      </c>
      <c r="D1179" s="89">
        <f>Invoice!H3661</f>
        <v>0</v>
      </c>
      <c r="E1179" s="81">
        <f t="shared" si="105"/>
        <v>0</v>
      </c>
      <c r="F1179" s="81"/>
      <c r="G1179" s="82">
        <f t="shared" si="106"/>
        <v>0</v>
      </c>
      <c r="H1179" s="83">
        <f t="shared" si="107"/>
        <v>0</v>
      </c>
      <c r="I1179" s="83" t="e">
        <f t="shared" si="108"/>
        <v>#DIV/0!</v>
      </c>
      <c r="J1179" s="103" t="e">
        <f t="shared" si="109"/>
        <v>#DIV/0!</v>
      </c>
    </row>
    <row r="1180" spans="1:10" ht="12.75" customHeight="1" x14ac:dyDescent="0.25">
      <c r="A1180" s="101"/>
      <c r="D1180" s="81"/>
      <c r="E1180" s="81">
        <f>(E1179*Invoice!I3661)+((E1179-(E1179*Invoice!I3661))*Invoice!J3661)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5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Invoice!B3662</f>
        <v>0</v>
      </c>
      <c r="C1185" s="88">
        <f>Invoice!E3662</f>
        <v>0</v>
      </c>
      <c r="D1185" s="89">
        <f>Invoice!H3662</f>
        <v>0</v>
      </c>
      <c r="E1185" s="81">
        <f t="shared" si="105"/>
        <v>0</v>
      </c>
      <c r="F1185" s="81"/>
      <c r="G1185" s="82">
        <f t="shared" si="106"/>
        <v>0</v>
      </c>
      <c r="H1185" s="83">
        <f t="shared" si="107"/>
        <v>0</v>
      </c>
      <c r="I1185" s="83" t="e">
        <f t="shared" si="108"/>
        <v>#DIV/0!</v>
      </c>
      <c r="J1185" s="103" t="e">
        <f t="shared" si="109"/>
        <v>#DIV/0!</v>
      </c>
    </row>
    <row r="1186" spans="1:10" ht="12.75" customHeight="1" x14ac:dyDescent="0.25">
      <c r="A1186" s="101"/>
      <c r="D1186" s="81"/>
      <c r="E1186" s="81">
        <f>(E1185*Invoice!I3662)+((E1185-(E1185*Invoice!I3662))*Invoice!J3662)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6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Invoice!B3663</f>
        <v>0</v>
      </c>
      <c r="C1191" s="88">
        <f>Invoice!E3663</f>
        <v>0</v>
      </c>
      <c r="D1191" s="89">
        <f>Invoice!H3663</f>
        <v>0</v>
      </c>
      <c r="E1191" s="81">
        <f t="shared" si="105"/>
        <v>0</v>
      </c>
      <c r="F1191" s="81"/>
      <c r="G1191" s="82">
        <f t="shared" si="106"/>
        <v>0</v>
      </c>
      <c r="H1191" s="83">
        <f t="shared" si="107"/>
        <v>0</v>
      </c>
      <c r="I1191" s="83" t="e">
        <f t="shared" si="108"/>
        <v>#DIV/0!</v>
      </c>
      <c r="J1191" s="103" t="e">
        <f t="shared" si="109"/>
        <v>#DIV/0!</v>
      </c>
    </row>
    <row r="1192" spans="1:10" ht="12.75" customHeight="1" x14ac:dyDescent="0.25">
      <c r="A1192" s="101"/>
      <c r="D1192" s="81"/>
      <c r="E1192" s="81">
        <f>(E1191*Invoice!I3663)+((E1191-(E1191*Invoice!I3663))*Invoice!J3663)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7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Invoice!B3664</f>
        <v>0</v>
      </c>
      <c r="C1197" s="88">
        <f>Invoice!E3664</f>
        <v>0</v>
      </c>
      <c r="D1197" s="89">
        <f>Invoice!H3664</f>
        <v>0</v>
      </c>
      <c r="E1197" s="81">
        <f t="shared" si="105"/>
        <v>0</v>
      </c>
      <c r="F1197" s="81"/>
      <c r="G1197" s="82">
        <f t="shared" si="106"/>
        <v>0</v>
      </c>
      <c r="H1197" s="83">
        <f t="shared" si="107"/>
        <v>0</v>
      </c>
      <c r="I1197" s="83" t="e">
        <f t="shared" si="108"/>
        <v>#DIV/0!</v>
      </c>
      <c r="J1197" s="103" t="e">
        <f t="shared" si="109"/>
        <v>#DIV/0!</v>
      </c>
    </row>
    <row r="1198" spans="1:10" ht="12.75" customHeight="1" x14ac:dyDescent="0.25">
      <c r="A1198" s="101"/>
      <c r="D1198" s="81"/>
      <c r="E1198" s="81">
        <f>(E1197*Invoice!I3664)+((E1197-(E1197*Invoice!I3664))*Invoice!J3664)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8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Invoice!B3665</f>
        <v>0</v>
      </c>
      <c r="C1203" s="88">
        <f>Invoice!E3665</f>
        <v>0</v>
      </c>
      <c r="D1203" s="89">
        <f>Invoice!H3665</f>
        <v>0</v>
      </c>
      <c r="E1203" s="81">
        <f t="shared" si="105"/>
        <v>0</v>
      </c>
      <c r="F1203" s="81"/>
      <c r="G1203" s="82">
        <f t="shared" si="106"/>
        <v>0</v>
      </c>
      <c r="H1203" s="83">
        <f t="shared" si="107"/>
        <v>0</v>
      </c>
      <c r="I1203" s="83" t="e">
        <f t="shared" si="108"/>
        <v>#DIV/0!</v>
      </c>
      <c r="J1203" s="103" t="e">
        <f t="shared" si="109"/>
        <v>#DIV/0!</v>
      </c>
    </row>
    <row r="1204" spans="1:10" ht="12.75" customHeight="1" x14ac:dyDescent="0.25">
      <c r="A1204" s="101"/>
      <c r="D1204" s="81"/>
      <c r="E1204" s="81">
        <f>(E1203*Invoice!I3665)+((E1203-(E1203*Invoice!I3665))*Invoice!J3665)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9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Invoice!B3666</f>
        <v>0</v>
      </c>
      <c r="C1209" s="88">
        <f>Invoice!E3666</f>
        <v>0</v>
      </c>
      <c r="D1209" s="89">
        <f>Invoice!H3666</f>
        <v>0</v>
      </c>
      <c r="E1209" s="81">
        <f t="shared" si="105"/>
        <v>0</v>
      </c>
      <c r="F1209" s="81"/>
      <c r="G1209" s="82">
        <f t="shared" si="106"/>
        <v>0</v>
      </c>
      <c r="H1209" s="83">
        <f t="shared" si="107"/>
        <v>0</v>
      </c>
      <c r="I1209" s="83" t="e">
        <f t="shared" si="108"/>
        <v>#DIV/0!</v>
      </c>
      <c r="J1209" s="103" t="e">
        <f t="shared" si="109"/>
        <v>#DIV/0!</v>
      </c>
    </row>
    <row r="1210" spans="1:10" ht="12.75" customHeight="1" x14ac:dyDescent="0.25">
      <c r="A1210" s="101"/>
      <c r="D1210" s="81"/>
      <c r="E1210" s="81">
        <f>(E1209*Invoice!I3666)+((E1209-(E1209*Invoice!I3666))*Invoice!J3666)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10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Invoice!B3667</f>
        <v>0</v>
      </c>
      <c r="C1215" s="88">
        <f>Invoice!E3667</f>
        <v>0</v>
      </c>
      <c r="D1215" s="89">
        <f>Invoice!H3667</f>
        <v>0</v>
      </c>
      <c r="E1215" s="81">
        <f t="shared" si="105"/>
        <v>0</v>
      </c>
      <c r="F1215" s="81"/>
      <c r="G1215" s="82">
        <f t="shared" si="106"/>
        <v>0</v>
      </c>
      <c r="H1215" s="83">
        <f t="shared" si="107"/>
        <v>0</v>
      </c>
      <c r="I1215" s="83" t="e">
        <f t="shared" si="108"/>
        <v>#DIV/0!</v>
      </c>
      <c r="J1215" s="103" t="e">
        <f t="shared" si="109"/>
        <v>#DIV/0!</v>
      </c>
    </row>
    <row r="1216" spans="1:10" ht="12.75" customHeight="1" x14ac:dyDescent="0.25">
      <c r="A1216" s="101"/>
      <c r="D1216" s="81"/>
      <c r="E1216" s="81">
        <f>(E1215*Invoice!I3667)+((E1215-(E1215*Invoice!I3667))*Invoice!J3667)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11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Invoice!B3668</f>
        <v>0</v>
      </c>
      <c r="C1221" s="88">
        <f>Invoice!E3668</f>
        <v>0</v>
      </c>
      <c r="D1221" s="89">
        <f>Invoice!H3668</f>
        <v>0</v>
      </c>
      <c r="E1221" s="81">
        <f t="shared" si="105"/>
        <v>0</v>
      </c>
      <c r="F1221" s="81"/>
      <c r="G1221" s="82">
        <f t="shared" si="106"/>
        <v>0</v>
      </c>
      <c r="H1221" s="83">
        <f t="shared" si="107"/>
        <v>0</v>
      </c>
      <c r="I1221" s="83" t="e">
        <f t="shared" si="108"/>
        <v>#DIV/0!</v>
      </c>
      <c r="J1221" s="103" t="e">
        <f t="shared" si="109"/>
        <v>#DIV/0!</v>
      </c>
    </row>
    <row r="1222" spans="1:10" ht="12.75" customHeight="1" x14ac:dyDescent="0.25">
      <c r="A1222" s="101"/>
      <c r="D1222" s="81"/>
      <c r="E1222" s="81">
        <f>(E1221*Invoice!I3668)+((E1221-(E1221*Invoice!I3668))*Invoice!J3668)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12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Invoice!B3669</f>
        <v>0</v>
      </c>
      <c r="C1227" s="88">
        <f>Invoice!E3669</f>
        <v>0</v>
      </c>
      <c r="D1227" s="89">
        <f>Invoice!H3669</f>
        <v>0</v>
      </c>
      <c r="E1227" s="81">
        <f t="shared" si="105"/>
        <v>0</v>
      </c>
      <c r="F1227" s="81"/>
      <c r="G1227" s="82">
        <f t="shared" si="106"/>
        <v>0</v>
      </c>
      <c r="H1227" s="83">
        <f t="shared" si="107"/>
        <v>0</v>
      </c>
      <c r="I1227" s="83" t="e">
        <f t="shared" si="108"/>
        <v>#DIV/0!</v>
      </c>
      <c r="J1227" s="103" t="e">
        <f t="shared" si="109"/>
        <v>#DIV/0!</v>
      </c>
    </row>
    <row r="1228" spans="1:10" ht="12.75" customHeight="1" x14ac:dyDescent="0.25">
      <c r="A1228" s="101"/>
      <c r="D1228" s="81"/>
      <c r="E1228" s="81">
        <f>(E1227*Invoice!I3669)+((E1227-(E1227*Invoice!I3669))*Invoice!J3669)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13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Invoice!B3670</f>
        <v>0</v>
      </c>
      <c r="C1233" s="88">
        <f>Invoice!E3670</f>
        <v>0</v>
      </c>
      <c r="D1233" s="89">
        <f>Invoice!H3670</f>
        <v>0</v>
      </c>
      <c r="E1233" s="81">
        <f t="shared" si="105"/>
        <v>0</v>
      </c>
      <c r="F1233" s="81"/>
      <c r="G1233" s="82">
        <f t="shared" si="106"/>
        <v>0</v>
      </c>
      <c r="H1233" s="83">
        <f t="shared" si="107"/>
        <v>0</v>
      </c>
      <c r="I1233" s="83" t="e">
        <f t="shared" si="108"/>
        <v>#DIV/0!</v>
      </c>
      <c r="J1233" s="103" t="e">
        <f t="shared" si="109"/>
        <v>#DIV/0!</v>
      </c>
    </row>
    <row r="1234" spans="1:10" ht="12.75" customHeight="1" x14ac:dyDescent="0.25">
      <c r="A1234" s="101"/>
      <c r="D1234" s="81"/>
      <c r="E1234" s="81">
        <f>(E1233*Invoice!I3670)+((E1233-(E1233*Invoice!I3670))*Invoice!J3670)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14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Invoice!B3671</f>
        <v>0</v>
      </c>
      <c r="C1239" s="88">
        <f>Invoice!E3671</f>
        <v>0</v>
      </c>
      <c r="D1239" s="89">
        <f>Invoice!H3671</f>
        <v>0</v>
      </c>
      <c r="E1239" s="81">
        <f t="shared" si="105"/>
        <v>0</v>
      </c>
      <c r="F1239" s="81"/>
      <c r="G1239" s="82">
        <f t="shared" si="106"/>
        <v>0</v>
      </c>
      <c r="H1239" s="83">
        <f t="shared" si="107"/>
        <v>0</v>
      </c>
      <c r="I1239" s="83" t="e">
        <f t="shared" si="108"/>
        <v>#DIV/0!</v>
      </c>
      <c r="J1239" s="103" t="e">
        <f t="shared" si="109"/>
        <v>#DIV/0!</v>
      </c>
    </row>
    <row r="1240" spans="1:10" ht="12.75" customHeight="1" x14ac:dyDescent="0.25">
      <c r="A1240" s="101"/>
      <c r="D1240" s="81"/>
      <c r="E1240" s="81">
        <f>(E1239*Invoice!I3671)+((E1239-(E1239*Invoice!I3671))*Invoice!J3671)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15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Invoice!B3672</f>
        <v>0</v>
      </c>
      <c r="C1245" s="88">
        <f>Invoice!E3672</f>
        <v>0</v>
      </c>
      <c r="D1245" s="89">
        <f>Invoice!H3672</f>
        <v>0</v>
      </c>
      <c r="E1245" s="81">
        <f t="shared" si="105"/>
        <v>0</v>
      </c>
      <c r="F1245" s="81"/>
      <c r="G1245" s="82">
        <f t="shared" si="106"/>
        <v>0</v>
      </c>
      <c r="H1245" s="83">
        <f t="shared" si="107"/>
        <v>0</v>
      </c>
      <c r="I1245" s="83" t="e">
        <f t="shared" si="108"/>
        <v>#DIV/0!</v>
      </c>
      <c r="J1245" s="103" t="e">
        <f t="shared" si="109"/>
        <v>#DIV/0!</v>
      </c>
    </row>
    <row r="1246" spans="1:10" ht="12.75" customHeight="1" x14ac:dyDescent="0.25">
      <c r="A1246" s="101"/>
      <c r="D1246" s="81"/>
      <c r="E1246" s="81">
        <f>(E1245*Invoice!I3672)+((E1245-(E1245*Invoice!I3672))*Invoice!J3672)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16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Invoice!B3673</f>
        <v>0</v>
      </c>
      <c r="C1251" s="88">
        <f>Invoice!E3673</f>
        <v>0</v>
      </c>
      <c r="D1251" s="89">
        <f>Invoice!H3673</f>
        <v>0</v>
      </c>
      <c r="E1251" s="81">
        <f t="shared" si="105"/>
        <v>0</v>
      </c>
      <c r="F1251" s="81"/>
      <c r="G1251" s="82">
        <f t="shared" si="106"/>
        <v>0</v>
      </c>
      <c r="H1251" s="83">
        <f t="shared" si="107"/>
        <v>0</v>
      </c>
      <c r="I1251" s="83" t="e">
        <f t="shared" si="108"/>
        <v>#DIV/0!</v>
      </c>
      <c r="J1251" s="103" t="e">
        <f t="shared" si="109"/>
        <v>#DIV/0!</v>
      </c>
    </row>
    <row r="1252" spans="1:10" ht="12.75" customHeight="1" x14ac:dyDescent="0.25">
      <c r="A1252" s="101"/>
      <c r="D1252" s="81"/>
      <c r="E1252" s="81">
        <f>(E1251*Invoice!I3673)+((E1251-(E1251*Invoice!I3673))*Invoice!J3673)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C1255" s="88"/>
      <c r="D1255" s="89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6"/>
      <c r="B1256" s="107"/>
      <c r="C1256" s="107"/>
      <c r="D1256" s="107"/>
      <c r="E1256" s="107"/>
      <c r="F1256" s="107"/>
      <c r="G1256" s="108">
        <f>G1163+G1169+G1175+G1181+G1187+G1193+G1199+G1205+G1211+G1217+G1223+G1229+G1235+G1241+G1247+G1253</f>
        <v>0</v>
      </c>
      <c r="H1256" s="108">
        <f>H1163+H1169+H1175+H1181+H1187+H1193+H1199+H1205+H1211+H1217+H1223+H1229+H1235+H1241+H1247+H1253</f>
        <v>0</v>
      </c>
      <c r="I1256" s="107"/>
      <c r="J1256" s="109">
        <f>H1164+H1170+H1176+H1182+H1188+H1194+H1200+H1206+H1212+H1218+H1224+H1230+H1236+H1242+H1248+H1254</f>
        <v>0</v>
      </c>
    </row>
    <row r="1258" spans="1:10" ht="12.75" customHeight="1" x14ac:dyDescent="0.25">
      <c r="A1258" s="94" t="s">
        <v>1</v>
      </c>
      <c r="B1258" s="95">
        <f>Invoice!E3764</f>
        <v>23080034</v>
      </c>
      <c r="C1258" s="96"/>
      <c r="D1258" s="97"/>
      <c r="E1258" s="97"/>
      <c r="F1258" s="97"/>
      <c r="G1258" s="98"/>
      <c r="H1258" s="99"/>
      <c r="I1258" s="99"/>
      <c r="J1258" s="100"/>
    </row>
    <row r="1259" spans="1:10" ht="12.75" customHeight="1" x14ac:dyDescent="0.25">
      <c r="A1259" s="101">
        <v>1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Invoice!B3772</f>
        <v>0</v>
      </c>
      <c r="C1260" s="88">
        <f>Invoice!E3772</f>
        <v>0</v>
      </c>
      <c r="D1260" s="89">
        <f>Invoice!H3772</f>
        <v>0</v>
      </c>
      <c r="E1260" s="81">
        <f>D1260*B1260</f>
        <v>0</v>
      </c>
      <c r="F1260" s="81"/>
      <c r="G1260" s="82">
        <f>E1260/1.11</f>
        <v>0</v>
      </c>
      <c r="H1260" s="83">
        <f>G1260*11%</f>
        <v>0</v>
      </c>
      <c r="I1260" s="83" t="e">
        <f>G1260/B1260</f>
        <v>#DIV/0!</v>
      </c>
      <c r="J1260" s="103" t="e">
        <f>H1260/B1260</f>
        <v>#DIV/0!</v>
      </c>
    </row>
    <row r="1261" spans="1:10" ht="12.75" customHeight="1" x14ac:dyDescent="0.25">
      <c r="A1261" s="101"/>
      <c r="D1261" s="81"/>
      <c r="E1261" s="81">
        <f>(E1260*Invoice!I3772)+((E1260-(E1260*Invoice!I3772))*Invoice!J3772)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2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Invoice!B3773</f>
        <v>0</v>
      </c>
      <c r="C1266" s="88">
        <f>Invoice!E3773</f>
        <v>0</v>
      </c>
      <c r="D1266" s="89">
        <f>Invoice!H3773</f>
        <v>0</v>
      </c>
      <c r="E1266" s="81">
        <f t="shared" ref="E1266:E1350" si="110">D1266*B1266</f>
        <v>0</v>
      </c>
      <c r="F1266" s="81"/>
      <c r="G1266" s="82">
        <f t="shared" ref="G1266:G1350" si="111">E1266/1.11</f>
        <v>0</v>
      </c>
      <c r="H1266" s="83">
        <f t="shared" ref="H1266:H1350" si="112">G1266*11%</f>
        <v>0</v>
      </c>
      <c r="I1266" s="83" t="e">
        <f t="shared" ref="I1266:I1350" si="113">G1266/B1266</f>
        <v>#DIV/0!</v>
      </c>
      <c r="J1266" s="103" t="e">
        <f t="shared" ref="J1266:J1350" si="114">H1266/B1266</f>
        <v>#DIV/0!</v>
      </c>
    </row>
    <row r="1267" spans="1:10" ht="12.75" customHeight="1" x14ac:dyDescent="0.25">
      <c r="A1267" s="101"/>
      <c r="D1267" s="81"/>
      <c r="E1267" s="81">
        <f>(E1266*Invoice!I3773)+((E1266-(E1266*Invoice!I3773))*Invoice!J3773)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3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Invoice!B3774</f>
        <v>0</v>
      </c>
      <c r="C1272" s="88">
        <f>Invoice!E3774</f>
        <v>0</v>
      </c>
      <c r="D1272" s="89">
        <f>Invoice!H3774</f>
        <v>0</v>
      </c>
      <c r="E1272" s="81">
        <f t="shared" si="110"/>
        <v>0</v>
      </c>
      <c r="F1272" s="81"/>
      <c r="G1272" s="82">
        <f t="shared" si="111"/>
        <v>0</v>
      </c>
      <c r="H1272" s="83">
        <f t="shared" si="112"/>
        <v>0</v>
      </c>
      <c r="I1272" s="83" t="e">
        <f t="shared" si="113"/>
        <v>#DIV/0!</v>
      </c>
      <c r="J1272" s="103" t="e">
        <f t="shared" si="114"/>
        <v>#DIV/0!</v>
      </c>
    </row>
    <row r="1273" spans="1:10" ht="12.75" customHeight="1" x14ac:dyDescent="0.25">
      <c r="A1273" s="101"/>
      <c r="D1273" s="81"/>
      <c r="E1273" s="81">
        <f>(E1272*Invoice!I3774)+((E1272-(E1272*Invoice!I3774))*Invoice!J3774)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4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Invoice!B3775</f>
        <v>0</v>
      </c>
      <c r="C1278" s="88">
        <f>Invoice!E3775</f>
        <v>0</v>
      </c>
      <c r="D1278" s="89">
        <f>Invoice!H3775</f>
        <v>0</v>
      </c>
      <c r="E1278" s="81">
        <f t="shared" si="110"/>
        <v>0</v>
      </c>
      <c r="F1278" s="81"/>
      <c r="G1278" s="82">
        <f t="shared" si="111"/>
        <v>0</v>
      </c>
      <c r="H1278" s="83">
        <f t="shared" si="112"/>
        <v>0</v>
      </c>
      <c r="I1278" s="83" t="e">
        <f t="shared" si="113"/>
        <v>#DIV/0!</v>
      </c>
      <c r="J1278" s="103" t="e">
        <f t="shared" si="114"/>
        <v>#DIV/0!</v>
      </c>
    </row>
    <row r="1279" spans="1:10" ht="12.75" customHeight="1" x14ac:dyDescent="0.25">
      <c r="A1279" s="101"/>
      <c r="D1279" s="81"/>
      <c r="E1279" s="81">
        <f>(E1278*Invoice!I3775)+((E1278-(E1278*Invoice!I3775))*Invoice!J3775)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5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Invoice!B3776</f>
        <v>0</v>
      </c>
      <c r="C1284" s="88">
        <f>Invoice!E3776</f>
        <v>0</v>
      </c>
      <c r="D1284" s="89">
        <f>Invoice!H3776</f>
        <v>0</v>
      </c>
      <c r="E1284" s="81">
        <f t="shared" si="110"/>
        <v>0</v>
      </c>
      <c r="F1284" s="81"/>
      <c r="G1284" s="82">
        <f t="shared" si="111"/>
        <v>0</v>
      </c>
      <c r="H1284" s="83">
        <f t="shared" si="112"/>
        <v>0</v>
      </c>
      <c r="I1284" s="83" t="e">
        <f t="shared" si="113"/>
        <v>#DIV/0!</v>
      </c>
      <c r="J1284" s="103" t="e">
        <f t="shared" si="114"/>
        <v>#DIV/0!</v>
      </c>
    </row>
    <row r="1285" spans="1:10" ht="12.75" customHeight="1" x14ac:dyDescent="0.25">
      <c r="A1285" s="101"/>
      <c r="D1285" s="81"/>
      <c r="E1285" s="81">
        <f>(E1284*Invoice!I3776)+((E1284-(E1284*Invoice!I3776))*Invoice!J3776)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6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Invoice!B3777</f>
        <v>0</v>
      </c>
      <c r="C1290" s="88">
        <f>Invoice!E3777</f>
        <v>0</v>
      </c>
      <c r="D1290" s="89">
        <f>Invoice!H3777</f>
        <v>0</v>
      </c>
      <c r="E1290" s="81">
        <f t="shared" si="110"/>
        <v>0</v>
      </c>
      <c r="F1290" s="81"/>
      <c r="G1290" s="82">
        <f t="shared" si="111"/>
        <v>0</v>
      </c>
      <c r="H1290" s="83">
        <f t="shared" si="112"/>
        <v>0</v>
      </c>
      <c r="I1290" s="83" t="e">
        <f t="shared" si="113"/>
        <v>#DIV/0!</v>
      </c>
      <c r="J1290" s="103" t="e">
        <f t="shared" si="114"/>
        <v>#DIV/0!</v>
      </c>
    </row>
    <row r="1291" spans="1:10" ht="12.75" customHeight="1" x14ac:dyDescent="0.25">
      <c r="A1291" s="101"/>
      <c r="D1291" s="81"/>
      <c r="E1291" s="81">
        <f>(E1290*Invoice!I3777)+((E1290-(E1290*Invoice!I3777))*Invoice!J3777)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7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Invoice!B3778</f>
        <v>0</v>
      </c>
      <c r="C1296" s="88">
        <f>Invoice!E3778</f>
        <v>0</v>
      </c>
      <c r="D1296" s="89">
        <f>Invoice!H3778</f>
        <v>0</v>
      </c>
      <c r="E1296" s="81">
        <f t="shared" si="110"/>
        <v>0</v>
      </c>
      <c r="F1296" s="81"/>
      <c r="G1296" s="82">
        <f t="shared" si="111"/>
        <v>0</v>
      </c>
      <c r="H1296" s="83">
        <f t="shared" si="112"/>
        <v>0</v>
      </c>
      <c r="I1296" s="83" t="e">
        <f t="shared" si="113"/>
        <v>#DIV/0!</v>
      </c>
      <c r="J1296" s="103" t="e">
        <f t="shared" si="114"/>
        <v>#DIV/0!</v>
      </c>
    </row>
    <row r="1297" spans="1:10" ht="12.75" customHeight="1" x14ac:dyDescent="0.25">
      <c r="A1297" s="101"/>
      <c r="D1297" s="81"/>
      <c r="E1297" s="81">
        <f>(E1296*Invoice!I3778)+((E1296-(E1296*Invoice!I3778))*Invoice!J3778)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8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Invoice!B3779</f>
        <v>0</v>
      </c>
      <c r="C1302" s="88">
        <f>Invoice!E3779</f>
        <v>0</v>
      </c>
      <c r="D1302" s="89">
        <f>Invoice!H3779</f>
        <v>0</v>
      </c>
      <c r="E1302" s="81">
        <f t="shared" si="110"/>
        <v>0</v>
      </c>
      <c r="F1302" s="81"/>
      <c r="G1302" s="82">
        <f t="shared" si="111"/>
        <v>0</v>
      </c>
      <c r="H1302" s="83">
        <f t="shared" si="112"/>
        <v>0</v>
      </c>
      <c r="I1302" s="83" t="e">
        <f t="shared" si="113"/>
        <v>#DIV/0!</v>
      </c>
      <c r="J1302" s="103" t="e">
        <f t="shared" si="114"/>
        <v>#DIV/0!</v>
      </c>
    </row>
    <row r="1303" spans="1:10" ht="12.75" customHeight="1" x14ac:dyDescent="0.25">
      <c r="A1303" s="101"/>
      <c r="D1303" s="81"/>
      <c r="E1303" s="81">
        <f>(E1302*Invoice!I3779)+((E1302-(E1302*Invoice!I3779))*Invoice!J3779)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9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Invoice!B3780</f>
        <v>0</v>
      </c>
      <c r="C1308" s="88">
        <f>Invoice!E3780</f>
        <v>0</v>
      </c>
      <c r="D1308" s="89">
        <f>Invoice!H3780</f>
        <v>0</v>
      </c>
      <c r="E1308" s="81">
        <f t="shared" si="110"/>
        <v>0</v>
      </c>
      <c r="F1308" s="81"/>
      <c r="G1308" s="82">
        <f t="shared" si="111"/>
        <v>0</v>
      </c>
      <c r="H1308" s="83">
        <f t="shared" si="112"/>
        <v>0</v>
      </c>
      <c r="I1308" s="83" t="e">
        <f t="shared" si="113"/>
        <v>#DIV/0!</v>
      </c>
      <c r="J1308" s="103" t="e">
        <f t="shared" si="114"/>
        <v>#DIV/0!</v>
      </c>
    </row>
    <row r="1309" spans="1:10" ht="12.75" customHeight="1" x14ac:dyDescent="0.25">
      <c r="A1309" s="101"/>
      <c r="D1309" s="81"/>
      <c r="E1309" s="81">
        <f>(E1308*Invoice!I3780)+((E1308-(E1308*Invoice!I3780))*Invoice!J3780)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10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Invoice!B3781</f>
        <v>0</v>
      </c>
      <c r="C1314" s="88">
        <f>Invoice!E3781</f>
        <v>0</v>
      </c>
      <c r="D1314" s="89">
        <f>Invoice!H3781</f>
        <v>0</v>
      </c>
      <c r="E1314" s="81">
        <f t="shared" si="110"/>
        <v>0</v>
      </c>
      <c r="F1314" s="81"/>
      <c r="G1314" s="82">
        <f t="shared" si="111"/>
        <v>0</v>
      </c>
      <c r="H1314" s="83">
        <f t="shared" si="112"/>
        <v>0</v>
      </c>
      <c r="I1314" s="83" t="e">
        <f t="shared" si="113"/>
        <v>#DIV/0!</v>
      </c>
      <c r="J1314" s="103" t="e">
        <f t="shared" si="114"/>
        <v>#DIV/0!</v>
      </c>
    </row>
    <row r="1315" spans="1:10" ht="12.75" customHeight="1" x14ac:dyDescent="0.25">
      <c r="A1315" s="101"/>
      <c r="D1315" s="81"/>
      <c r="E1315" s="81">
        <f>(E1314*Invoice!I3781)+((E1314-(E1314*Invoice!I3781))*Invoice!J3781)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11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Invoice!B3782</f>
        <v>0</v>
      </c>
      <c r="C1320" s="88">
        <f>Invoice!E3782</f>
        <v>0</v>
      </c>
      <c r="D1320" s="89">
        <f>Invoice!H3782</f>
        <v>0</v>
      </c>
      <c r="E1320" s="81">
        <f t="shared" si="110"/>
        <v>0</v>
      </c>
      <c r="F1320" s="81"/>
      <c r="G1320" s="82">
        <f t="shared" si="111"/>
        <v>0</v>
      </c>
      <c r="H1320" s="83">
        <f t="shared" si="112"/>
        <v>0</v>
      </c>
      <c r="I1320" s="83" t="e">
        <f t="shared" si="113"/>
        <v>#DIV/0!</v>
      </c>
      <c r="J1320" s="103" t="e">
        <f t="shared" si="114"/>
        <v>#DIV/0!</v>
      </c>
    </row>
    <row r="1321" spans="1:10" ht="12.75" customHeight="1" x14ac:dyDescent="0.25">
      <c r="A1321" s="101"/>
      <c r="D1321" s="81"/>
      <c r="E1321" s="81">
        <f>(E1320*Invoice!I3782)+((E1320-(E1320*Invoice!I3782))*Invoice!J3782)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12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Invoice!B3783</f>
        <v>0</v>
      </c>
      <c r="C1326" s="88">
        <f>Invoice!E3783</f>
        <v>0</v>
      </c>
      <c r="D1326" s="89">
        <f>Invoice!H3783</f>
        <v>0</v>
      </c>
      <c r="E1326" s="81">
        <f t="shared" si="110"/>
        <v>0</v>
      </c>
      <c r="F1326" s="81"/>
      <c r="G1326" s="82">
        <f t="shared" si="111"/>
        <v>0</v>
      </c>
      <c r="H1326" s="83">
        <f t="shared" si="112"/>
        <v>0</v>
      </c>
      <c r="I1326" s="83" t="e">
        <f t="shared" si="113"/>
        <v>#DIV/0!</v>
      </c>
      <c r="J1326" s="103" t="e">
        <f t="shared" si="114"/>
        <v>#DIV/0!</v>
      </c>
    </row>
    <row r="1327" spans="1:10" ht="12.75" customHeight="1" x14ac:dyDescent="0.25">
      <c r="A1327" s="101"/>
      <c r="D1327" s="81"/>
      <c r="E1327" s="81">
        <f>(E1326*Invoice!I3783)+((E1326-(E1326*Invoice!I3783))*Invoice!J3783)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13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Invoice!B3784</f>
        <v>0</v>
      </c>
      <c r="C1332" s="88">
        <f>Invoice!E3784</f>
        <v>0</v>
      </c>
      <c r="D1332" s="89">
        <f>Invoice!H3784</f>
        <v>0</v>
      </c>
      <c r="E1332" s="81">
        <f t="shared" si="110"/>
        <v>0</v>
      </c>
      <c r="F1332" s="81"/>
      <c r="G1332" s="82">
        <f t="shared" si="111"/>
        <v>0</v>
      </c>
      <c r="H1332" s="83">
        <f t="shared" si="112"/>
        <v>0</v>
      </c>
      <c r="I1332" s="83" t="e">
        <f t="shared" si="113"/>
        <v>#DIV/0!</v>
      </c>
      <c r="J1332" s="103" t="e">
        <f t="shared" si="114"/>
        <v>#DIV/0!</v>
      </c>
    </row>
    <row r="1333" spans="1:10" ht="12.75" customHeight="1" x14ac:dyDescent="0.25">
      <c r="A1333" s="101"/>
      <c r="D1333" s="81"/>
      <c r="E1333" s="81">
        <f>(E1332*Invoice!I3784)+((E1332-(E1332*Invoice!I3784))*Invoice!J3784)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14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Invoice!B3785</f>
        <v>0</v>
      </c>
      <c r="C1338" s="88">
        <f>Invoice!E3785</f>
        <v>0</v>
      </c>
      <c r="D1338" s="89">
        <f>Invoice!H3785</f>
        <v>0</v>
      </c>
      <c r="E1338" s="81">
        <f t="shared" si="110"/>
        <v>0</v>
      </c>
      <c r="F1338" s="81"/>
      <c r="G1338" s="82">
        <f t="shared" si="111"/>
        <v>0</v>
      </c>
      <c r="H1338" s="83">
        <f t="shared" si="112"/>
        <v>0</v>
      </c>
      <c r="I1338" s="83" t="e">
        <f t="shared" si="113"/>
        <v>#DIV/0!</v>
      </c>
      <c r="J1338" s="103" t="e">
        <f t="shared" si="114"/>
        <v>#DIV/0!</v>
      </c>
    </row>
    <row r="1339" spans="1:10" ht="12.75" customHeight="1" x14ac:dyDescent="0.25">
      <c r="A1339" s="101"/>
      <c r="D1339" s="81"/>
      <c r="E1339" s="81">
        <f>(E1338*Invoice!I3785)+((E1338-(E1338*Invoice!I3785))*Invoice!J3785)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15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Invoice!B3786</f>
        <v>0</v>
      </c>
      <c r="C1344" s="88">
        <f>Invoice!E3786</f>
        <v>0</v>
      </c>
      <c r="D1344" s="89">
        <f>Invoice!H3786</f>
        <v>0</v>
      </c>
      <c r="E1344" s="81">
        <f t="shared" si="110"/>
        <v>0</v>
      </c>
      <c r="F1344" s="81"/>
      <c r="G1344" s="82">
        <f t="shared" si="111"/>
        <v>0</v>
      </c>
      <c r="H1344" s="83">
        <f t="shared" si="112"/>
        <v>0</v>
      </c>
      <c r="I1344" s="83" t="e">
        <f t="shared" si="113"/>
        <v>#DIV/0!</v>
      </c>
      <c r="J1344" s="103" t="e">
        <f t="shared" si="114"/>
        <v>#DIV/0!</v>
      </c>
    </row>
    <row r="1345" spans="1:10" ht="12.75" customHeight="1" x14ac:dyDescent="0.25">
      <c r="A1345" s="101"/>
      <c r="D1345" s="81"/>
      <c r="E1345" s="81">
        <f>(E1344*Invoice!I3786)+((E1344-(E1344*Invoice!I3786))*Invoice!J3786)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16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Invoice!B3787</f>
        <v>0</v>
      </c>
      <c r="C1350" s="88">
        <f>Invoice!E3787</f>
        <v>0</v>
      </c>
      <c r="D1350" s="89">
        <f>Invoice!H3787</f>
        <v>0</v>
      </c>
      <c r="E1350" s="81">
        <f t="shared" si="110"/>
        <v>0</v>
      </c>
      <c r="F1350" s="81"/>
      <c r="G1350" s="82">
        <f t="shared" si="111"/>
        <v>0</v>
      </c>
      <c r="H1350" s="83">
        <f t="shared" si="112"/>
        <v>0</v>
      </c>
      <c r="I1350" s="83" t="e">
        <f t="shared" si="113"/>
        <v>#DIV/0!</v>
      </c>
      <c r="J1350" s="103" t="e">
        <f t="shared" si="114"/>
        <v>#DIV/0!</v>
      </c>
    </row>
    <row r="1351" spans="1:10" ht="12.75" customHeight="1" x14ac:dyDescent="0.25">
      <c r="A1351" s="101"/>
      <c r="D1351" s="81"/>
      <c r="E1351" s="81">
        <f>(E1350*Invoice!I3787)+((E1350-(E1350*Invoice!I3787))*Invoice!J3787)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C1354" s="88"/>
      <c r="D1354" s="89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6"/>
      <c r="B1355" s="107"/>
      <c r="C1355" s="107"/>
      <c r="D1355" s="107"/>
      <c r="E1355" s="107"/>
      <c r="F1355" s="107"/>
      <c r="G1355" s="108">
        <f>G1262+G1268+G1274+G1280+G1286+G1292+G1298+G1304+G1310+G1316+G1322+G1328+G1334+G1340+G1346+G1352</f>
        <v>0</v>
      </c>
      <c r="H1355" s="108">
        <f>H1262+H1268+H1274+H1280+H1286+H1292+H1298+H1304+H1310+H1316+H1322+H1328+H1334+H1340+H1346+H1352</f>
        <v>0</v>
      </c>
      <c r="I1355" s="107"/>
      <c r="J1355" s="109">
        <f>H1263+H1269+H1275+H1281+H1287+H1293+H1299+H1305+H1311+H1317+H1323+H1329+H1335+H1341+H1347+H1353</f>
        <v>0</v>
      </c>
    </row>
    <row r="1357" spans="1:10" ht="12.75" customHeight="1" x14ac:dyDescent="0.25">
      <c r="A1357" s="94" t="s">
        <v>1</v>
      </c>
      <c r="B1357" s="95">
        <f>Invoice!E3878</f>
        <v>23080035</v>
      </c>
      <c r="C1357" s="96"/>
      <c r="D1357" s="97"/>
      <c r="E1357" s="97"/>
      <c r="F1357" s="97"/>
      <c r="G1357" s="98"/>
      <c r="H1357" s="99"/>
      <c r="I1357" s="99"/>
      <c r="J1357" s="100"/>
    </row>
    <row r="1358" spans="1:10" ht="12.75" customHeight="1" x14ac:dyDescent="0.25">
      <c r="A1358" s="101">
        <v>1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Invoice!B3886</f>
        <v>0</v>
      </c>
      <c r="C1359" s="88">
        <f>Invoice!E3886</f>
        <v>0</v>
      </c>
      <c r="D1359" s="89">
        <f>Invoice!H3886</f>
        <v>0</v>
      </c>
      <c r="E1359" s="81">
        <f>D1359*B1359</f>
        <v>0</v>
      </c>
      <c r="F1359" s="81"/>
      <c r="G1359" s="82">
        <f>E1359/1.11</f>
        <v>0</v>
      </c>
      <c r="H1359" s="83">
        <f>G1359*11%</f>
        <v>0</v>
      </c>
      <c r="I1359" s="83" t="e">
        <f>G1359/B1359</f>
        <v>#DIV/0!</v>
      </c>
      <c r="J1359" s="103" t="e">
        <f>H1359/B1359</f>
        <v>#DIV/0!</v>
      </c>
    </row>
    <row r="1360" spans="1:10" ht="12.75" customHeight="1" x14ac:dyDescent="0.25">
      <c r="A1360" s="101"/>
      <c r="D1360" s="81"/>
      <c r="E1360" s="81">
        <f>(E1359*Invoice!I3886)+((E1359-(E1359*Invoice!I3886))*Invoice!J3886)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2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Invoice!B3887</f>
        <v>0</v>
      </c>
      <c r="C1365" s="88">
        <f>Invoice!E3887</f>
        <v>0</v>
      </c>
      <c r="D1365" s="89">
        <f>Invoice!H3887</f>
        <v>0</v>
      </c>
      <c r="E1365" s="81">
        <f t="shared" ref="E1365:E1449" si="115">D1365*B1365</f>
        <v>0</v>
      </c>
      <c r="F1365" s="81"/>
      <c r="G1365" s="82">
        <f t="shared" ref="G1365:G1449" si="116">E1365/1.11</f>
        <v>0</v>
      </c>
      <c r="H1365" s="83">
        <f t="shared" ref="H1365:H1449" si="117">G1365*11%</f>
        <v>0</v>
      </c>
      <c r="I1365" s="83" t="e">
        <f t="shared" ref="I1365:I1449" si="118">G1365/B1365</f>
        <v>#DIV/0!</v>
      </c>
      <c r="J1365" s="103" t="e">
        <f t="shared" ref="J1365:J1449" si="119">H1365/B1365</f>
        <v>#DIV/0!</v>
      </c>
    </row>
    <row r="1366" spans="1:10" ht="12.75" customHeight="1" x14ac:dyDescent="0.25">
      <c r="A1366" s="101"/>
      <c r="D1366" s="81"/>
      <c r="E1366" s="81">
        <f>(E1365*Invoice!I3887)+((E1365-(E1365*Invoice!I3887))*Invoice!J3887)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3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Invoice!B3888</f>
        <v>0</v>
      </c>
      <c r="C1371" s="88">
        <f>Invoice!E3888</f>
        <v>0</v>
      </c>
      <c r="D1371" s="89">
        <f>Invoice!H3888</f>
        <v>0</v>
      </c>
      <c r="E1371" s="81">
        <f t="shared" si="115"/>
        <v>0</v>
      </c>
      <c r="F1371" s="81"/>
      <c r="G1371" s="82">
        <f t="shared" si="116"/>
        <v>0</v>
      </c>
      <c r="H1371" s="83">
        <f t="shared" si="117"/>
        <v>0</v>
      </c>
      <c r="I1371" s="83" t="e">
        <f t="shared" si="118"/>
        <v>#DIV/0!</v>
      </c>
      <c r="J1371" s="103" t="e">
        <f t="shared" si="119"/>
        <v>#DIV/0!</v>
      </c>
    </row>
    <row r="1372" spans="1:10" ht="12.75" customHeight="1" x14ac:dyDescent="0.25">
      <c r="A1372" s="101"/>
      <c r="D1372" s="81"/>
      <c r="E1372" s="81">
        <f>(E1371*Invoice!I3888)+((E1371-(E1371*Invoice!I3888))*Invoice!J3888)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4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Invoice!B3889</f>
        <v>0</v>
      </c>
      <c r="C1377" s="88">
        <f>Invoice!E3889</f>
        <v>0</v>
      </c>
      <c r="D1377" s="89">
        <f>Invoice!H3889</f>
        <v>0</v>
      </c>
      <c r="E1377" s="81">
        <f t="shared" si="115"/>
        <v>0</v>
      </c>
      <c r="F1377" s="81"/>
      <c r="G1377" s="82">
        <f t="shared" si="116"/>
        <v>0</v>
      </c>
      <c r="H1377" s="83">
        <f t="shared" si="117"/>
        <v>0</v>
      </c>
      <c r="I1377" s="83" t="e">
        <f t="shared" si="118"/>
        <v>#DIV/0!</v>
      </c>
      <c r="J1377" s="103" t="e">
        <f t="shared" si="119"/>
        <v>#DIV/0!</v>
      </c>
    </row>
    <row r="1378" spans="1:10" ht="12.75" customHeight="1" x14ac:dyDescent="0.25">
      <c r="A1378" s="101"/>
      <c r="D1378" s="81"/>
      <c r="E1378" s="81">
        <f>(E1377*Invoice!I3889)+((E1377-(E1377*Invoice!I3889))*Invoice!J3889)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5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Invoice!B3890</f>
        <v>0</v>
      </c>
      <c r="C1383" s="88">
        <f>Invoice!E3890</f>
        <v>0</v>
      </c>
      <c r="D1383" s="89">
        <f>Invoice!H3890</f>
        <v>0</v>
      </c>
      <c r="E1383" s="81">
        <f t="shared" si="115"/>
        <v>0</v>
      </c>
      <c r="F1383" s="81"/>
      <c r="G1383" s="82">
        <f t="shared" si="116"/>
        <v>0</v>
      </c>
      <c r="H1383" s="83">
        <f t="shared" si="117"/>
        <v>0</v>
      </c>
      <c r="I1383" s="83" t="e">
        <f t="shared" si="118"/>
        <v>#DIV/0!</v>
      </c>
      <c r="J1383" s="103" t="e">
        <f t="shared" si="119"/>
        <v>#DIV/0!</v>
      </c>
    </row>
    <row r="1384" spans="1:10" ht="12.75" customHeight="1" x14ac:dyDescent="0.25">
      <c r="A1384" s="101"/>
      <c r="D1384" s="81"/>
      <c r="E1384" s="81">
        <f>(E1383*Invoice!I3890)+((E1383-(E1383*Invoice!I3890))*Invoice!J3890)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6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Invoice!B3891</f>
        <v>0</v>
      </c>
      <c r="C1389" s="88">
        <f>Invoice!E3891</f>
        <v>0</v>
      </c>
      <c r="D1389" s="89">
        <f>Invoice!H3891</f>
        <v>0</v>
      </c>
      <c r="E1389" s="81">
        <f t="shared" si="115"/>
        <v>0</v>
      </c>
      <c r="F1389" s="81"/>
      <c r="G1389" s="82">
        <f t="shared" si="116"/>
        <v>0</v>
      </c>
      <c r="H1389" s="83">
        <f t="shared" si="117"/>
        <v>0</v>
      </c>
      <c r="I1389" s="83" t="e">
        <f t="shared" si="118"/>
        <v>#DIV/0!</v>
      </c>
      <c r="J1389" s="103" t="e">
        <f t="shared" si="119"/>
        <v>#DIV/0!</v>
      </c>
    </row>
    <row r="1390" spans="1:10" ht="12.75" customHeight="1" x14ac:dyDescent="0.25">
      <c r="A1390" s="101"/>
      <c r="D1390" s="81"/>
      <c r="E1390" s="81">
        <f>(E1389*Invoice!I3891)+((E1389-(E1389*Invoice!I3891))*Invoice!J3891)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7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Invoice!B3892</f>
        <v>0</v>
      </c>
      <c r="C1395" s="88">
        <f>Invoice!E3892</f>
        <v>0</v>
      </c>
      <c r="D1395" s="89">
        <f>Invoice!H3892</f>
        <v>0</v>
      </c>
      <c r="E1395" s="81">
        <f t="shared" si="115"/>
        <v>0</v>
      </c>
      <c r="F1395" s="81"/>
      <c r="G1395" s="82">
        <f t="shared" si="116"/>
        <v>0</v>
      </c>
      <c r="H1395" s="83">
        <f t="shared" si="117"/>
        <v>0</v>
      </c>
      <c r="I1395" s="83" t="e">
        <f t="shared" si="118"/>
        <v>#DIV/0!</v>
      </c>
      <c r="J1395" s="103" t="e">
        <f t="shared" si="119"/>
        <v>#DIV/0!</v>
      </c>
    </row>
    <row r="1396" spans="1:10" ht="12.75" customHeight="1" x14ac:dyDescent="0.25">
      <c r="A1396" s="101"/>
      <c r="D1396" s="81"/>
      <c r="E1396" s="81">
        <f>(E1395*Invoice!I3892)+((E1395-(E1395*Invoice!I3892))*Invoice!J3892)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8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Invoice!B3893</f>
        <v>0</v>
      </c>
      <c r="C1401" s="88">
        <f>Invoice!E3893</f>
        <v>0</v>
      </c>
      <c r="D1401" s="89">
        <f>Invoice!H3893</f>
        <v>0</v>
      </c>
      <c r="E1401" s="81">
        <f t="shared" si="115"/>
        <v>0</v>
      </c>
      <c r="F1401" s="81"/>
      <c r="G1401" s="82">
        <f t="shared" si="116"/>
        <v>0</v>
      </c>
      <c r="H1401" s="83">
        <f t="shared" si="117"/>
        <v>0</v>
      </c>
      <c r="I1401" s="83" t="e">
        <f t="shared" si="118"/>
        <v>#DIV/0!</v>
      </c>
      <c r="J1401" s="103" t="e">
        <f t="shared" si="119"/>
        <v>#DIV/0!</v>
      </c>
    </row>
    <row r="1402" spans="1:10" ht="12.75" customHeight="1" x14ac:dyDescent="0.25">
      <c r="A1402" s="101"/>
      <c r="D1402" s="81"/>
      <c r="E1402" s="81">
        <f>(E1401*Invoice!I3893)+((E1401-(E1401*Invoice!I3893))*Invoice!J3893)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9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Invoice!B3894</f>
        <v>0</v>
      </c>
      <c r="C1407" s="88">
        <f>Invoice!E3894</f>
        <v>0</v>
      </c>
      <c r="D1407" s="89">
        <f>Invoice!H3894</f>
        <v>0</v>
      </c>
      <c r="E1407" s="81">
        <f t="shared" si="115"/>
        <v>0</v>
      </c>
      <c r="F1407" s="81"/>
      <c r="G1407" s="82">
        <f t="shared" si="116"/>
        <v>0</v>
      </c>
      <c r="H1407" s="83">
        <f t="shared" si="117"/>
        <v>0</v>
      </c>
      <c r="I1407" s="83" t="e">
        <f t="shared" si="118"/>
        <v>#DIV/0!</v>
      </c>
      <c r="J1407" s="103" t="e">
        <f t="shared" si="119"/>
        <v>#DIV/0!</v>
      </c>
    </row>
    <row r="1408" spans="1:10" ht="12.75" customHeight="1" x14ac:dyDescent="0.25">
      <c r="A1408" s="101"/>
      <c r="D1408" s="81"/>
      <c r="E1408" s="81">
        <f>(E1407*Invoice!I3894)+((E1407-(E1407*Invoice!I3894))*Invoice!J3894)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10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Invoice!B3895</f>
        <v>0</v>
      </c>
      <c r="C1413" s="88">
        <f>Invoice!E3895</f>
        <v>0</v>
      </c>
      <c r="D1413" s="89">
        <f>Invoice!H3895</f>
        <v>0</v>
      </c>
      <c r="E1413" s="81">
        <f t="shared" si="115"/>
        <v>0</v>
      </c>
      <c r="F1413" s="81"/>
      <c r="G1413" s="82">
        <f t="shared" si="116"/>
        <v>0</v>
      </c>
      <c r="H1413" s="83">
        <f t="shared" si="117"/>
        <v>0</v>
      </c>
      <c r="I1413" s="83" t="e">
        <f t="shared" si="118"/>
        <v>#DIV/0!</v>
      </c>
      <c r="J1413" s="103" t="e">
        <f t="shared" si="119"/>
        <v>#DIV/0!</v>
      </c>
    </row>
    <row r="1414" spans="1:10" ht="12.75" customHeight="1" x14ac:dyDescent="0.25">
      <c r="A1414" s="101"/>
      <c r="D1414" s="81"/>
      <c r="E1414" s="81">
        <f>(E1413*Invoice!I3895)+((E1413-(E1413*Invoice!I3895))*Invoice!J3895)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11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Invoice!B3896</f>
        <v>0</v>
      </c>
      <c r="C1419" s="88">
        <f>Invoice!E3896</f>
        <v>0</v>
      </c>
      <c r="D1419" s="89">
        <f>Invoice!H3896</f>
        <v>0</v>
      </c>
      <c r="E1419" s="81">
        <f t="shared" si="115"/>
        <v>0</v>
      </c>
      <c r="F1419" s="81"/>
      <c r="G1419" s="82">
        <f t="shared" si="116"/>
        <v>0</v>
      </c>
      <c r="H1419" s="83">
        <f t="shared" si="117"/>
        <v>0</v>
      </c>
      <c r="I1419" s="83" t="e">
        <f t="shared" si="118"/>
        <v>#DIV/0!</v>
      </c>
      <c r="J1419" s="103" t="e">
        <f t="shared" si="119"/>
        <v>#DIV/0!</v>
      </c>
    </row>
    <row r="1420" spans="1:10" ht="12.75" customHeight="1" x14ac:dyDescent="0.25">
      <c r="A1420" s="101"/>
      <c r="D1420" s="81"/>
      <c r="E1420" s="81">
        <f>(E1419*Invoice!I3896)+((E1419-(E1419*Invoice!I3896))*Invoice!J3896)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12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Invoice!B3897</f>
        <v>0</v>
      </c>
      <c r="C1425" s="88">
        <f>Invoice!E3897</f>
        <v>0</v>
      </c>
      <c r="D1425" s="89">
        <f>Invoice!H3897</f>
        <v>0</v>
      </c>
      <c r="E1425" s="81">
        <f t="shared" si="115"/>
        <v>0</v>
      </c>
      <c r="F1425" s="81"/>
      <c r="G1425" s="82">
        <f t="shared" si="116"/>
        <v>0</v>
      </c>
      <c r="H1425" s="83">
        <f t="shared" si="117"/>
        <v>0</v>
      </c>
      <c r="I1425" s="83" t="e">
        <f t="shared" si="118"/>
        <v>#DIV/0!</v>
      </c>
      <c r="J1425" s="103" t="e">
        <f t="shared" si="119"/>
        <v>#DIV/0!</v>
      </c>
    </row>
    <row r="1426" spans="1:10" ht="12.75" customHeight="1" x14ac:dyDescent="0.25">
      <c r="A1426" s="101"/>
      <c r="D1426" s="81"/>
      <c r="E1426" s="81">
        <f>(E1425*Invoice!I3897)+((E1425-(E1425*Invoice!I3897))*Invoice!J3897)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13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Invoice!B3898</f>
        <v>0</v>
      </c>
      <c r="C1431" s="88">
        <f>Invoice!E3898</f>
        <v>0</v>
      </c>
      <c r="D1431" s="89">
        <f>Invoice!H3898</f>
        <v>0</v>
      </c>
      <c r="E1431" s="81">
        <f t="shared" si="115"/>
        <v>0</v>
      </c>
      <c r="F1431" s="81"/>
      <c r="G1431" s="82">
        <f t="shared" si="116"/>
        <v>0</v>
      </c>
      <c r="H1431" s="83">
        <f t="shared" si="117"/>
        <v>0</v>
      </c>
      <c r="I1431" s="83" t="e">
        <f t="shared" si="118"/>
        <v>#DIV/0!</v>
      </c>
      <c r="J1431" s="103" t="e">
        <f t="shared" si="119"/>
        <v>#DIV/0!</v>
      </c>
    </row>
    <row r="1432" spans="1:10" ht="12.75" customHeight="1" x14ac:dyDescent="0.25">
      <c r="A1432" s="101"/>
      <c r="D1432" s="81"/>
      <c r="E1432" s="81">
        <f>(E1431*Invoice!I3898)+((E1431-(E1431*Invoice!I3898))*Invoice!J3898)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14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Invoice!B3899</f>
        <v>0</v>
      </c>
      <c r="C1437" s="88">
        <f>Invoice!E3899</f>
        <v>0</v>
      </c>
      <c r="D1437" s="89">
        <f>Invoice!H3899</f>
        <v>0</v>
      </c>
      <c r="E1437" s="81">
        <f t="shared" si="115"/>
        <v>0</v>
      </c>
      <c r="F1437" s="81"/>
      <c r="G1437" s="82">
        <f t="shared" si="116"/>
        <v>0</v>
      </c>
      <c r="H1437" s="83">
        <f t="shared" si="117"/>
        <v>0</v>
      </c>
      <c r="I1437" s="83" t="e">
        <f t="shared" si="118"/>
        <v>#DIV/0!</v>
      </c>
      <c r="J1437" s="103" t="e">
        <f t="shared" si="119"/>
        <v>#DIV/0!</v>
      </c>
    </row>
    <row r="1438" spans="1:10" ht="12.75" customHeight="1" x14ac:dyDescent="0.25">
      <c r="A1438" s="101"/>
      <c r="D1438" s="81"/>
      <c r="E1438" s="81">
        <f>(E1437*Invoice!I3899)+((E1437-(E1437*Invoice!I3899))*Invoice!J3899)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15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Invoice!B3900</f>
        <v>0</v>
      </c>
      <c r="C1443" s="88">
        <f>Invoice!E3900</f>
        <v>0</v>
      </c>
      <c r="D1443" s="89">
        <f>Invoice!H3900</f>
        <v>0</v>
      </c>
      <c r="E1443" s="81">
        <f t="shared" si="115"/>
        <v>0</v>
      </c>
      <c r="F1443" s="81"/>
      <c r="G1443" s="82">
        <f t="shared" si="116"/>
        <v>0</v>
      </c>
      <c r="H1443" s="83">
        <f t="shared" si="117"/>
        <v>0</v>
      </c>
      <c r="I1443" s="83" t="e">
        <f t="shared" si="118"/>
        <v>#DIV/0!</v>
      </c>
      <c r="J1443" s="103" t="e">
        <f t="shared" si="119"/>
        <v>#DIV/0!</v>
      </c>
    </row>
    <row r="1444" spans="1:10" ht="12.75" customHeight="1" x14ac:dyDescent="0.25">
      <c r="A1444" s="101"/>
      <c r="D1444" s="81"/>
      <c r="E1444" s="81">
        <f>(E1443*Invoice!I3900)+((E1443-(E1443*Invoice!I3900))*Invoice!J3900)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16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Invoice!B3901</f>
        <v>0</v>
      </c>
      <c r="C1449" s="88">
        <f>Invoice!E3901</f>
        <v>0</v>
      </c>
      <c r="D1449" s="89">
        <f>Invoice!H3901</f>
        <v>0</v>
      </c>
      <c r="E1449" s="81">
        <f t="shared" si="115"/>
        <v>0</v>
      </c>
      <c r="F1449" s="81"/>
      <c r="G1449" s="82">
        <f t="shared" si="116"/>
        <v>0</v>
      </c>
      <c r="H1449" s="83">
        <f t="shared" si="117"/>
        <v>0</v>
      </c>
      <c r="I1449" s="83" t="e">
        <f t="shared" si="118"/>
        <v>#DIV/0!</v>
      </c>
      <c r="J1449" s="103" t="e">
        <f t="shared" si="119"/>
        <v>#DIV/0!</v>
      </c>
    </row>
    <row r="1450" spans="1:10" ht="12.75" customHeight="1" x14ac:dyDescent="0.25">
      <c r="A1450" s="101"/>
      <c r="D1450" s="81"/>
      <c r="E1450" s="81">
        <f>(E1449*Invoice!I3901)+((E1449-(E1449*Invoice!I3901))*Invoice!J3901)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C1453" s="88"/>
      <c r="D1453" s="89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6"/>
      <c r="B1454" s="107"/>
      <c r="C1454" s="107"/>
      <c r="D1454" s="107"/>
      <c r="E1454" s="107"/>
      <c r="F1454" s="107"/>
      <c r="G1454" s="108">
        <f>G1361+G1367+G1373+G1379+G1385+G1391+G1397+G1403+G1409+G1415+G1421+G1427+G1433+G1439+G1445+G1451</f>
        <v>0</v>
      </c>
      <c r="H1454" s="108">
        <f>H1361+H1367+H1373+H1379+H1385+H1391+H1397+H1403+H1409+H1415+H1421+H1427+H1433+H1439+H1445+H1451</f>
        <v>0</v>
      </c>
      <c r="I1454" s="107"/>
      <c r="J1454" s="109">
        <f>H1362+H1368+H1374+H1380+H1386+H1392+H1398+H1404+H1410+H1416+H1422+H1428+H1434+H1440+H1446+H1452</f>
        <v>0</v>
      </c>
    </row>
    <row r="1456" spans="1:10" ht="12.75" customHeight="1" x14ac:dyDescent="0.25">
      <c r="A1456" s="94" t="s">
        <v>1</v>
      </c>
      <c r="B1456" s="95">
        <f>Invoice!E3992</f>
        <v>23080036</v>
      </c>
      <c r="C1456" s="96"/>
      <c r="D1456" s="97"/>
      <c r="E1456" s="97"/>
      <c r="F1456" s="97"/>
      <c r="G1456" s="98"/>
      <c r="H1456" s="99"/>
      <c r="I1456" s="99"/>
      <c r="J1456" s="100"/>
    </row>
    <row r="1457" spans="1:10" ht="12.75" customHeight="1" x14ac:dyDescent="0.25">
      <c r="A1457" s="101">
        <v>1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Invoice!B4000</f>
        <v>0</v>
      </c>
      <c r="C1458" s="88">
        <f>Invoice!E4000</f>
        <v>0</v>
      </c>
      <c r="D1458" s="89">
        <f>Invoice!H4000</f>
        <v>0</v>
      </c>
      <c r="E1458" s="81">
        <f>D1458*B1458</f>
        <v>0</v>
      </c>
      <c r="F1458" s="81"/>
      <c r="G1458" s="82">
        <f>E1458/1.11</f>
        <v>0</v>
      </c>
      <c r="H1458" s="83">
        <f>G1458*11%</f>
        <v>0</v>
      </c>
      <c r="I1458" s="83" t="e">
        <f>G1458/B1458</f>
        <v>#DIV/0!</v>
      </c>
      <c r="J1458" s="103" t="e">
        <f>H1458/B1458</f>
        <v>#DIV/0!</v>
      </c>
    </row>
    <row r="1459" spans="1:10" ht="12.75" customHeight="1" x14ac:dyDescent="0.25">
      <c r="A1459" s="101"/>
      <c r="D1459" s="81"/>
      <c r="E1459" s="81">
        <f>(E1458*Invoice!I4000)+((E1458-(E1458*Invoice!I4000))*Invoice!J4000)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2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Invoice!B4001</f>
        <v>0</v>
      </c>
      <c r="C1464" s="88">
        <f>Invoice!E4001</f>
        <v>0</v>
      </c>
      <c r="D1464" s="89">
        <f>Invoice!H4001</f>
        <v>0</v>
      </c>
      <c r="E1464" s="81">
        <f t="shared" ref="E1464:E1548" si="120">D1464*B1464</f>
        <v>0</v>
      </c>
      <c r="F1464" s="81"/>
      <c r="G1464" s="82">
        <f t="shared" ref="G1464:G1548" si="121">E1464/1.11</f>
        <v>0</v>
      </c>
      <c r="H1464" s="83">
        <f t="shared" ref="H1464:H1548" si="122">G1464*11%</f>
        <v>0</v>
      </c>
      <c r="I1464" s="83" t="e">
        <f t="shared" ref="I1464:I1548" si="123">G1464/B1464</f>
        <v>#DIV/0!</v>
      </c>
      <c r="J1464" s="103" t="e">
        <f t="shared" ref="J1464:J1548" si="124">H1464/B1464</f>
        <v>#DIV/0!</v>
      </c>
    </row>
    <row r="1465" spans="1:10" ht="12.75" customHeight="1" x14ac:dyDescent="0.25">
      <c r="A1465" s="101"/>
      <c r="D1465" s="81"/>
      <c r="E1465" s="81">
        <f>(E1464*Invoice!I4001)+((E1464-(E1464*Invoice!I4001))*Invoice!J4001)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3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Invoice!B4002</f>
        <v>0</v>
      </c>
      <c r="C1470" s="88">
        <f>Invoice!E4002</f>
        <v>0</v>
      </c>
      <c r="D1470" s="89">
        <f>Invoice!H4002</f>
        <v>0</v>
      </c>
      <c r="E1470" s="81">
        <f t="shared" si="120"/>
        <v>0</v>
      </c>
      <c r="F1470" s="81"/>
      <c r="G1470" s="82">
        <f t="shared" si="121"/>
        <v>0</v>
      </c>
      <c r="H1470" s="83">
        <f t="shared" si="122"/>
        <v>0</v>
      </c>
      <c r="I1470" s="83" t="e">
        <f t="shared" si="123"/>
        <v>#DIV/0!</v>
      </c>
      <c r="J1470" s="103" t="e">
        <f t="shared" si="124"/>
        <v>#DIV/0!</v>
      </c>
    </row>
    <row r="1471" spans="1:10" ht="12.75" customHeight="1" x14ac:dyDescent="0.25">
      <c r="A1471" s="101"/>
      <c r="D1471" s="81"/>
      <c r="E1471" s="81">
        <f>(E1470*Invoice!I4002)+((E1470-(E1470*Invoice!I4002))*Invoice!J4002)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4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Invoice!B4003</f>
        <v>0</v>
      </c>
      <c r="C1476" s="88">
        <f>Invoice!E4003</f>
        <v>0</v>
      </c>
      <c r="D1476" s="89">
        <f>Invoice!H4003</f>
        <v>0</v>
      </c>
      <c r="E1476" s="81">
        <f t="shared" si="120"/>
        <v>0</v>
      </c>
      <c r="F1476" s="81"/>
      <c r="G1476" s="82">
        <f t="shared" si="121"/>
        <v>0</v>
      </c>
      <c r="H1476" s="83">
        <f t="shared" si="122"/>
        <v>0</v>
      </c>
      <c r="I1476" s="83" t="e">
        <f t="shared" si="123"/>
        <v>#DIV/0!</v>
      </c>
      <c r="J1476" s="103" t="e">
        <f t="shared" si="124"/>
        <v>#DIV/0!</v>
      </c>
    </row>
    <row r="1477" spans="1:10" ht="12.75" customHeight="1" x14ac:dyDescent="0.25">
      <c r="A1477" s="101"/>
      <c r="D1477" s="81"/>
      <c r="E1477" s="81">
        <f>(E1476*Invoice!I4003)+((E1476-(E1476*Invoice!I4003))*Invoice!J4003)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5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Invoice!B4004</f>
        <v>0</v>
      </c>
      <c r="C1482" s="88">
        <f>Invoice!E4004</f>
        <v>0</v>
      </c>
      <c r="D1482" s="89">
        <f>Invoice!H4004</f>
        <v>0</v>
      </c>
      <c r="E1482" s="81">
        <f t="shared" si="120"/>
        <v>0</v>
      </c>
      <c r="F1482" s="81"/>
      <c r="G1482" s="82">
        <f t="shared" si="121"/>
        <v>0</v>
      </c>
      <c r="H1482" s="83">
        <f t="shared" si="122"/>
        <v>0</v>
      </c>
      <c r="I1482" s="83" t="e">
        <f t="shared" si="123"/>
        <v>#DIV/0!</v>
      </c>
      <c r="J1482" s="103" t="e">
        <f t="shared" si="124"/>
        <v>#DIV/0!</v>
      </c>
    </row>
    <row r="1483" spans="1:10" ht="12.75" customHeight="1" x14ac:dyDescent="0.25">
      <c r="A1483" s="101"/>
      <c r="D1483" s="81"/>
      <c r="E1483" s="81">
        <f>(E1482*Invoice!I4004)+((E1482-(E1482*Invoice!I4004))*Invoice!J4004)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6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Invoice!B4005</f>
        <v>0</v>
      </c>
      <c r="C1488" s="88">
        <f>Invoice!E4005</f>
        <v>0</v>
      </c>
      <c r="D1488" s="89">
        <f>Invoice!H4005</f>
        <v>0</v>
      </c>
      <c r="E1488" s="81">
        <f t="shared" si="120"/>
        <v>0</v>
      </c>
      <c r="F1488" s="81"/>
      <c r="G1488" s="82">
        <f t="shared" si="121"/>
        <v>0</v>
      </c>
      <c r="H1488" s="83">
        <f t="shared" si="122"/>
        <v>0</v>
      </c>
      <c r="I1488" s="83" t="e">
        <f t="shared" si="123"/>
        <v>#DIV/0!</v>
      </c>
      <c r="J1488" s="103" t="e">
        <f t="shared" si="124"/>
        <v>#DIV/0!</v>
      </c>
    </row>
    <row r="1489" spans="1:10" ht="12.75" customHeight="1" x14ac:dyDescent="0.25">
      <c r="A1489" s="101"/>
      <c r="D1489" s="81"/>
      <c r="E1489" s="81">
        <f>(E1488*Invoice!I4005)+((E1488-(E1488*Invoice!I4005))*Invoice!J4005)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7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Invoice!B4006</f>
        <v>0</v>
      </c>
      <c r="C1494" s="88">
        <f>Invoice!E4006</f>
        <v>0</v>
      </c>
      <c r="D1494" s="89">
        <f>Invoice!H4006</f>
        <v>0</v>
      </c>
      <c r="E1494" s="81">
        <f t="shared" si="120"/>
        <v>0</v>
      </c>
      <c r="F1494" s="81"/>
      <c r="G1494" s="82">
        <f t="shared" si="121"/>
        <v>0</v>
      </c>
      <c r="H1494" s="83">
        <f t="shared" si="122"/>
        <v>0</v>
      </c>
      <c r="I1494" s="83" t="e">
        <f t="shared" si="123"/>
        <v>#DIV/0!</v>
      </c>
      <c r="J1494" s="103" t="e">
        <f t="shared" si="124"/>
        <v>#DIV/0!</v>
      </c>
    </row>
    <row r="1495" spans="1:10" ht="12.75" customHeight="1" x14ac:dyDescent="0.25">
      <c r="A1495" s="101"/>
      <c r="D1495" s="81"/>
      <c r="E1495" s="81">
        <f>(E1494*Invoice!I4006)+((E1494-(E1494*Invoice!I4006))*Invoice!J4006)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8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Invoice!B4007</f>
        <v>0</v>
      </c>
      <c r="C1500" s="88">
        <f>Invoice!E4007</f>
        <v>0</v>
      </c>
      <c r="D1500" s="89">
        <f>Invoice!H4007</f>
        <v>0</v>
      </c>
      <c r="E1500" s="81">
        <f t="shared" si="120"/>
        <v>0</v>
      </c>
      <c r="F1500" s="81"/>
      <c r="G1500" s="82">
        <f t="shared" si="121"/>
        <v>0</v>
      </c>
      <c r="H1500" s="83">
        <f t="shared" si="122"/>
        <v>0</v>
      </c>
      <c r="I1500" s="83" t="e">
        <f t="shared" si="123"/>
        <v>#DIV/0!</v>
      </c>
      <c r="J1500" s="103" t="e">
        <f t="shared" si="124"/>
        <v>#DIV/0!</v>
      </c>
    </row>
    <row r="1501" spans="1:10" ht="12.75" customHeight="1" x14ac:dyDescent="0.25">
      <c r="A1501" s="101"/>
      <c r="D1501" s="81"/>
      <c r="E1501" s="81">
        <f>(E1500*Invoice!I4007)+((E1500-(E1500*Invoice!I4007))*Invoice!J4007)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9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Invoice!B4008</f>
        <v>0</v>
      </c>
      <c r="C1506" s="88">
        <f>Invoice!E4008</f>
        <v>0</v>
      </c>
      <c r="D1506" s="89">
        <f>Invoice!H4008</f>
        <v>0</v>
      </c>
      <c r="E1506" s="81">
        <f t="shared" si="120"/>
        <v>0</v>
      </c>
      <c r="F1506" s="81"/>
      <c r="G1506" s="82">
        <f t="shared" si="121"/>
        <v>0</v>
      </c>
      <c r="H1506" s="83">
        <f t="shared" si="122"/>
        <v>0</v>
      </c>
      <c r="I1506" s="83" t="e">
        <f t="shared" si="123"/>
        <v>#DIV/0!</v>
      </c>
      <c r="J1506" s="103" t="e">
        <f t="shared" si="124"/>
        <v>#DIV/0!</v>
      </c>
    </row>
    <row r="1507" spans="1:10" ht="12.75" customHeight="1" x14ac:dyDescent="0.25">
      <c r="A1507" s="101"/>
      <c r="D1507" s="81"/>
      <c r="E1507" s="81">
        <f>(E1506*Invoice!I4008)+((E1506-(E1506*Invoice!I4008))*Invoice!J4008)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10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Invoice!B4009</f>
        <v>0</v>
      </c>
      <c r="C1512" s="88">
        <f>Invoice!E4009</f>
        <v>0</v>
      </c>
      <c r="D1512" s="89">
        <f>Invoice!H4009</f>
        <v>0</v>
      </c>
      <c r="E1512" s="81">
        <f t="shared" si="120"/>
        <v>0</v>
      </c>
      <c r="F1512" s="81"/>
      <c r="G1512" s="82">
        <f t="shared" si="121"/>
        <v>0</v>
      </c>
      <c r="H1512" s="83">
        <f t="shared" si="122"/>
        <v>0</v>
      </c>
      <c r="I1512" s="83" t="e">
        <f t="shared" si="123"/>
        <v>#DIV/0!</v>
      </c>
      <c r="J1512" s="103" t="e">
        <f t="shared" si="124"/>
        <v>#DIV/0!</v>
      </c>
    </row>
    <row r="1513" spans="1:10" ht="12.75" customHeight="1" x14ac:dyDescent="0.25">
      <c r="A1513" s="101"/>
      <c r="D1513" s="81"/>
      <c r="E1513" s="81">
        <f>(E1512*Invoice!I4009)+((E1512-(E1512*Invoice!I4009))*Invoice!J4009)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11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Invoice!B4010</f>
        <v>0</v>
      </c>
      <c r="C1518" s="88">
        <f>Invoice!E4010</f>
        <v>0</v>
      </c>
      <c r="D1518" s="89">
        <f>Invoice!H4010</f>
        <v>0</v>
      </c>
      <c r="E1518" s="81">
        <f t="shared" si="120"/>
        <v>0</v>
      </c>
      <c r="F1518" s="81"/>
      <c r="G1518" s="82">
        <f t="shared" si="121"/>
        <v>0</v>
      </c>
      <c r="H1518" s="83">
        <f t="shared" si="122"/>
        <v>0</v>
      </c>
      <c r="I1518" s="83" t="e">
        <f t="shared" si="123"/>
        <v>#DIV/0!</v>
      </c>
      <c r="J1518" s="103" t="e">
        <f t="shared" si="124"/>
        <v>#DIV/0!</v>
      </c>
    </row>
    <row r="1519" spans="1:10" ht="12.75" customHeight="1" x14ac:dyDescent="0.25">
      <c r="A1519" s="101"/>
      <c r="D1519" s="81"/>
      <c r="E1519" s="81">
        <f>(E1518*Invoice!I4010)+((E1518-(E1518*Invoice!I4010))*Invoice!J4010)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12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Invoice!B4011</f>
        <v>0</v>
      </c>
      <c r="C1524" s="88">
        <f>Invoice!E4011</f>
        <v>0</v>
      </c>
      <c r="D1524" s="89">
        <f>Invoice!H4011</f>
        <v>0</v>
      </c>
      <c r="E1524" s="81">
        <f t="shared" si="120"/>
        <v>0</v>
      </c>
      <c r="F1524" s="81"/>
      <c r="G1524" s="82">
        <f t="shared" si="121"/>
        <v>0</v>
      </c>
      <c r="H1524" s="83">
        <f t="shared" si="122"/>
        <v>0</v>
      </c>
      <c r="I1524" s="83" t="e">
        <f t="shared" si="123"/>
        <v>#DIV/0!</v>
      </c>
      <c r="J1524" s="103" t="e">
        <f t="shared" si="124"/>
        <v>#DIV/0!</v>
      </c>
    </row>
    <row r="1525" spans="1:10" ht="12.75" customHeight="1" x14ac:dyDescent="0.25">
      <c r="A1525" s="101"/>
      <c r="D1525" s="81"/>
      <c r="E1525" s="81">
        <f>(E1524*Invoice!I4011)+((E1524-(E1524*Invoice!I4011))*Invoice!J4011)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13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Invoice!B4012</f>
        <v>0</v>
      </c>
      <c r="C1530" s="88">
        <f>Invoice!E4012</f>
        <v>0</v>
      </c>
      <c r="D1530" s="89">
        <f>Invoice!H4012</f>
        <v>0</v>
      </c>
      <c r="E1530" s="81">
        <f t="shared" si="120"/>
        <v>0</v>
      </c>
      <c r="F1530" s="81"/>
      <c r="G1530" s="82">
        <f t="shared" si="121"/>
        <v>0</v>
      </c>
      <c r="H1530" s="83">
        <f t="shared" si="122"/>
        <v>0</v>
      </c>
      <c r="I1530" s="83" t="e">
        <f t="shared" si="123"/>
        <v>#DIV/0!</v>
      </c>
      <c r="J1530" s="103" t="e">
        <f t="shared" si="124"/>
        <v>#DIV/0!</v>
      </c>
    </row>
    <row r="1531" spans="1:10" ht="12.75" customHeight="1" x14ac:dyDescent="0.25">
      <c r="A1531" s="101"/>
      <c r="D1531" s="81"/>
      <c r="E1531" s="81">
        <f>(E1530*Invoice!I4012)+((E1530-(E1530*Invoice!I4012))*Invoice!J4012)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14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Invoice!B4013</f>
        <v>0</v>
      </c>
      <c r="C1536" s="88">
        <f>Invoice!E4013</f>
        <v>0</v>
      </c>
      <c r="D1536" s="89">
        <f>Invoice!H4013</f>
        <v>0</v>
      </c>
      <c r="E1536" s="81">
        <f t="shared" si="120"/>
        <v>0</v>
      </c>
      <c r="F1536" s="81"/>
      <c r="G1536" s="82">
        <f t="shared" si="121"/>
        <v>0</v>
      </c>
      <c r="H1536" s="83">
        <f t="shared" si="122"/>
        <v>0</v>
      </c>
      <c r="I1536" s="83" t="e">
        <f t="shared" si="123"/>
        <v>#DIV/0!</v>
      </c>
      <c r="J1536" s="103" t="e">
        <f t="shared" si="124"/>
        <v>#DIV/0!</v>
      </c>
    </row>
    <row r="1537" spans="1:10" ht="12.75" customHeight="1" x14ac:dyDescent="0.25">
      <c r="A1537" s="101"/>
      <c r="D1537" s="81"/>
      <c r="E1537" s="81">
        <f>(E1536*Invoice!I4013)+((E1536-(E1536*Invoice!I4013))*Invoice!J4013)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15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Invoice!B4014</f>
        <v>0</v>
      </c>
      <c r="C1542" s="88">
        <f>Invoice!E4014</f>
        <v>0</v>
      </c>
      <c r="D1542" s="89">
        <f>Invoice!H4014</f>
        <v>0</v>
      </c>
      <c r="E1542" s="81">
        <f t="shared" si="120"/>
        <v>0</v>
      </c>
      <c r="F1542" s="81"/>
      <c r="G1542" s="82">
        <f t="shared" si="121"/>
        <v>0</v>
      </c>
      <c r="H1542" s="83">
        <f t="shared" si="122"/>
        <v>0</v>
      </c>
      <c r="I1542" s="83" t="e">
        <f t="shared" si="123"/>
        <v>#DIV/0!</v>
      </c>
      <c r="J1542" s="103" t="e">
        <f t="shared" si="124"/>
        <v>#DIV/0!</v>
      </c>
    </row>
    <row r="1543" spans="1:10" ht="12.75" customHeight="1" x14ac:dyDescent="0.25">
      <c r="A1543" s="101"/>
      <c r="D1543" s="81"/>
      <c r="E1543" s="81">
        <f>(E1542*Invoice!I4014)+((E1542-(E1542*Invoice!I4014))*Invoice!J4014)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16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Invoice!B4015</f>
        <v>0</v>
      </c>
      <c r="C1548" s="88">
        <f>Invoice!E4015</f>
        <v>0</v>
      </c>
      <c r="D1548" s="89">
        <f>Invoice!H4015</f>
        <v>0</v>
      </c>
      <c r="E1548" s="81">
        <f t="shared" si="120"/>
        <v>0</v>
      </c>
      <c r="F1548" s="81"/>
      <c r="G1548" s="82">
        <f t="shared" si="121"/>
        <v>0</v>
      </c>
      <c r="H1548" s="83">
        <f t="shared" si="122"/>
        <v>0</v>
      </c>
      <c r="I1548" s="83" t="e">
        <f t="shared" si="123"/>
        <v>#DIV/0!</v>
      </c>
      <c r="J1548" s="103" t="e">
        <f t="shared" si="124"/>
        <v>#DIV/0!</v>
      </c>
    </row>
    <row r="1549" spans="1:10" ht="12.75" customHeight="1" x14ac:dyDescent="0.25">
      <c r="A1549" s="101"/>
      <c r="D1549" s="81"/>
      <c r="E1549" s="81">
        <f>(E1548*Invoice!I4015)+((E1548-(E1548*Invoice!I4015))*Invoice!J4015)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C1552" s="88"/>
      <c r="D1552" s="89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6"/>
      <c r="B1553" s="107"/>
      <c r="C1553" s="107"/>
      <c r="D1553" s="107"/>
      <c r="E1553" s="107"/>
      <c r="F1553" s="107"/>
      <c r="G1553" s="108">
        <f>G1460+G1466+G1472+G1478+G1484+G1490+G1496+G1502+G1508+G1514+G1520+G1526+G1532+G1538+G1544+G1550</f>
        <v>0</v>
      </c>
      <c r="H1553" s="108">
        <f>H1460+H1466+H1472+H1478+H1484+H1490+H1496+H1502+H1508+H1514+H1520+H1526+H1532+H1538+H1544+H1550</f>
        <v>0</v>
      </c>
      <c r="I1553" s="107"/>
      <c r="J1553" s="109">
        <f>H1461+H1467+H1473+H1479+H1485+H1491+H1497+H1503+H1509+H1515+H1521+H1527+H1533+H1539+H1545+H1551</f>
        <v>0</v>
      </c>
    </row>
    <row r="1555" spans="1:10" ht="12.75" customHeight="1" x14ac:dyDescent="0.25">
      <c r="A1555" s="94" t="s">
        <v>1</v>
      </c>
      <c r="B1555" s="95">
        <f>Invoice!E4106</f>
        <v>23080037</v>
      </c>
      <c r="C1555" s="96"/>
      <c r="D1555" s="97"/>
      <c r="E1555" s="97"/>
      <c r="F1555" s="97"/>
      <c r="G1555" s="98"/>
      <c r="H1555" s="99"/>
      <c r="I1555" s="99"/>
      <c r="J1555" s="100"/>
    </row>
    <row r="1556" spans="1:10" ht="12.75" customHeight="1" x14ac:dyDescent="0.25">
      <c r="A1556" s="101">
        <v>1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Invoice!B4114</f>
        <v>0</v>
      </c>
      <c r="C1557" s="88">
        <f>Invoice!E4114</f>
        <v>0</v>
      </c>
      <c r="D1557" s="89">
        <f>Invoice!H4114</f>
        <v>0</v>
      </c>
      <c r="E1557" s="81">
        <f>D1557*B1557</f>
        <v>0</v>
      </c>
      <c r="F1557" s="81"/>
      <c r="G1557" s="82">
        <f>E1557/1.11</f>
        <v>0</v>
      </c>
      <c r="H1557" s="83">
        <f>G1557*11%</f>
        <v>0</v>
      </c>
      <c r="I1557" s="83" t="e">
        <f>G1557/B1557</f>
        <v>#DIV/0!</v>
      </c>
      <c r="J1557" s="103" t="e">
        <f>H1557/B1557</f>
        <v>#DIV/0!</v>
      </c>
    </row>
    <row r="1558" spans="1:10" ht="12.75" customHeight="1" x14ac:dyDescent="0.25">
      <c r="A1558" s="101"/>
      <c r="D1558" s="81"/>
      <c r="E1558" s="81">
        <f>(E1557*Invoice!I4114)+((E1557-(E1557*Invoice!I4114))*Invoice!J4114)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2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Invoice!B4115</f>
        <v>0</v>
      </c>
      <c r="C1563" s="88">
        <f>Invoice!E4115</f>
        <v>0</v>
      </c>
      <c r="D1563" s="89">
        <f>Invoice!H4115</f>
        <v>0</v>
      </c>
      <c r="E1563" s="81">
        <f t="shared" ref="E1563:E1647" si="125">D1563*B1563</f>
        <v>0</v>
      </c>
      <c r="F1563" s="81"/>
      <c r="G1563" s="82">
        <f t="shared" ref="G1563:G1647" si="126">E1563/1.11</f>
        <v>0</v>
      </c>
      <c r="H1563" s="83">
        <f t="shared" ref="H1563:H1647" si="127">G1563*11%</f>
        <v>0</v>
      </c>
      <c r="I1563" s="83" t="e">
        <f t="shared" ref="I1563:I1647" si="128">G1563/B1563</f>
        <v>#DIV/0!</v>
      </c>
      <c r="J1563" s="103" t="e">
        <f t="shared" ref="J1563:J1647" si="129">H1563/B1563</f>
        <v>#DIV/0!</v>
      </c>
    </row>
    <row r="1564" spans="1:10" ht="12.75" customHeight="1" x14ac:dyDescent="0.25">
      <c r="A1564" s="101"/>
      <c r="D1564" s="81"/>
      <c r="E1564" s="81">
        <f>(E1563*Invoice!I4115)+((E1563-(E1563*Invoice!I4115))*Invoice!J4115)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3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Invoice!B4116</f>
        <v>0</v>
      </c>
      <c r="C1569" s="88">
        <f>Invoice!E4116</f>
        <v>0</v>
      </c>
      <c r="D1569" s="89">
        <f>Invoice!H4116</f>
        <v>0</v>
      </c>
      <c r="E1569" s="81">
        <f t="shared" si="125"/>
        <v>0</v>
      </c>
      <c r="F1569" s="81"/>
      <c r="G1569" s="82">
        <f t="shared" si="126"/>
        <v>0</v>
      </c>
      <c r="H1569" s="83">
        <f t="shared" si="127"/>
        <v>0</v>
      </c>
      <c r="I1569" s="83" t="e">
        <f t="shared" si="128"/>
        <v>#DIV/0!</v>
      </c>
      <c r="J1569" s="103" t="e">
        <f t="shared" si="129"/>
        <v>#DIV/0!</v>
      </c>
    </row>
    <row r="1570" spans="1:10" ht="12.75" customHeight="1" x14ac:dyDescent="0.25">
      <c r="A1570" s="101"/>
      <c r="D1570" s="81"/>
      <c r="E1570" s="81">
        <f>(E1569*Invoice!I4116)+((E1569-(E1569*Invoice!I4116))*Invoice!J4116)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4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Invoice!B4117</f>
        <v>0</v>
      </c>
      <c r="C1575" s="88">
        <f>Invoice!E4117</f>
        <v>0</v>
      </c>
      <c r="D1575" s="89">
        <f>Invoice!H4117</f>
        <v>0</v>
      </c>
      <c r="E1575" s="81">
        <f t="shared" si="125"/>
        <v>0</v>
      </c>
      <c r="F1575" s="81"/>
      <c r="G1575" s="82">
        <f t="shared" si="126"/>
        <v>0</v>
      </c>
      <c r="H1575" s="83">
        <f t="shared" si="127"/>
        <v>0</v>
      </c>
      <c r="I1575" s="83" t="e">
        <f t="shared" si="128"/>
        <v>#DIV/0!</v>
      </c>
      <c r="J1575" s="103" t="e">
        <f t="shared" si="129"/>
        <v>#DIV/0!</v>
      </c>
    </row>
    <row r="1576" spans="1:10" ht="12.75" customHeight="1" x14ac:dyDescent="0.25">
      <c r="A1576" s="101"/>
      <c r="D1576" s="81"/>
      <c r="E1576" s="81">
        <f>(E1575*Invoice!I4117)+((E1575-(E1575*Invoice!I4117))*Invoice!J4117)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5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Invoice!B4118</f>
        <v>0</v>
      </c>
      <c r="C1581" s="88">
        <f>Invoice!E4118</f>
        <v>0</v>
      </c>
      <c r="D1581" s="89">
        <f>Invoice!H4118</f>
        <v>0</v>
      </c>
      <c r="E1581" s="81">
        <f t="shared" si="125"/>
        <v>0</v>
      </c>
      <c r="F1581" s="81"/>
      <c r="G1581" s="82">
        <f t="shared" si="126"/>
        <v>0</v>
      </c>
      <c r="H1581" s="83">
        <f t="shared" si="127"/>
        <v>0</v>
      </c>
      <c r="I1581" s="83" t="e">
        <f t="shared" si="128"/>
        <v>#DIV/0!</v>
      </c>
      <c r="J1581" s="103" t="e">
        <f t="shared" si="129"/>
        <v>#DIV/0!</v>
      </c>
    </row>
    <row r="1582" spans="1:10" ht="12.75" customHeight="1" x14ac:dyDescent="0.25">
      <c r="A1582" s="101"/>
      <c r="D1582" s="81"/>
      <c r="E1582" s="81">
        <f>(E1581*Invoice!I4118)+((E1581-(E1581*Invoice!I4118))*Invoice!J4118)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6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Invoice!B4119</f>
        <v>0</v>
      </c>
      <c r="C1587" s="88">
        <f>Invoice!E4119</f>
        <v>0</v>
      </c>
      <c r="D1587" s="89">
        <f>Invoice!H4119</f>
        <v>0</v>
      </c>
      <c r="E1587" s="81">
        <f t="shared" si="125"/>
        <v>0</v>
      </c>
      <c r="F1587" s="81"/>
      <c r="G1587" s="82">
        <f t="shared" si="126"/>
        <v>0</v>
      </c>
      <c r="H1587" s="83">
        <f t="shared" si="127"/>
        <v>0</v>
      </c>
      <c r="I1587" s="83" t="e">
        <f t="shared" si="128"/>
        <v>#DIV/0!</v>
      </c>
      <c r="J1587" s="103" t="e">
        <f t="shared" si="129"/>
        <v>#DIV/0!</v>
      </c>
    </row>
    <row r="1588" spans="1:10" ht="12.75" customHeight="1" x14ac:dyDescent="0.25">
      <c r="A1588" s="101"/>
      <c r="D1588" s="81"/>
      <c r="E1588" s="81">
        <f>(E1587*Invoice!I4119)+((E1587-(E1587*Invoice!I4119))*Invoice!J4119)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7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Invoice!B4120</f>
        <v>0</v>
      </c>
      <c r="C1593" s="88">
        <f>Invoice!E4120</f>
        <v>0</v>
      </c>
      <c r="D1593" s="89">
        <f>Invoice!H4120</f>
        <v>0</v>
      </c>
      <c r="E1593" s="81">
        <f t="shared" si="125"/>
        <v>0</v>
      </c>
      <c r="F1593" s="81"/>
      <c r="G1593" s="82">
        <f t="shared" si="126"/>
        <v>0</v>
      </c>
      <c r="H1593" s="83">
        <f t="shared" si="127"/>
        <v>0</v>
      </c>
      <c r="I1593" s="83" t="e">
        <f t="shared" si="128"/>
        <v>#DIV/0!</v>
      </c>
      <c r="J1593" s="103" t="e">
        <f t="shared" si="129"/>
        <v>#DIV/0!</v>
      </c>
    </row>
    <row r="1594" spans="1:10" ht="12.75" customHeight="1" x14ac:dyDescent="0.25">
      <c r="A1594" s="101"/>
      <c r="D1594" s="81"/>
      <c r="E1594" s="81">
        <f>(E1593*Invoice!I4120)+((E1593-(E1593*Invoice!I4120))*Invoice!J4120)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8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Invoice!B4121</f>
        <v>0</v>
      </c>
      <c r="C1599" s="88">
        <f>Invoice!E4121</f>
        <v>0</v>
      </c>
      <c r="D1599" s="89">
        <f>Invoice!H4121</f>
        <v>0</v>
      </c>
      <c r="E1599" s="81">
        <f t="shared" si="125"/>
        <v>0</v>
      </c>
      <c r="F1599" s="81"/>
      <c r="G1599" s="82">
        <f t="shared" si="126"/>
        <v>0</v>
      </c>
      <c r="H1599" s="83">
        <f t="shared" si="127"/>
        <v>0</v>
      </c>
      <c r="I1599" s="83" t="e">
        <f t="shared" si="128"/>
        <v>#DIV/0!</v>
      </c>
      <c r="J1599" s="103" t="e">
        <f t="shared" si="129"/>
        <v>#DIV/0!</v>
      </c>
    </row>
    <row r="1600" spans="1:10" ht="12.75" customHeight="1" x14ac:dyDescent="0.25">
      <c r="A1600" s="101"/>
      <c r="D1600" s="81"/>
      <c r="E1600" s="81">
        <f>(E1599*Invoice!I4121)+((E1599-(E1599*Invoice!I4121))*Invoice!J4121)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9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Invoice!B4122</f>
        <v>0</v>
      </c>
      <c r="C1605" s="88">
        <f>Invoice!E4122</f>
        <v>0</v>
      </c>
      <c r="D1605" s="89">
        <f>Invoice!H4122</f>
        <v>0</v>
      </c>
      <c r="E1605" s="81">
        <f t="shared" si="125"/>
        <v>0</v>
      </c>
      <c r="F1605" s="81"/>
      <c r="G1605" s="82">
        <f t="shared" si="126"/>
        <v>0</v>
      </c>
      <c r="H1605" s="83">
        <f t="shared" si="127"/>
        <v>0</v>
      </c>
      <c r="I1605" s="83" t="e">
        <f t="shared" si="128"/>
        <v>#DIV/0!</v>
      </c>
      <c r="J1605" s="103" t="e">
        <f t="shared" si="129"/>
        <v>#DIV/0!</v>
      </c>
    </row>
    <row r="1606" spans="1:10" ht="12.75" customHeight="1" x14ac:dyDescent="0.25">
      <c r="A1606" s="101"/>
      <c r="D1606" s="81"/>
      <c r="E1606" s="81">
        <f>(E1605*Invoice!I4122)+((E1605-(E1605*Invoice!I4122))*Invoice!J4122)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10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Invoice!B4123</f>
        <v>0</v>
      </c>
      <c r="C1611" s="88">
        <f>Invoice!E4123</f>
        <v>0</v>
      </c>
      <c r="D1611" s="89">
        <f>Invoice!H4123</f>
        <v>0</v>
      </c>
      <c r="E1611" s="81">
        <f t="shared" si="125"/>
        <v>0</v>
      </c>
      <c r="F1611" s="81"/>
      <c r="G1611" s="82">
        <f t="shared" si="126"/>
        <v>0</v>
      </c>
      <c r="H1611" s="83">
        <f t="shared" si="127"/>
        <v>0</v>
      </c>
      <c r="I1611" s="83" t="e">
        <f t="shared" si="128"/>
        <v>#DIV/0!</v>
      </c>
      <c r="J1611" s="103" t="e">
        <f t="shared" si="129"/>
        <v>#DIV/0!</v>
      </c>
    </row>
    <row r="1612" spans="1:10" ht="12.75" customHeight="1" x14ac:dyDescent="0.25">
      <c r="A1612" s="101"/>
      <c r="D1612" s="81"/>
      <c r="E1612" s="81">
        <f>(E1611*Invoice!I4123)+((E1611-(E1611*Invoice!I4123))*Invoice!J4123)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11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Invoice!B4124</f>
        <v>0</v>
      </c>
      <c r="C1617" s="88">
        <f>Invoice!E4124</f>
        <v>0</v>
      </c>
      <c r="D1617" s="89">
        <f>Invoice!H4124</f>
        <v>0</v>
      </c>
      <c r="E1617" s="81">
        <f t="shared" si="125"/>
        <v>0</v>
      </c>
      <c r="F1617" s="81"/>
      <c r="G1617" s="82">
        <f t="shared" si="126"/>
        <v>0</v>
      </c>
      <c r="H1617" s="83">
        <f t="shared" si="127"/>
        <v>0</v>
      </c>
      <c r="I1617" s="83" t="e">
        <f t="shared" si="128"/>
        <v>#DIV/0!</v>
      </c>
      <c r="J1617" s="103" t="e">
        <f t="shared" si="129"/>
        <v>#DIV/0!</v>
      </c>
    </row>
    <row r="1618" spans="1:10" ht="12.75" customHeight="1" x14ac:dyDescent="0.25">
      <c r="A1618" s="101"/>
      <c r="D1618" s="81"/>
      <c r="E1618" s="81">
        <f>(E1617*Invoice!I4124)+((E1617-(E1617*Invoice!I4124))*Invoice!J4124)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12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Invoice!B4125</f>
        <v>0</v>
      </c>
      <c r="C1623" s="88">
        <f>Invoice!E4125</f>
        <v>0</v>
      </c>
      <c r="D1623" s="89">
        <f>Invoice!H4125</f>
        <v>0</v>
      </c>
      <c r="E1623" s="81">
        <f t="shared" si="125"/>
        <v>0</v>
      </c>
      <c r="F1623" s="81"/>
      <c r="G1623" s="82">
        <f t="shared" si="126"/>
        <v>0</v>
      </c>
      <c r="H1623" s="83">
        <f t="shared" si="127"/>
        <v>0</v>
      </c>
      <c r="I1623" s="83" t="e">
        <f t="shared" si="128"/>
        <v>#DIV/0!</v>
      </c>
      <c r="J1623" s="103" t="e">
        <f t="shared" si="129"/>
        <v>#DIV/0!</v>
      </c>
    </row>
    <row r="1624" spans="1:10" ht="12.75" customHeight="1" x14ac:dyDescent="0.25">
      <c r="A1624" s="101"/>
      <c r="D1624" s="81"/>
      <c r="E1624" s="81">
        <f>(E1623*Invoice!I4125)+((E1623-(E1623*Invoice!I4125))*Invoice!J4125)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13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Invoice!B4126</f>
        <v>0</v>
      </c>
      <c r="C1629" s="88">
        <f>Invoice!E4126</f>
        <v>0</v>
      </c>
      <c r="D1629" s="89">
        <f>Invoice!H4126</f>
        <v>0</v>
      </c>
      <c r="E1629" s="81">
        <f t="shared" si="125"/>
        <v>0</v>
      </c>
      <c r="F1629" s="81"/>
      <c r="G1629" s="82">
        <f t="shared" si="126"/>
        <v>0</v>
      </c>
      <c r="H1629" s="83">
        <f t="shared" si="127"/>
        <v>0</v>
      </c>
      <c r="I1629" s="83" t="e">
        <f t="shared" si="128"/>
        <v>#DIV/0!</v>
      </c>
      <c r="J1629" s="103" t="e">
        <f t="shared" si="129"/>
        <v>#DIV/0!</v>
      </c>
    </row>
    <row r="1630" spans="1:10" ht="12.75" customHeight="1" x14ac:dyDescent="0.25">
      <c r="A1630" s="101"/>
      <c r="D1630" s="81"/>
      <c r="E1630" s="81">
        <f>(E1629*Invoice!I4126)+((E1629-(E1629*Invoice!I4126))*Invoice!J4126)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14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Invoice!B4127</f>
        <v>0</v>
      </c>
      <c r="C1635" s="88">
        <f>Invoice!E4127</f>
        <v>0</v>
      </c>
      <c r="D1635" s="89">
        <f>Invoice!H4127</f>
        <v>0</v>
      </c>
      <c r="E1635" s="81">
        <f t="shared" si="125"/>
        <v>0</v>
      </c>
      <c r="F1635" s="81"/>
      <c r="G1635" s="82">
        <f t="shared" si="126"/>
        <v>0</v>
      </c>
      <c r="H1635" s="83">
        <f t="shared" si="127"/>
        <v>0</v>
      </c>
      <c r="I1635" s="83" t="e">
        <f t="shared" si="128"/>
        <v>#DIV/0!</v>
      </c>
      <c r="J1635" s="103" t="e">
        <f t="shared" si="129"/>
        <v>#DIV/0!</v>
      </c>
    </row>
    <row r="1636" spans="1:10" ht="12.75" customHeight="1" x14ac:dyDescent="0.25">
      <c r="A1636" s="101"/>
      <c r="D1636" s="81"/>
      <c r="E1636" s="81">
        <f>(E1635*Invoice!I4127)+((E1635-(E1635*Invoice!I4127))*Invoice!J4127)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15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Invoice!B4128</f>
        <v>0</v>
      </c>
      <c r="C1641" s="88">
        <f>Invoice!E4128</f>
        <v>0</v>
      </c>
      <c r="D1641" s="89">
        <f>Invoice!H4128</f>
        <v>0</v>
      </c>
      <c r="E1641" s="81">
        <f t="shared" si="125"/>
        <v>0</v>
      </c>
      <c r="F1641" s="81"/>
      <c r="G1641" s="82">
        <f t="shared" si="126"/>
        <v>0</v>
      </c>
      <c r="H1641" s="83">
        <f t="shared" si="127"/>
        <v>0</v>
      </c>
      <c r="I1641" s="83" t="e">
        <f t="shared" si="128"/>
        <v>#DIV/0!</v>
      </c>
      <c r="J1641" s="103" t="e">
        <f t="shared" si="129"/>
        <v>#DIV/0!</v>
      </c>
    </row>
    <row r="1642" spans="1:10" ht="12.75" customHeight="1" x14ac:dyDescent="0.25">
      <c r="A1642" s="101"/>
      <c r="D1642" s="81"/>
      <c r="E1642" s="81">
        <f>(E1641*Invoice!I4128)+((E1641-(E1641*Invoice!I4128))*Invoice!J4128)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16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Invoice!B4129</f>
        <v>0</v>
      </c>
      <c r="C1647" s="88">
        <f>Invoice!E4129</f>
        <v>0</v>
      </c>
      <c r="D1647" s="89">
        <f>Invoice!H4129</f>
        <v>0</v>
      </c>
      <c r="E1647" s="81">
        <f t="shared" si="125"/>
        <v>0</v>
      </c>
      <c r="F1647" s="81"/>
      <c r="G1647" s="82">
        <f t="shared" si="126"/>
        <v>0</v>
      </c>
      <c r="H1647" s="83">
        <f t="shared" si="127"/>
        <v>0</v>
      </c>
      <c r="I1647" s="83" t="e">
        <f t="shared" si="128"/>
        <v>#DIV/0!</v>
      </c>
      <c r="J1647" s="103" t="e">
        <f t="shared" si="129"/>
        <v>#DIV/0!</v>
      </c>
    </row>
    <row r="1648" spans="1:10" ht="12.75" customHeight="1" x14ac:dyDescent="0.25">
      <c r="A1648" s="101"/>
      <c r="D1648" s="81"/>
      <c r="E1648" s="81">
        <f>(E1647*Invoice!I4129)+((E1647-(E1647*Invoice!I4129))*Invoice!J4129)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C1651" s="88"/>
      <c r="D1651" s="89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6"/>
      <c r="B1652" s="107"/>
      <c r="C1652" s="107"/>
      <c r="D1652" s="107"/>
      <c r="E1652" s="107"/>
      <c r="F1652" s="107"/>
      <c r="G1652" s="108">
        <f>G1559+G1565+G1571+G1577+G1583+G1589+G1595+G1601+G1607+G1613+G1619+G1625+G1631+G1637+G1643+G1649</f>
        <v>0</v>
      </c>
      <c r="H1652" s="108">
        <f>H1559+H1565+H1571+H1577+H1583+H1589+H1595+H1601+H1607+H1613+H1619+H1625+H1631+H1637+H1643+H1649</f>
        <v>0</v>
      </c>
      <c r="I1652" s="107"/>
      <c r="J1652" s="109">
        <f>H1560+H1566+H1572+H1578+H1584+H1590+H1596+H1602+H1608+H1614+H1620+H1626+H1632+H1638+H1644+H1650</f>
        <v>0</v>
      </c>
    </row>
    <row r="1654" spans="1:10" ht="12.75" customHeight="1" x14ac:dyDescent="0.25">
      <c r="A1654" s="94" t="s">
        <v>1</v>
      </c>
      <c r="B1654" s="95">
        <f>Invoice!E4220</f>
        <v>23080038</v>
      </c>
      <c r="C1654" s="96"/>
      <c r="D1654" s="97"/>
      <c r="E1654" s="97"/>
      <c r="F1654" s="97"/>
      <c r="G1654" s="98"/>
      <c r="H1654" s="99"/>
      <c r="I1654" s="99"/>
      <c r="J1654" s="100"/>
    </row>
    <row r="1655" spans="1:10" ht="12.75" customHeight="1" x14ac:dyDescent="0.25">
      <c r="A1655" s="101">
        <v>1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Invoice!B4228</f>
        <v>0</v>
      </c>
      <c r="C1656" s="88">
        <f>Invoice!E4228</f>
        <v>0</v>
      </c>
      <c r="D1656" s="89">
        <f>Invoice!H4228</f>
        <v>0</v>
      </c>
      <c r="E1656" s="81">
        <f>D1656*B1656</f>
        <v>0</v>
      </c>
      <c r="F1656" s="81"/>
      <c r="G1656" s="82">
        <f>E1656/1.11</f>
        <v>0</v>
      </c>
      <c r="H1656" s="83">
        <f>G1656*11%</f>
        <v>0</v>
      </c>
      <c r="I1656" s="83" t="e">
        <f>G1656/B1656</f>
        <v>#DIV/0!</v>
      </c>
      <c r="J1656" s="103" t="e">
        <f>H1656/B1656</f>
        <v>#DIV/0!</v>
      </c>
    </row>
    <row r="1657" spans="1:10" ht="12.75" customHeight="1" x14ac:dyDescent="0.25">
      <c r="A1657" s="101"/>
      <c r="D1657" s="81"/>
      <c r="E1657" s="81">
        <f>(E1656*Invoice!I4228)+((E1656-(E1656*Invoice!I4228))*Invoice!J4228)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2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Invoice!B4229</f>
        <v>0</v>
      </c>
      <c r="C1662" s="88">
        <f>Invoice!E4229</f>
        <v>0</v>
      </c>
      <c r="D1662" s="89">
        <f>Invoice!H4229</f>
        <v>0</v>
      </c>
      <c r="E1662" s="81">
        <f t="shared" ref="E1662:E1746" si="130">D1662*B1662</f>
        <v>0</v>
      </c>
      <c r="F1662" s="81"/>
      <c r="G1662" s="82">
        <f t="shared" ref="G1662:G1746" si="131">E1662/1.11</f>
        <v>0</v>
      </c>
      <c r="H1662" s="83">
        <f t="shared" ref="H1662:H1746" si="132">G1662*11%</f>
        <v>0</v>
      </c>
      <c r="I1662" s="83" t="e">
        <f t="shared" ref="I1662:I1746" si="133">G1662/B1662</f>
        <v>#DIV/0!</v>
      </c>
      <c r="J1662" s="103" t="e">
        <f t="shared" ref="J1662:J1746" si="134">H1662/B1662</f>
        <v>#DIV/0!</v>
      </c>
    </row>
    <row r="1663" spans="1:10" ht="12.75" customHeight="1" x14ac:dyDescent="0.25">
      <c r="A1663" s="101"/>
      <c r="D1663" s="81"/>
      <c r="E1663" s="81">
        <f>(E1662*Invoice!I4229)+((E1662-(E1662*Invoice!I4229))*Invoice!J4229)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3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Invoice!B4230</f>
        <v>0</v>
      </c>
      <c r="C1668" s="88">
        <f>Invoice!E4230</f>
        <v>0</v>
      </c>
      <c r="D1668" s="89">
        <f>Invoice!H4230</f>
        <v>0</v>
      </c>
      <c r="E1668" s="81">
        <f t="shared" si="130"/>
        <v>0</v>
      </c>
      <c r="F1668" s="81"/>
      <c r="G1668" s="82">
        <f t="shared" si="131"/>
        <v>0</v>
      </c>
      <c r="H1668" s="83">
        <f t="shared" si="132"/>
        <v>0</v>
      </c>
      <c r="I1668" s="83" t="e">
        <f t="shared" si="133"/>
        <v>#DIV/0!</v>
      </c>
      <c r="J1668" s="103" t="e">
        <f t="shared" si="134"/>
        <v>#DIV/0!</v>
      </c>
    </row>
    <row r="1669" spans="1:10" ht="12.75" customHeight="1" x14ac:dyDescent="0.25">
      <c r="A1669" s="101"/>
      <c r="D1669" s="81"/>
      <c r="E1669" s="81">
        <f>(E1668*Invoice!I4230)+((E1668-(E1668*Invoice!I4230))*Invoice!J4230)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4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Invoice!B4231</f>
        <v>0</v>
      </c>
      <c r="C1674" s="88">
        <f>Invoice!E4231</f>
        <v>0</v>
      </c>
      <c r="D1674" s="89">
        <f>Invoice!H4231</f>
        <v>0</v>
      </c>
      <c r="E1674" s="81">
        <f t="shared" si="130"/>
        <v>0</v>
      </c>
      <c r="F1674" s="81"/>
      <c r="G1674" s="82">
        <f t="shared" si="131"/>
        <v>0</v>
      </c>
      <c r="H1674" s="83">
        <f t="shared" si="132"/>
        <v>0</v>
      </c>
      <c r="I1674" s="83" t="e">
        <f t="shared" si="133"/>
        <v>#DIV/0!</v>
      </c>
      <c r="J1674" s="103" t="e">
        <f t="shared" si="134"/>
        <v>#DIV/0!</v>
      </c>
    </row>
    <row r="1675" spans="1:10" ht="12.75" customHeight="1" x14ac:dyDescent="0.25">
      <c r="A1675" s="101"/>
      <c r="D1675" s="81"/>
      <c r="E1675" s="81">
        <f>(E1674*Invoice!I4231)+((E1674-(E1674*Invoice!I4231))*Invoice!J4231)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5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Invoice!B4232</f>
        <v>0</v>
      </c>
      <c r="C1680" s="88">
        <f>Invoice!E4232</f>
        <v>0</v>
      </c>
      <c r="D1680" s="89">
        <f>Invoice!H4232</f>
        <v>0</v>
      </c>
      <c r="E1680" s="81">
        <f t="shared" si="130"/>
        <v>0</v>
      </c>
      <c r="F1680" s="81"/>
      <c r="G1680" s="82">
        <f t="shared" si="131"/>
        <v>0</v>
      </c>
      <c r="H1680" s="83">
        <f t="shared" si="132"/>
        <v>0</v>
      </c>
      <c r="I1680" s="83" t="e">
        <f t="shared" si="133"/>
        <v>#DIV/0!</v>
      </c>
      <c r="J1680" s="103" t="e">
        <f t="shared" si="134"/>
        <v>#DIV/0!</v>
      </c>
    </row>
    <row r="1681" spans="1:10" ht="12.75" customHeight="1" x14ac:dyDescent="0.25">
      <c r="A1681" s="101"/>
      <c r="D1681" s="81"/>
      <c r="E1681" s="81">
        <f>(E1680*Invoice!I4232)+((E1680-(E1680*Invoice!I4232))*Invoice!J4232)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6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Invoice!B4233</f>
        <v>0</v>
      </c>
      <c r="C1686" s="88">
        <f>Invoice!E4233</f>
        <v>0</v>
      </c>
      <c r="D1686" s="89">
        <f>Invoice!H4233</f>
        <v>0</v>
      </c>
      <c r="E1686" s="81">
        <f t="shared" si="130"/>
        <v>0</v>
      </c>
      <c r="F1686" s="81"/>
      <c r="G1686" s="82">
        <f t="shared" si="131"/>
        <v>0</v>
      </c>
      <c r="H1686" s="83">
        <f t="shared" si="132"/>
        <v>0</v>
      </c>
      <c r="I1686" s="83" t="e">
        <f t="shared" si="133"/>
        <v>#DIV/0!</v>
      </c>
      <c r="J1686" s="103" t="e">
        <f t="shared" si="134"/>
        <v>#DIV/0!</v>
      </c>
    </row>
    <row r="1687" spans="1:10" ht="12.75" customHeight="1" x14ac:dyDescent="0.25">
      <c r="A1687" s="101"/>
      <c r="D1687" s="81"/>
      <c r="E1687" s="81">
        <f>(E1686*Invoice!I4233)+((E1686-(E1686*Invoice!I4233))*Invoice!J4233)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7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Invoice!B4234</f>
        <v>0</v>
      </c>
      <c r="C1692" s="88">
        <f>Invoice!E4234</f>
        <v>0</v>
      </c>
      <c r="D1692" s="89">
        <f>Invoice!H4234</f>
        <v>0</v>
      </c>
      <c r="E1692" s="81">
        <f t="shared" si="130"/>
        <v>0</v>
      </c>
      <c r="F1692" s="81"/>
      <c r="G1692" s="82">
        <f t="shared" si="131"/>
        <v>0</v>
      </c>
      <c r="H1692" s="83">
        <f t="shared" si="132"/>
        <v>0</v>
      </c>
      <c r="I1692" s="83" t="e">
        <f t="shared" si="133"/>
        <v>#DIV/0!</v>
      </c>
      <c r="J1692" s="103" t="e">
        <f t="shared" si="134"/>
        <v>#DIV/0!</v>
      </c>
    </row>
    <row r="1693" spans="1:10" ht="12.75" customHeight="1" x14ac:dyDescent="0.25">
      <c r="A1693" s="101"/>
      <c r="D1693" s="81"/>
      <c r="E1693" s="81">
        <f>(E1692*Invoice!I4234)+((E1692-(E1692*Invoice!I4234))*Invoice!J4234)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8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Invoice!B4235</f>
        <v>0</v>
      </c>
      <c r="C1698" s="88">
        <f>Invoice!E4235</f>
        <v>0</v>
      </c>
      <c r="D1698" s="89">
        <f>Invoice!H4235</f>
        <v>0</v>
      </c>
      <c r="E1698" s="81">
        <f t="shared" si="130"/>
        <v>0</v>
      </c>
      <c r="F1698" s="81"/>
      <c r="G1698" s="82">
        <f t="shared" si="131"/>
        <v>0</v>
      </c>
      <c r="H1698" s="83">
        <f t="shared" si="132"/>
        <v>0</v>
      </c>
      <c r="I1698" s="83" t="e">
        <f t="shared" si="133"/>
        <v>#DIV/0!</v>
      </c>
      <c r="J1698" s="103" t="e">
        <f t="shared" si="134"/>
        <v>#DIV/0!</v>
      </c>
    </row>
    <row r="1699" spans="1:10" ht="12.75" customHeight="1" x14ac:dyDescent="0.25">
      <c r="A1699" s="101"/>
      <c r="D1699" s="81"/>
      <c r="E1699" s="81">
        <f>(E1698*Invoice!I4235)+((E1698-(E1698*Invoice!I4235))*Invoice!J4235)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9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Invoice!B4236</f>
        <v>0</v>
      </c>
      <c r="C1704" s="88">
        <f>Invoice!E4236</f>
        <v>0</v>
      </c>
      <c r="D1704" s="89">
        <f>Invoice!H4236</f>
        <v>0</v>
      </c>
      <c r="E1704" s="81">
        <f t="shared" si="130"/>
        <v>0</v>
      </c>
      <c r="F1704" s="81"/>
      <c r="G1704" s="82">
        <f t="shared" si="131"/>
        <v>0</v>
      </c>
      <c r="H1704" s="83">
        <f t="shared" si="132"/>
        <v>0</v>
      </c>
      <c r="I1704" s="83" t="e">
        <f t="shared" si="133"/>
        <v>#DIV/0!</v>
      </c>
      <c r="J1704" s="103" t="e">
        <f t="shared" si="134"/>
        <v>#DIV/0!</v>
      </c>
    </row>
    <row r="1705" spans="1:10" ht="12.75" customHeight="1" x14ac:dyDescent="0.25">
      <c r="A1705" s="101"/>
      <c r="D1705" s="81"/>
      <c r="E1705" s="81">
        <f>(E1704*Invoice!I4236)+((E1704-(E1704*Invoice!I4236))*Invoice!J4236)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10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Invoice!B4237</f>
        <v>0</v>
      </c>
      <c r="C1710" s="88">
        <f>Invoice!E4237</f>
        <v>0</v>
      </c>
      <c r="D1710" s="89">
        <f>Invoice!H4237</f>
        <v>0</v>
      </c>
      <c r="E1710" s="81">
        <f t="shared" si="130"/>
        <v>0</v>
      </c>
      <c r="F1710" s="81"/>
      <c r="G1710" s="82">
        <f t="shared" si="131"/>
        <v>0</v>
      </c>
      <c r="H1710" s="83">
        <f t="shared" si="132"/>
        <v>0</v>
      </c>
      <c r="I1710" s="83" t="e">
        <f t="shared" si="133"/>
        <v>#DIV/0!</v>
      </c>
      <c r="J1710" s="103" t="e">
        <f t="shared" si="134"/>
        <v>#DIV/0!</v>
      </c>
    </row>
    <row r="1711" spans="1:10" ht="12.75" customHeight="1" x14ac:dyDescent="0.25">
      <c r="A1711" s="101"/>
      <c r="D1711" s="81"/>
      <c r="E1711" s="81">
        <f>(E1710*Invoice!I4237)+((E1710-(E1710*Invoice!I4237))*Invoice!J4237)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11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Invoice!B4238</f>
        <v>0</v>
      </c>
      <c r="C1716" s="88">
        <f>Invoice!E4238</f>
        <v>0</v>
      </c>
      <c r="D1716" s="89">
        <f>Invoice!H4238</f>
        <v>0</v>
      </c>
      <c r="E1716" s="81">
        <f t="shared" si="130"/>
        <v>0</v>
      </c>
      <c r="F1716" s="81"/>
      <c r="G1716" s="82">
        <f t="shared" si="131"/>
        <v>0</v>
      </c>
      <c r="H1716" s="83">
        <f t="shared" si="132"/>
        <v>0</v>
      </c>
      <c r="I1716" s="83" t="e">
        <f t="shared" si="133"/>
        <v>#DIV/0!</v>
      </c>
      <c r="J1716" s="103" t="e">
        <f t="shared" si="134"/>
        <v>#DIV/0!</v>
      </c>
    </row>
    <row r="1717" spans="1:10" ht="12.75" customHeight="1" x14ac:dyDescent="0.25">
      <c r="A1717" s="101"/>
      <c r="D1717" s="81"/>
      <c r="E1717" s="81">
        <f>(E1716*Invoice!I4238)+((E1716-(E1716*Invoice!I4238))*Invoice!J4238)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12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Invoice!B4239</f>
        <v>0</v>
      </c>
      <c r="C1722" s="88">
        <f>Invoice!E4239</f>
        <v>0</v>
      </c>
      <c r="D1722" s="89">
        <f>Invoice!H4239</f>
        <v>0</v>
      </c>
      <c r="E1722" s="81">
        <f t="shared" si="130"/>
        <v>0</v>
      </c>
      <c r="F1722" s="81"/>
      <c r="G1722" s="82">
        <f t="shared" si="131"/>
        <v>0</v>
      </c>
      <c r="H1722" s="83">
        <f t="shared" si="132"/>
        <v>0</v>
      </c>
      <c r="I1722" s="83" t="e">
        <f t="shared" si="133"/>
        <v>#DIV/0!</v>
      </c>
      <c r="J1722" s="103" t="e">
        <f t="shared" si="134"/>
        <v>#DIV/0!</v>
      </c>
    </row>
    <row r="1723" spans="1:10" ht="12.75" customHeight="1" x14ac:dyDescent="0.25">
      <c r="A1723" s="101"/>
      <c r="D1723" s="81"/>
      <c r="E1723" s="81">
        <f>(E1722*Invoice!I4239)+((E1722-(E1722*Invoice!I4239))*Invoice!J4239)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13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Invoice!B4240</f>
        <v>0</v>
      </c>
      <c r="C1728" s="88">
        <f>Invoice!E4240</f>
        <v>0</v>
      </c>
      <c r="D1728" s="89">
        <f>Invoice!H4240</f>
        <v>0</v>
      </c>
      <c r="E1728" s="81">
        <f t="shared" si="130"/>
        <v>0</v>
      </c>
      <c r="F1728" s="81"/>
      <c r="G1728" s="82">
        <f t="shared" si="131"/>
        <v>0</v>
      </c>
      <c r="H1728" s="83">
        <f t="shared" si="132"/>
        <v>0</v>
      </c>
      <c r="I1728" s="83" t="e">
        <f t="shared" si="133"/>
        <v>#DIV/0!</v>
      </c>
      <c r="J1728" s="103" t="e">
        <f t="shared" si="134"/>
        <v>#DIV/0!</v>
      </c>
    </row>
    <row r="1729" spans="1:10" ht="12.75" customHeight="1" x14ac:dyDescent="0.25">
      <c r="A1729" s="101"/>
      <c r="D1729" s="81"/>
      <c r="E1729" s="81">
        <f>(E1728*Invoice!I4240)+((E1728-(E1728*Invoice!I4240))*Invoice!J4240)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14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Invoice!B4241</f>
        <v>0</v>
      </c>
      <c r="C1734" s="88">
        <f>Invoice!E4241</f>
        <v>0</v>
      </c>
      <c r="D1734" s="89">
        <f>Invoice!H4241</f>
        <v>0</v>
      </c>
      <c r="E1734" s="81">
        <f t="shared" si="130"/>
        <v>0</v>
      </c>
      <c r="F1734" s="81"/>
      <c r="G1734" s="82">
        <f t="shared" si="131"/>
        <v>0</v>
      </c>
      <c r="H1734" s="83">
        <f t="shared" si="132"/>
        <v>0</v>
      </c>
      <c r="I1734" s="83" t="e">
        <f t="shared" si="133"/>
        <v>#DIV/0!</v>
      </c>
      <c r="J1734" s="103" t="e">
        <f t="shared" si="134"/>
        <v>#DIV/0!</v>
      </c>
    </row>
    <row r="1735" spans="1:10" ht="12.75" customHeight="1" x14ac:dyDescent="0.25">
      <c r="A1735" s="101"/>
      <c r="D1735" s="81"/>
      <c r="E1735" s="81">
        <f>(E1734*Invoice!I4241)+((E1734-(E1734*Invoice!I4241))*Invoice!J4241)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15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Invoice!B4242</f>
        <v>0</v>
      </c>
      <c r="C1740" s="88">
        <f>Invoice!E4242</f>
        <v>0</v>
      </c>
      <c r="D1740" s="89">
        <f>Invoice!H4242</f>
        <v>0</v>
      </c>
      <c r="E1740" s="81">
        <f t="shared" si="130"/>
        <v>0</v>
      </c>
      <c r="F1740" s="81"/>
      <c r="G1740" s="82">
        <f t="shared" si="131"/>
        <v>0</v>
      </c>
      <c r="H1740" s="83">
        <f t="shared" si="132"/>
        <v>0</v>
      </c>
      <c r="I1740" s="83" t="e">
        <f t="shared" si="133"/>
        <v>#DIV/0!</v>
      </c>
      <c r="J1740" s="103" t="e">
        <f t="shared" si="134"/>
        <v>#DIV/0!</v>
      </c>
    </row>
    <row r="1741" spans="1:10" ht="12.75" customHeight="1" x14ac:dyDescent="0.25">
      <c r="A1741" s="101"/>
      <c r="D1741" s="81"/>
      <c r="E1741" s="81">
        <f>(E1740*Invoice!I4242)+((E1740-(E1740*Invoice!I4242))*Invoice!J4242)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16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Invoice!B4243</f>
        <v>0</v>
      </c>
      <c r="C1746" s="88">
        <f>Invoice!E4243</f>
        <v>0</v>
      </c>
      <c r="D1746" s="89">
        <f>Invoice!H4243</f>
        <v>0</v>
      </c>
      <c r="E1746" s="81">
        <f t="shared" si="130"/>
        <v>0</v>
      </c>
      <c r="F1746" s="81"/>
      <c r="G1746" s="82">
        <f t="shared" si="131"/>
        <v>0</v>
      </c>
      <c r="H1746" s="83">
        <f t="shared" si="132"/>
        <v>0</v>
      </c>
      <c r="I1746" s="83" t="e">
        <f t="shared" si="133"/>
        <v>#DIV/0!</v>
      </c>
      <c r="J1746" s="103" t="e">
        <f t="shared" si="134"/>
        <v>#DIV/0!</v>
      </c>
    </row>
    <row r="1747" spans="1:10" ht="12.75" customHeight="1" x14ac:dyDescent="0.25">
      <c r="A1747" s="101"/>
      <c r="D1747" s="81"/>
      <c r="E1747" s="81">
        <f>(E1746*Invoice!I4243)+((E1746-(E1746*Invoice!I4243))*Invoice!J4243)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C1750" s="88"/>
      <c r="D1750" s="89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6"/>
      <c r="B1751" s="107"/>
      <c r="C1751" s="107"/>
      <c r="D1751" s="107"/>
      <c r="E1751" s="107"/>
      <c r="F1751" s="107"/>
      <c r="G1751" s="108">
        <f>G1658+G1664+G1670+G1676+G1682+G1688+G1694+G1700+G1706+G1712+G1718+G1724+G1730+G1736+G1742+G1748</f>
        <v>0</v>
      </c>
      <c r="H1751" s="108">
        <f>H1658+H1664+H1670+H1676+H1682+H1688+H1694+H1700+H1706+H1712+H1718+H1724+H1730+H1736+H1742+H1748</f>
        <v>0</v>
      </c>
      <c r="I1751" s="107"/>
      <c r="J1751" s="109">
        <f>H1659+H1665+H1671+H1677+H1683+H1689+H1695+H1701+H1707+H1713+H1719+H1725+H1731+H1737+H1743+H1749</f>
        <v>0</v>
      </c>
    </row>
    <row r="1753" spans="1:10" ht="12.75" customHeight="1" x14ac:dyDescent="0.25">
      <c r="A1753" s="94" t="s">
        <v>1</v>
      </c>
      <c r="B1753" s="95">
        <f>Invoice!E4334</f>
        <v>23080039</v>
      </c>
      <c r="C1753" s="96"/>
      <c r="D1753" s="97"/>
      <c r="E1753" s="97"/>
      <c r="F1753" s="97"/>
      <c r="G1753" s="98"/>
      <c r="H1753" s="99"/>
      <c r="I1753" s="99"/>
      <c r="J1753" s="100"/>
    </row>
    <row r="1754" spans="1:10" ht="12.75" customHeight="1" x14ac:dyDescent="0.25">
      <c r="A1754" s="101">
        <v>1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Invoice!B4342</f>
        <v>0</v>
      </c>
      <c r="C1755" s="88">
        <f>Invoice!E4342</f>
        <v>0</v>
      </c>
      <c r="D1755" s="89">
        <f>Invoice!H4342</f>
        <v>0</v>
      </c>
      <c r="E1755" s="81">
        <f>D1755*B1755</f>
        <v>0</v>
      </c>
      <c r="F1755" s="81"/>
      <c r="G1755" s="82">
        <f>E1755/1.11</f>
        <v>0</v>
      </c>
      <c r="H1755" s="83">
        <f>G1755*11%</f>
        <v>0</v>
      </c>
      <c r="I1755" s="83" t="e">
        <f>G1755/B1755</f>
        <v>#DIV/0!</v>
      </c>
      <c r="J1755" s="103" t="e">
        <f>H1755/B1755</f>
        <v>#DIV/0!</v>
      </c>
    </row>
    <row r="1756" spans="1:10" ht="12.75" customHeight="1" x14ac:dyDescent="0.25">
      <c r="A1756" s="101"/>
      <c r="D1756" s="81"/>
      <c r="E1756" s="81">
        <f>(E1755*Invoice!I4342)+((E1755-(E1755*Invoice!I4342))*Invoice!J4342)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2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Invoice!B4343</f>
        <v>0</v>
      </c>
      <c r="C1761" s="88">
        <f>Invoice!E4343</f>
        <v>0</v>
      </c>
      <c r="D1761" s="89">
        <f>Invoice!H4343</f>
        <v>0</v>
      </c>
      <c r="E1761" s="81">
        <f t="shared" ref="E1761:E1845" si="135">D1761*B1761</f>
        <v>0</v>
      </c>
      <c r="F1761" s="81"/>
      <c r="G1761" s="82">
        <f t="shared" ref="G1761:G1845" si="136">E1761/1.11</f>
        <v>0</v>
      </c>
      <c r="H1761" s="83">
        <f t="shared" ref="H1761:H1845" si="137">G1761*11%</f>
        <v>0</v>
      </c>
      <c r="I1761" s="83" t="e">
        <f t="shared" ref="I1761:I1845" si="138">G1761/B1761</f>
        <v>#DIV/0!</v>
      </c>
      <c r="J1761" s="103" t="e">
        <f t="shared" ref="J1761:J1845" si="139">H1761/B1761</f>
        <v>#DIV/0!</v>
      </c>
    </row>
    <row r="1762" spans="1:10" ht="12.75" customHeight="1" x14ac:dyDescent="0.25">
      <c r="A1762" s="101"/>
      <c r="D1762" s="81"/>
      <c r="E1762" s="81">
        <f>(E1761*Invoice!I4343)+((E1761-(E1761*Invoice!I4343))*Invoice!J4343)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3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Invoice!B4344</f>
        <v>0</v>
      </c>
      <c r="C1767" s="88">
        <f>Invoice!E4344</f>
        <v>0</v>
      </c>
      <c r="D1767" s="89">
        <f>Invoice!H4344</f>
        <v>0</v>
      </c>
      <c r="E1767" s="81">
        <f t="shared" si="135"/>
        <v>0</v>
      </c>
      <c r="F1767" s="81"/>
      <c r="G1767" s="82">
        <f t="shared" si="136"/>
        <v>0</v>
      </c>
      <c r="H1767" s="83">
        <f t="shared" si="137"/>
        <v>0</v>
      </c>
      <c r="I1767" s="83" t="e">
        <f t="shared" si="138"/>
        <v>#DIV/0!</v>
      </c>
      <c r="J1767" s="103" t="e">
        <f t="shared" si="139"/>
        <v>#DIV/0!</v>
      </c>
    </row>
    <row r="1768" spans="1:10" ht="12.75" customHeight="1" x14ac:dyDescent="0.25">
      <c r="A1768" s="101"/>
      <c r="D1768" s="81"/>
      <c r="E1768" s="81">
        <f>(E1767*Invoice!I4344)+((E1767-(E1767*Invoice!I4344))*Invoice!J4344)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4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Invoice!B4345</f>
        <v>0</v>
      </c>
      <c r="C1773" s="88">
        <f>Invoice!E4345</f>
        <v>0</v>
      </c>
      <c r="D1773" s="89">
        <f>Invoice!H4345</f>
        <v>0</v>
      </c>
      <c r="E1773" s="81">
        <f t="shared" si="135"/>
        <v>0</v>
      </c>
      <c r="F1773" s="81"/>
      <c r="G1773" s="82">
        <f t="shared" si="136"/>
        <v>0</v>
      </c>
      <c r="H1773" s="83">
        <f t="shared" si="137"/>
        <v>0</v>
      </c>
      <c r="I1773" s="83" t="e">
        <f t="shared" si="138"/>
        <v>#DIV/0!</v>
      </c>
      <c r="J1773" s="103" t="e">
        <f t="shared" si="139"/>
        <v>#DIV/0!</v>
      </c>
    </row>
    <row r="1774" spans="1:10" ht="12.75" customHeight="1" x14ac:dyDescent="0.25">
      <c r="A1774" s="101"/>
      <c r="D1774" s="81"/>
      <c r="E1774" s="81">
        <f>(E1773*Invoice!I4345)+((E1773-(E1773*Invoice!I4345))*Invoice!J4345)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5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Invoice!B4346</f>
        <v>0</v>
      </c>
      <c r="C1779" s="88">
        <f>Invoice!E4346</f>
        <v>0</v>
      </c>
      <c r="D1779" s="89">
        <f>Invoice!H4346</f>
        <v>0</v>
      </c>
      <c r="E1779" s="81">
        <f t="shared" si="135"/>
        <v>0</v>
      </c>
      <c r="F1779" s="81"/>
      <c r="G1779" s="82">
        <f t="shared" si="136"/>
        <v>0</v>
      </c>
      <c r="H1779" s="83">
        <f t="shared" si="137"/>
        <v>0</v>
      </c>
      <c r="I1779" s="83" t="e">
        <f t="shared" si="138"/>
        <v>#DIV/0!</v>
      </c>
      <c r="J1779" s="103" t="e">
        <f t="shared" si="139"/>
        <v>#DIV/0!</v>
      </c>
    </row>
    <row r="1780" spans="1:10" ht="12.75" customHeight="1" x14ac:dyDescent="0.25">
      <c r="A1780" s="101"/>
      <c r="D1780" s="81"/>
      <c r="E1780" s="81">
        <f>(E1779*Invoice!I4346)+((E1779-(E1779*Invoice!I4346))*Invoice!J4346)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6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Invoice!B4347</f>
        <v>0</v>
      </c>
      <c r="C1785" s="88">
        <f>Invoice!E4347</f>
        <v>0</v>
      </c>
      <c r="D1785" s="89">
        <f>Invoice!H4347</f>
        <v>0</v>
      </c>
      <c r="E1785" s="81">
        <f t="shared" si="135"/>
        <v>0</v>
      </c>
      <c r="F1785" s="81"/>
      <c r="G1785" s="82">
        <f t="shared" si="136"/>
        <v>0</v>
      </c>
      <c r="H1785" s="83">
        <f t="shared" si="137"/>
        <v>0</v>
      </c>
      <c r="I1785" s="83" t="e">
        <f t="shared" si="138"/>
        <v>#DIV/0!</v>
      </c>
      <c r="J1785" s="103" t="e">
        <f t="shared" si="139"/>
        <v>#DIV/0!</v>
      </c>
    </row>
    <row r="1786" spans="1:10" ht="12.75" customHeight="1" x14ac:dyDescent="0.25">
      <c r="A1786" s="101"/>
      <c r="D1786" s="81"/>
      <c r="E1786" s="81">
        <f>(E1785*Invoice!I4347)+((E1785-(E1785*Invoice!I4347))*Invoice!J4347)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7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Invoice!B4348</f>
        <v>0</v>
      </c>
      <c r="C1791" s="88">
        <f>Invoice!E4348</f>
        <v>0</v>
      </c>
      <c r="D1791" s="89">
        <f>Invoice!H4348</f>
        <v>0</v>
      </c>
      <c r="E1791" s="81">
        <f t="shared" si="135"/>
        <v>0</v>
      </c>
      <c r="F1791" s="81"/>
      <c r="G1791" s="82">
        <f t="shared" si="136"/>
        <v>0</v>
      </c>
      <c r="H1791" s="83">
        <f t="shared" si="137"/>
        <v>0</v>
      </c>
      <c r="I1791" s="83" t="e">
        <f t="shared" si="138"/>
        <v>#DIV/0!</v>
      </c>
      <c r="J1791" s="103" t="e">
        <f t="shared" si="139"/>
        <v>#DIV/0!</v>
      </c>
    </row>
    <row r="1792" spans="1:10" ht="12.75" customHeight="1" x14ac:dyDescent="0.25">
      <c r="A1792" s="101"/>
      <c r="D1792" s="81"/>
      <c r="E1792" s="81">
        <f>(E1791*Invoice!I4348)+((E1791-(E1791*Invoice!I4348))*Invoice!J4348)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8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Invoice!B4349</f>
        <v>0</v>
      </c>
      <c r="C1797" s="88">
        <f>Invoice!E4349</f>
        <v>0</v>
      </c>
      <c r="D1797" s="89">
        <f>Invoice!H4349</f>
        <v>0</v>
      </c>
      <c r="E1797" s="81">
        <f t="shared" si="135"/>
        <v>0</v>
      </c>
      <c r="F1797" s="81"/>
      <c r="G1797" s="82">
        <f t="shared" si="136"/>
        <v>0</v>
      </c>
      <c r="H1797" s="83">
        <f t="shared" si="137"/>
        <v>0</v>
      </c>
      <c r="I1797" s="83" t="e">
        <f t="shared" si="138"/>
        <v>#DIV/0!</v>
      </c>
      <c r="J1797" s="103" t="e">
        <f t="shared" si="139"/>
        <v>#DIV/0!</v>
      </c>
    </row>
    <row r="1798" spans="1:10" ht="12.75" customHeight="1" x14ac:dyDescent="0.25">
      <c r="A1798" s="101"/>
      <c r="D1798" s="81"/>
      <c r="E1798" s="81">
        <f>(E1797*Invoice!I4349)+((E1797-(E1797*Invoice!I4349))*Invoice!J4349)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9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Invoice!B4350</f>
        <v>0</v>
      </c>
      <c r="C1803" s="88">
        <f>Invoice!E4350</f>
        <v>0</v>
      </c>
      <c r="D1803" s="89">
        <f>Invoice!H4350</f>
        <v>0</v>
      </c>
      <c r="E1803" s="81">
        <f t="shared" si="135"/>
        <v>0</v>
      </c>
      <c r="F1803" s="81"/>
      <c r="G1803" s="82">
        <f t="shared" si="136"/>
        <v>0</v>
      </c>
      <c r="H1803" s="83">
        <f t="shared" si="137"/>
        <v>0</v>
      </c>
      <c r="I1803" s="83" t="e">
        <f t="shared" si="138"/>
        <v>#DIV/0!</v>
      </c>
      <c r="J1803" s="103" t="e">
        <f t="shared" si="139"/>
        <v>#DIV/0!</v>
      </c>
    </row>
    <row r="1804" spans="1:10" ht="12.75" customHeight="1" x14ac:dyDescent="0.25">
      <c r="A1804" s="101"/>
      <c r="D1804" s="81"/>
      <c r="E1804" s="81">
        <f>(E1803*Invoice!I4350)+((E1803-(E1803*Invoice!I4350))*Invoice!J4350)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10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Invoice!B4351</f>
        <v>0</v>
      </c>
      <c r="C1809" s="88">
        <f>Invoice!E4351</f>
        <v>0</v>
      </c>
      <c r="D1809" s="89">
        <f>Invoice!H4351</f>
        <v>0</v>
      </c>
      <c r="E1809" s="81">
        <f t="shared" si="135"/>
        <v>0</v>
      </c>
      <c r="F1809" s="81"/>
      <c r="G1809" s="82">
        <f t="shared" si="136"/>
        <v>0</v>
      </c>
      <c r="H1809" s="83">
        <f t="shared" si="137"/>
        <v>0</v>
      </c>
      <c r="I1809" s="83" t="e">
        <f t="shared" si="138"/>
        <v>#DIV/0!</v>
      </c>
      <c r="J1809" s="103" t="e">
        <f t="shared" si="139"/>
        <v>#DIV/0!</v>
      </c>
    </row>
    <row r="1810" spans="1:10" ht="12.75" customHeight="1" x14ac:dyDescent="0.25">
      <c r="A1810" s="101"/>
      <c r="D1810" s="81"/>
      <c r="E1810" s="81">
        <f>(E1809*Invoice!I4351)+((E1809-(E1809*Invoice!I4351))*Invoice!J4351)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11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Invoice!B4352</f>
        <v>0</v>
      </c>
      <c r="C1815" s="88">
        <f>Invoice!E4352</f>
        <v>0</v>
      </c>
      <c r="D1815" s="89">
        <f>Invoice!H4352</f>
        <v>0</v>
      </c>
      <c r="E1815" s="81">
        <f t="shared" si="135"/>
        <v>0</v>
      </c>
      <c r="F1815" s="81"/>
      <c r="G1815" s="82">
        <f t="shared" si="136"/>
        <v>0</v>
      </c>
      <c r="H1815" s="83">
        <f t="shared" si="137"/>
        <v>0</v>
      </c>
      <c r="I1815" s="83" t="e">
        <f t="shared" si="138"/>
        <v>#DIV/0!</v>
      </c>
      <c r="J1815" s="103" t="e">
        <f t="shared" si="139"/>
        <v>#DIV/0!</v>
      </c>
    </row>
    <row r="1816" spans="1:10" ht="12.75" customHeight="1" x14ac:dyDescent="0.25">
      <c r="A1816" s="101"/>
      <c r="D1816" s="81"/>
      <c r="E1816" s="81">
        <f>(E1815*Invoice!I4352)+((E1815-(E1815*Invoice!I4352))*Invoice!J4352)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12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Invoice!B4353</f>
        <v>0</v>
      </c>
      <c r="C1821" s="88">
        <f>Invoice!E4353</f>
        <v>0</v>
      </c>
      <c r="D1821" s="89">
        <f>Invoice!H4353</f>
        <v>0</v>
      </c>
      <c r="E1821" s="81">
        <f t="shared" si="135"/>
        <v>0</v>
      </c>
      <c r="F1821" s="81"/>
      <c r="G1821" s="82">
        <f t="shared" si="136"/>
        <v>0</v>
      </c>
      <c r="H1821" s="83">
        <f t="shared" si="137"/>
        <v>0</v>
      </c>
      <c r="I1821" s="83" t="e">
        <f t="shared" si="138"/>
        <v>#DIV/0!</v>
      </c>
      <c r="J1821" s="103" t="e">
        <f t="shared" si="139"/>
        <v>#DIV/0!</v>
      </c>
    </row>
    <row r="1822" spans="1:10" ht="12.75" customHeight="1" x14ac:dyDescent="0.25">
      <c r="A1822" s="101"/>
      <c r="D1822" s="81"/>
      <c r="E1822" s="81">
        <f>(E1821*Invoice!I4353)+((E1821-(E1821*Invoice!I4353))*Invoice!J4353)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13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Invoice!B4354</f>
        <v>0</v>
      </c>
      <c r="C1827" s="88">
        <f>Invoice!E4354</f>
        <v>0</v>
      </c>
      <c r="D1827" s="89">
        <f>Invoice!H4354</f>
        <v>0</v>
      </c>
      <c r="E1827" s="81">
        <f t="shared" si="135"/>
        <v>0</v>
      </c>
      <c r="F1827" s="81"/>
      <c r="G1827" s="82">
        <f t="shared" si="136"/>
        <v>0</v>
      </c>
      <c r="H1827" s="83">
        <f t="shared" si="137"/>
        <v>0</v>
      </c>
      <c r="I1827" s="83" t="e">
        <f t="shared" si="138"/>
        <v>#DIV/0!</v>
      </c>
      <c r="J1827" s="103" t="e">
        <f t="shared" si="139"/>
        <v>#DIV/0!</v>
      </c>
    </row>
    <row r="1828" spans="1:10" ht="12.75" customHeight="1" x14ac:dyDescent="0.25">
      <c r="A1828" s="101"/>
      <c r="D1828" s="81"/>
      <c r="E1828" s="81">
        <f>(E1827*Invoice!I4354)+((E1827-(E1827*Invoice!I4354))*Invoice!J4354)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14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Invoice!B4355</f>
        <v>0</v>
      </c>
      <c r="C1833" s="88">
        <f>Invoice!E4355</f>
        <v>0</v>
      </c>
      <c r="D1833" s="89">
        <f>Invoice!H4355</f>
        <v>0</v>
      </c>
      <c r="E1833" s="81">
        <f t="shared" si="135"/>
        <v>0</v>
      </c>
      <c r="F1833" s="81"/>
      <c r="G1833" s="82">
        <f t="shared" si="136"/>
        <v>0</v>
      </c>
      <c r="H1833" s="83">
        <f t="shared" si="137"/>
        <v>0</v>
      </c>
      <c r="I1833" s="83" t="e">
        <f t="shared" si="138"/>
        <v>#DIV/0!</v>
      </c>
      <c r="J1833" s="103" t="e">
        <f t="shared" si="139"/>
        <v>#DIV/0!</v>
      </c>
    </row>
    <row r="1834" spans="1:10" ht="12.75" customHeight="1" x14ac:dyDescent="0.25">
      <c r="A1834" s="101"/>
      <c r="D1834" s="81"/>
      <c r="E1834" s="81">
        <f>(E1833*Invoice!I4355)+((E1833-(E1833*Invoice!I4355))*Invoice!J4355)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15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Invoice!B4356</f>
        <v>0</v>
      </c>
      <c r="C1839" s="88">
        <f>Invoice!E4356</f>
        <v>0</v>
      </c>
      <c r="D1839" s="89">
        <f>Invoice!H4356</f>
        <v>0</v>
      </c>
      <c r="E1839" s="81">
        <f t="shared" si="135"/>
        <v>0</v>
      </c>
      <c r="F1839" s="81"/>
      <c r="G1839" s="82">
        <f t="shared" si="136"/>
        <v>0</v>
      </c>
      <c r="H1839" s="83">
        <f t="shared" si="137"/>
        <v>0</v>
      </c>
      <c r="I1839" s="83" t="e">
        <f t="shared" si="138"/>
        <v>#DIV/0!</v>
      </c>
      <c r="J1839" s="103" t="e">
        <f t="shared" si="139"/>
        <v>#DIV/0!</v>
      </c>
    </row>
    <row r="1840" spans="1:10" ht="12.75" customHeight="1" x14ac:dyDescent="0.25">
      <c r="A1840" s="101"/>
      <c r="D1840" s="81"/>
      <c r="E1840" s="81">
        <f>(E1839*Invoice!I4356)+((E1839-(E1839*Invoice!I4356))*Invoice!J4356)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16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Invoice!B4357</f>
        <v>0</v>
      </c>
      <c r="C1845" s="88">
        <f>Invoice!E4357</f>
        <v>0</v>
      </c>
      <c r="D1845" s="89">
        <f>Invoice!H4357</f>
        <v>0</v>
      </c>
      <c r="E1845" s="81">
        <f t="shared" si="135"/>
        <v>0</v>
      </c>
      <c r="F1845" s="81"/>
      <c r="G1845" s="82">
        <f t="shared" si="136"/>
        <v>0</v>
      </c>
      <c r="H1845" s="83">
        <f t="shared" si="137"/>
        <v>0</v>
      </c>
      <c r="I1845" s="83" t="e">
        <f t="shared" si="138"/>
        <v>#DIV/0!</v>
      </c>
      <c r="J1845" s="103" t="e">
        <f t="shared" si="139"/>
        <v>#DIV/0!</v>
      </c>
    </row>
    <row r="1846" spans="1:10" ht="12.75" customHeight="1" x14ac:dyDescent="0.25">
      <c r="A1846" s="101"/>
      <c r="D1846" s="81"/>
      <c r="E1846" s="81">
        <f>(E1845*Invoice!I4357)+((E1845-(E1845*Invoice!I4357))*Invoice!J4357)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C1849" s="88"/>
      <c r="D1849" s="89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6"/>
      <c r="B1850" s="107"/>
      <c r="C1850" s="107"/>
      <c r="D1850" s="107"/>
      <c r="E1850" s="107"/>
      <c r="F1850" s="107"/>
      <c r="G1850" s="108">
        <f>G1757+G1763+G1769+G1775+G1781+G1787+G1793+G1799+G1805+G1811+G1817+G1823+G1829+G1835+G1841+G1847</f>
        <v>0</v>
      </c>
      <c r="H1850" s="108">
        <f>H1757+H1763+H1769+H1775+H1781+H1787+H1793+H1799+H1805+H1811+H1817+H1823+H1829+H1835+H1841+H1847</f>
        <v>0</v>
      </c>
      <c r="I1850" s="107"/>
      <c r="J1850" s="109">
        <f>H1758+H1764+H1770+H1776+H1782+H1788+H1794+H1800+H1806+H1812+H1818+H1824+H1830+H1836+H1842+H1848</f>
        <v>0</v>
      </c>
    </row>
    <row r="1852" spans="1:10" ht="12.75" customHeight="1" x14ac:dyDescent="0.25">
      <c r="A1852" s="94" t="s">
        <v>1</v>
      </c>
      <c r="B1852" s="95">
        <f>Invoice!E4448</f>
        <v>23080040</v>
      </c>
      <c r="C1852" s="96"/>
      <c r="D1852" s="97"/>
      <c r="E1852" s="97"/>
      <c r="F1852" s="97"/>
      <c r="G1852" s="98"/>
      <c r="H1852" s="99"/>
      <c r="I1852" s="99"/>
      <c r="J1852" s="100"/>
    </row>
    <row r="1853" spans="1:10" ht="12.75" customHeight="1" x14ac:dyDescent="0.25">
      <c r="A1853" s="101">
        <v>1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Invoice!B4456</f>
        <v>0</v>
      </c>
      <c r="C1854" s="88">
        <f>Invoice!E4456</f>
        <v>0</v>
      </c>
      <c r="D1854" s="89">
        <f>Invoice!H4456</f>
        <v>0</v>
      </c>
      <c r="E1854" s="81">
        <f>D1854*B1854</f>
        <v>0</v>
      </c>
      <c r="F1854" s="81"/>
      <c r="G1854" s="82">
        <f>E1854/1.11</f>
        <v>0</v>
      </c>
      <c r="H1854" s="83">
        <f>G1854*11%</f>
        <v>0</v>
      </c>
      <c r="I1854" s="83" t="e">
        <f>G1854/B1854</f>
        <v>#DIV/0!</v>
      </c>
      <c r="J1854" s="103" t="e">
        <f>H1854/B1854</f>
        <v>#DIV/0!</v>
      </c>
    </row>
    <row r="1855" spans="1:10" ht="12.75" customHeight="1" x14ac:dyDescent="0.25">
      <c r="A1855" s="101"/>
      <c r="D1855" s="81"/>
      <c r="E1855" s="81">
        <f>(E1854*Invoice!I4456)+((E1854-(E1854*Invoice!I4456))*Invoice!J4456)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2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Invoice!B4457</f>
        <v>0</v>
      </c>
      <c r="C1860" s="88">
        <f>Invoice!E4457</f>
        <v>0</v>
      </c>
      <c r="D1860" s="89">
        <f>Invoice!H4457</f>
        <v>0</v>
      </c>
      <c r="E1860" s="81">
        <f t="shared" ref="E1860:E1944" si="140">D1860*B1860</f>
        <v>0</v>
      </c>
      <c r="F1860" s="81"/>
      <c r="G1860" s="82">
        <f t="shared" ref="G1860:G1944" si="141">E1860/1.11</f>
        <v>0</v>
      </c>
      <c r="H1860" s="83">
        <f t="shared" ref="H1860:H1944" si="142">G1860*11%</f>
        <v>0</v>
      </c>
      <c r="I1860" s="83" t="e">
        <f t="shared" ref="I1860:I1944" si="143">G1860/B1860</f>
        <v>#DIV/0!</v>
      </c>
      <c r="J1860" s="103" t="e">
        <f t="shared" ref="J1860:J1944" si="144">H1860/B1860</f>
        <v>#DIV/0!</v>
      </c>
    </row>
    <row r="1861" spans="1:10" ht="12.75" customHeight="1" x14ac:dyDescent="0.25">
      <c r="A1861" s="101"/>
      <c r="D1861" s="81"/>
      <c r="E1861" s="81">
        <f>(E1860*Invoice!I4457)+((E1860-(E1860*Invoice!I4457))*Invoice!J4457)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3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Invoice!B4458</f>
        <v>0</v>
      </c>
      <c r="C1866" s="88">
        <f>Invoice!E4458</f>
        <v>0</v>
      </c>
      <c r="D1866" s="89">
        <f>Invoice!H4458</f>
        <v>0</v>
      </c>
      <c r="E1866" s="81">
        <f t="shared" si="140"/>
        <v>0</v>
      </c>
      <c r="F1866" s="81"/>
      <c r="G1866" s="82">
        <f t="shared" si="141"/>
        <v>0</v>
      </c>
      <c r="H1866" s="83">
        <f t="shared" si="142"/>
        <v>0</v>
      </c>
      <c r="I1866" s="83" t="e">
        <f t="shared" si="143"/>
        <v>#DIV/0!</v>
      </c>
      <c r="J1866" s="103" t="e">
        <f t="shared" si="144"/>
        <v>#DIV/0!</v>
      </c>
    </row>
    <row r="1867" spans="1:10" ht="12.75" customHeight="1" x14ac:dyDescent="0.25">
      <c r="A1867" s="101"/>
      <c r="D1867" s="81"/>
      <c r="E1867" s="81">
        <f>(E1866*Invoice!I4458)+((E1866-(E1866*Invoice!I4458))*Invoice!J4458)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4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Invoice!B4459</f>
        <v>0</v>
      </c>
      <c r="C1872" s="88">
        <f>Invoice!E4459</f>
        <v>0</v>
      </c>
      <c r="D1872" s="89">
        <f>Invoice!H4459</f>
        <v>0</v>
      </c>
      <c r="E1872" s="81">
        <f t="shared" si="140"/>
        <v>0</v>
      </c>
      <c r="F1872" s="81"/>
      <c r="G1872" s="82">
        <f t="shared" si="141"/>
        <v>0</v>
      </c>
      <c r="H1872" s="83">
        <f t="shared" si="142"/>
        <v>0</v>
      </c>
      <c r="I1872" s="83" t="e">
        <f t="shared" si="143"/>
        <v>#DIV/0!</v>
      </c>
      <c r="J1872" s="103" t="e">
        <f t="shared" si="144"/>
        <v>#DIV/0!</v>
      </c>
    </row>
    <row r="1873" spans="1:10" ht="12.75" customHeight="1" x14ac:dyDescent="0.25">
      <c r="A1873" s="101"/>
      <c r="D1873" s="81"/>
      <c r="E1873" s="81">
        <f>(E1872*Invoice!I4459)+((E1872-(E1872*Invoice!I4459))*Invoice!J4459)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5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Invoice!B4460</f>
        <v>0</v>
      </c>
      <c r="C1878" s="88">
        <f>Invoice!E4460</f>
        <v>0</v>
      </c>
      <c r="D1878" s="89">
        <f>Invoice!H4460</f>
        <v>0</v>
      </c>
      <c r="E1878" s="81">
        <f t="shared" si="140"/>
        <v>0</v>
      </c>
      <c r="F1878" s="81"/>
      <c r="G1878" s="82">
        <f t="shared" si="141"/>
        <v>0</v>
      </c>
      <c r="H1878" s="83">
        <f t="shared" si="142"/>
        <v>0</v>
      </c>
      <c r="I1878" s="83" t="e">
        <f t="shared" si="143"/>
        <v>#DIV/0!</v>
      </c>
      <c r="J1878" s="103" t="e">
        <f t="shared" si="144"/>
        <v>#DIV/0!</v>
      </c>
    </row>
    <row r="1879" spans="1:10" ht="12.75" customHeight="1" x14ac:dyDescent="0.25">
      <c r="A1879" s="101"/>
      <c r="D1879" s="81"/>
      <c r="E1879" s="81">
        <f>(E1878*Invoice!I4460)+((E1878-(E1878*Invoice!I4460))*Invoice!J4460)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6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Invoice!B4461</f>
        <v>0</v>
      </c>
      <c r="C1884" s="88">
        <f>Invoice!E4461</f>
        <v>0</v>
      </c>
      <c r="D1884" s="89">
        <f>Invoice!H4461</f>
        <v>0</v>
      </c>
      <c r="E1884" s="81">
        <f t="shared" si="140"/>
        <v>0</v>
      </c>
      <c r="F1884" s="81"/>
      <c r="G1884" s="82">
        <f t="shared" si="141"/>
        <v>0</v>
      </c>
      <c r="H1884" s="83">
        <f t="shared" si="142"/>
        <v>0</v>
      </c>
      <c r="I1884" s="83" t="e">
        <f t="shared" si="143"/>
        <v>#DIV/0!</v>
      </c>
      <c r="J1884" s="103" t="e">
        <f t="shared" si="144"/>
        <v>#DIV/0!</v>
      </c>
    </row>
    <row r="1885" spans="1:10" ht="12.75" customHeight="1" x14ac:dyDescent="0.25">
      <c r="A1885" s="101"/>
      <c r="D1885" s="81"/>
      <c r="E1885" s="81">
        <f>(E1884*Invoice!I4461)+((E1884-(E1884*Invoice!I4461))*Invoice!J4461)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7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Invoice!B4462</f>
        <v>0</v>
      </c>
      <c r="C1890" s="88">
        <f>Invoice!E4462</f>
        <v>0</v>
      </c>
      <c r="D1890" s="89">
        <f>Invoice!H4462</f>
        <v>0</v>
      </c>
      <c r="E1890" s="81">
        <f t="shared" si="140"/>
        <v>0</v>
      </c>
      <c r="F1890" s="81"/>
      <c r="G1890" s="82">
        <f t="shared" si="141"/>
        <v>0</v>
      </c>
      <c r="H1890" s="83">
        <f t="shared" si="142"/>
        <v>0</v>
      </c>
      <c r="I1890" s="83" t="e">
        <f t="shared" si="143"/>
        <v>#DIV/0!</v>
      </c>
      <c r="J1890" s="103" t="e">
        <f t="shared" si="144"/>
        <v>#DIV/0!</v>
      </c>
    </row>
    <row r="1891" spans="1:10" ht="12.75" customHeight="1" x14ac:dyDescent="0.25">
      <c r="A1891" s="101"/>
      <c r="D1891" s="81"/>
      <c r="E1891" s="81">
        <f>(E1890*Invoice!I4462)+((E1890-(E1890*Invoice!I4462))*Invoice!J4462)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8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Invoice!B4463</f>
        <v>0</v>
      </c>
      <c r="C1896" s="88">
        <f>Invoice!E4463</f>
        <v>0</v>
      </c>
      <c r="D1896" s="89">
        <f>Invoice!H4463</f>
        <v>0</v>
      </c>
      <c r="E1896" s="81">
        <f t="shared" si="140"/>
        <v>0</v>
      </c>
      <c r="F1896" s="81"/>
      <c r="G1896" s="82">
        <f t="shared" si="141"/>
        <v>0</v>
      </c>
      <c r="H1896" s="83">
        <f t="shared" si="142"/>
        <v>0</v>
      </c>
      <c r="I1896" s="83" t="e">
        <f t="shared" si="143"/>
        <v>#DIV/0!</v>
      </c>
      <c r="J1896" s="103" t="e">
        <f t="shared" si="144"/>
        <v>#DIV/0!</v>
      </c>
    </row>
    <row r="1897" spans="1:10" ht="12.75" customHeight="1" x14ac:dyDescent="0.25">
      <c r="A1897" s="101"/>
      <c r="D1897" s="81"/>
      <c r="E1897" s="81">
        <f>(E1896*Invoice!I4463)+((E1896-(E1896*Invoice!I4463))*Invoice!J4463)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9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Invoice!B4464</f>
        <v>0</v>
      </c>
      <c r="C1902" s="88">
        <f>Invoice!E4464</f>
        <v>0</v>
      </c>
      <c r="D1902" s="89">
        <f>Invoice!H4464</f>
        <v>0</v>
      </c>
      <c r="E1902" s="81">
        <f t="shared" si="140"/>
        <v>0</v>
      </c>
      <c r="F1902" s="81"/>
      <c r="G1902" s="82">
        <f t="shared" si="141"/>
        <v>0</v>
      </c>
      <c r="H1902" s="83">
        <f t="shared" si="142"/>
        <v>0</v>
      </c>
      <c r="I1902" s="83" t="e">
        <f t="shared" si="143"/>
        <v>#DIV/0!</v>
      </c>
      <c r="J1902" s="103" t="e">
        <f t="shared" si="144"/>
        <v>#DIV/0!</v>
      </c>
    </row>
    <row r="1903" spans="1:10" ht="12.75" customHeight="1" x14ac:dyDescent="0.25">
      <c r="A1903" s="101"/>
      <c r="D1903" s="81"/>
      <c r="E1903" s="81">
        <f>(E1902*Invoice!I4464)+((E1902-(E1902*Invoice!I4464))*Invoice!J4464)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10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Invoice!B4465</f>
        <v>0</v>
      </c>
      <c r="C1908" s="88">
        <f>Invoice!E4465</f>
        <v>0</v>
      </c>
      <c r="D1908" s="89">
        <f>Invoice!H4465</f>
        <v>0</v>
      </c>
      <c r="E1908" s="81">
        <f t="shared" si="140"/>
        <v>0</v>
      </c>
      <c r="F1908" s="81"/>
      <c r="G1908" s="82">
        <f t="shared" si="141"/>
        <v>0</v>
      </c>
      <c r="H1908" s="83">
        <f t="shared" si="142"/>
        <v>0</v>
      </c>
      <c r="I1908" s="83" t="e">
        <f t="shared" si="143"/>
        <v>#DIV/0!</v>
      </c>
      <c r="J1908" s="103" t="e">
        <f t="shared" si="144"/>
        <v>#DIV/0!</v>
      </c>
    </row>
    <row r="1909" spans="1:10" ht="12.75" customHeight="1" x14ac:dyDescent="0.25">
      <c r="A1909" s="101"/>
      <c r="D1909" s="81"/>
      <c r="E1909" s="81">
        <f>(E1908*Invoice!I4465)+((E1908-(E1908*Invoice!I4465))*Invoice!J4465)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11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Invoice!B4466</f>
        <v>0</v>
      </c>
      <c r="C1914" s="88">
        <f>Invoice!E4466</f>
        <v>0</v>
      </c>
      <c r="D1914" s="89">
        <f>Invoice!H4466</f>
        <v>0</v>
      </c>
      <c r="E1914" s="81">
        <f t="shared" si="140"/>
        <v>0</v>
      </c>
      <c r="F1914" s="81"/>
      <c r="G1914" s="82">
        <f t="shared" si="141"/>
        <v>0</v>
      </c>
      <c r="H1914" s="83">
        <f t="shared" si="142"/>
        <v>0</v>
      </c>
      <c r="I1914" s="83" t="e">
        <f t="shared" si="143"/>
        <v>#DIV/0!</v>
      </c>
      <c r="J1914" s="103" t="e">
        <f t="shared" si="144"/>
        <v>#DIV/0!</v>
      </c>
    </row>
    <row r="1915" spans="1:10" ht="12.75" customHeight="1" x14ac:dyDescent="0.25">
      <c r="A1915" s="101"/>
      <c r="D1915" s="81"/>
      <c r="E1915" s="81">
        <f>(E1914*Invoice!I4466)+((E1914-(E1914*Invoice!I4466))*Invoice!J4466)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12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Invoice!B4467</f>
        <v>0</v>
      </c>
      <c r="C1920" s="88">
        <f>Invoice!E4467</f>
        <v>0</v>
      </c>
      <c r="D1920" s="89">
        <f>Invoice!H4467</f>
        <v>0</v>
      </c>
      <c r="E1920" s="81">
        <f t="shared" si="140"/>
        <v>0</v>
      </c>
      <c r="F1920" s="81"/>
      <c r="G1920" s="82">
        <f t="shared" si="141"/>
        <v>0</v>
      </c>
      <c r="H1920" s="83">
        <f t="shared" si="142"/>
        <v>0</v>
      </c>
      <c r="I1920" s="83" t="e">
        <f t="shared" si="143"/>
        <v>#DIV/0!</v>
      </c>
      <c r="J1920" s="103" t="e">
        <f t="shared" si="144"/>
        <v>#DIV/0!</v>
      </c>
    </row>
    <row r="1921" spans="1:10" ht="12.75" customHeight="1" x14ac:dyDescent="0.25">
      <c r="A1921" s="101"/>
      <c r="D1921" s="81"/>
      <c r="E1921" s="81">
        <f>(E1920*Invoice!I4467)+((E1920-(E1920*Invoice!I4467))*Invoice!J4467)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13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Invoice!B4468</f>
        <v>0</v>
      </c>
      <c r="C1926" s="88">
        <f>Invoice!E4468</f>
        <v>0</v>
      </c>
      <c r="D1926" s="89">
        <f>Invoice!H4468</f>
        <v>0</v>
      </c>
      <c r="E1926" s="81">
        <f t="shared" si="140"/>
        <v>0</v>
      </c>
      <c r="F1926" s="81"/>
      <c r="G1926" s="82">
        <f t="shared" si="141"/>
        <v>0</v>
      </c>
      <c r="H1926" s="83">
        <f t="shared" si="142"/>
        <v>0</v>
      </c>
      <c r="I1926" s="83" t="e">
        <f t="shared" si="143"/>
        <v>#DIV/0!</v>
      </c>
      <c r="J1926" s="103" t="e">
        <f t="shared" si="144"/>
        <v>#DIV/0!</v>
      </c>
    </row>
    <row r="1927" spans="1:10" ht="12.75" customHeight="1" x14ac:dyDescent="0.25">
      <c r="A1927" s="101"/>
      <c r="D1927" s="81"/>
      <c r="E1927" s="81">
        <f>(E1926*Invoice!I4468)+((E1926-(E1926*Invoice!I4468))*Invoice!J4468)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14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Invoice!B4469</f>
        <v>0</v>
      </c>
      <c r="C1932" s="88">
        <f>Invoice!E4469</f>
        <v>0</v>
      </c>
      <c r="D1932" s="89">
        <f>Invoice!H4469</f>
        <v>0</v>
      </c>
      <c r="E1932" s="81">
        <f t="shared" si="140"/>
        <v>0</v>
      </c>
      <c r="F1932" s="81"/>
      <c r="G1932" s="82">
        <f t="shared" si="141"/>
        <v>0</v>
      </c>
      <c r="H1932" s="83">
        <f t="shared" si="142"/>
        <v>0</v>
      </c>
      <c r="I1932" s="83" t="e">
        <f t="shared" si="143"/>
        <v>#DIV/0!</v>
      </c>
      <c r="J1932" s="103" t="e">
        <f t="shared" si="144"/>
        <v>#DIV/0!</v>
      </c>
    </row>
    <row r="1933" spans="1:10" ht="12.75" customHeight="1" x14ac:dyDescent="0.25">
      <c r="A1933" s="101"/>
      <c r="D1933" s="81"/>
      <c r="E1933" s="81">
        <f>(E1932*Invoice!I4469)+((E1932-(E1932*Invoice!I4469))*Invoice!J4469)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15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Invoice!B4470</f>
        <v>0</v>
      </c>
      <c r="C1938" s="88">
        <f>Invoice!E4470</f>
        <v>0</v>
      </c>
      <c r="D1938" s="89">
        <f>Invoice!H4470</f>
        <v>0</v>
      </c>
      <c r="E1938" s="81">
        <f t="shared" si="140"/>
        <v>0</v>
      </c>
      <c r="F1938" s="81"/>
      <c r="G1938" s="82">
        <f t="shared" si="141"/>
        <v>0</v>
      </c>
      <c r="H1938" s="83">
        <f t="shared" si="142"/>
        <v>0</v>
      </c>
      <c r="I1938" s="83" t="e">
        <f t="shared" si="143"/>
        <v>#DIV/0!</v>
      </c>
      <c r="J1938" s="103" t="e">
        <f t="shared" si="144"/>
        <v>#DIV/0!</v>
      </c>
    </row>
    <row r="1939" spans="1:10" ht="12.75" customHeight="1" x14ac:dyDescent="0.25">
      <c r="A1939" s="101"/>
      <c r="D1939" s="81"/>
      <c r="E1939" s="81">
        <f>(E1938*Invoice!I4470)+((E1938-(E1938*Invoice!I4470))*Invoice!J4470)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16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Invoice!B4471</f>
        <v>0</v>
      </c>
      <c r="C1944" s="88">
        <f>Invoice!E4471</f>
        <v>0</v>
      </c>
      <c r="D1944" s="89">
        <f>Invoice!H4471</f>
        <v>0</v>
      </c>
      <c r="E1944" s="81">
        <f t="shared" si="140"/>
        <v>0</v>
      </c>
      <c r="F1944" s="81"/>
      <c r="G1944" s="82">
        <f t="shared" si="141"/>
        <v>0</v>
      </c>
      <c r="H1944" s="83">
        <f t="shared" si="142"/>
        <v>0</v>
      </c>
      <c r="I1944" s="83" t="e">
        <f t="shared" si="143"/>
        <v>#DIV/0!</v>
      </c>
      <c r="J1944" s="103" t="e">
        <f t="shared" si="144"/>
        <v>#DIV/0!</v>
      </c>
    </row>
    <row r="1945" spans="1:10" ht="12.75" customHeight="1" x14ac:dyDescent="0.25">
      <c r="A1945" s="101"/>
      <c r="D1945" s="81"/>
      <c r="E1945" s="81">
        <f>(E1944*Invoice!I4471)+((E1944-(E1944*Invoice!I4471))*Invoice!J4471)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C1948" s="88"/>
      <c r="D1948" s="89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6"/>
      <c r="B1949" s="107"/>
      <c r="C1949" s="107"/>
      <c r="D1949" s="107"/>
      <c r="E1949" s="107"/>
      <c r="F1949" s="107"/>
      <c r="G1949" s="108">
        <f>G1856+G1862+G1868+G1874+G1880+G1886+G1892+G1898+G1904+G1910+G1916+G1922+G1928+G1934+G1940+G1946</f>
        <v>0</v>
      </c>
      <c r="H1949" s="108">
        <f>H1856+H1862+H1868+H1874+H1880+H1886+H1892+H1898+H1904+H1910+H1916+H1922+H1928+H1934+H1940+H1946</f>
        <v>0</v>
      </c>
      <c r="I1949" s="107"/>
      <c r="J1949" s="109">
        <f>H1857+H1863+H1869+H1875+H1881+H1887+H1893+H1899+H1905+H1911+H1917+H1923+H1929+H1935+H1941+H1947</f>
        <v>0</v>
      </c>
    </row>
    <row r="1951" spans="1:10" ht="12.75" customHeight="1" x14ac:dyDescent="0.25">
      <c r="A1951" s="94" t="s">
        <v>1</v>
      </c>
      <c r="B1951" s="95">
        <f>Invoice!E4562</f>
        <v>23080041</v>
      </c>
      <c r="C1951" s="96"/>
      <c r="D1951" s="97"/>
      <c r="E1951" s="97"/>
      <c r="F1951" s="97"/>
      <c r="G1951" s="98"/>
      <c r="H1951" s="99"/>
      <c r="I1951" s="99"/>
      <c r="J1951" s="100"/>
    </row>
    <row r="1952" spans="1:10" ht="12.75" customHeight="1" x14ac:dyDescent="0.25">
      <c r="A1952" s="101">
        <v>1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Invoice!B4570</f>
        <v>0</v>
      </c>
      <c r="C1953" s="88">
        <f>Invoice!E4570</f>
        <v>0</v>
      </c>
      <c r="D1953" s="89">
        <f>Invoice!H4570</f>
        <v>0</v>
      </c>
      <c r="E1953" s="81">
        <f>D1953*B1953</f>
        <v>0</v>
      </c>
      <c r="F1953" s="81"/>
      <c r="G1953" s="82">
        <f>E1953/1.11</f>
        <v>0</v>
      </c>
      <c r="H1953" s="83">
        <f>G1953*11%</f>
        <v>0</v>
      </c>
      <c r="I1953" s="83" t="e">
        <f>G1953/B1953</f>
        <v>#DIV/0!</v>
      </c>
      <c r="J1953" s="103" t="e">
        <f>H1953/B1953</f>
        <v>#DIV/0!</v>
      </c>
    </row>
    <row r="1954" spans="1:10" ht="12.75" customHeight="1" x14ac:dyDescent="0.25">
      <c r="A1954" s="101"/>
      <c r="D1954" s="81"/>
      <c r="E1954" s="81">
        <f>(E1953*Invoice!I4570)+((E1953-(E1953*Invoice!I4570))*Invoice!J4570)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2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Invoice!B4571</f>
        <v>0</v>
      </c>
      <c r="C1959" s="88">
        <f>Invoice!E4571</f>
        <v>0</v>
      </c>
      <c r="D1959" s="89">
        <f>Invoice!H4571</f>
        <v>0</v>
      </c>
      <c r="E1959" s="81">
        <f t="shared" ref="E1959:E2043" si="145">D1959*B1959</f>
        <v>0</v>
      </c>
      <c r="F1959" s="81"/>
      <c r="G1959" s="82">
        <f t="shared" ref="G1959:G2043" si="146">E1959/1.11</f>
        <v>0</v>
      </c>
      <c r="H1959" s="83">
        <f t="shared" ref="H1959:H2043" si="147">G1959*11%</f>
        <v>0</v>
      </c>
      <c r="I1959" s="83" t="e">
        <f t="shared" ref="I1959:I2043" si="148">G1959/B1959</f>
        <v>#DIV/0!</v>
      </c>
      <c r="J1959" s="103" t="e">
        <f t="shared" ref="J1959:J2043" si="149">H1959/B1959</f>
        <v>#DIV/0!</v>
      </c>
    </row>
    <row r="1960" spans="1:10" ht="12.75" customHeight="1" x14ac:dyDescent="0.25">
      <c r="A1960" s="101"/>
      <c r="D1960" s="81"/>
      <c r="E1960" s="81">
        <f>(E1959*Invoice!I4571)+((E1959-(E1959*Invoice!I4571))*Invoice!J4571)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3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Invoice!B4572</f>
        <v>0</v>
      </c>
      <c r="C1965" s="88">
        <f>Invoice!E4572</f>
        <v>0</v>
      </c>
      <c r="D1965" s="89">
        <f>Invoice!H4572</f>
        <v>0</v>
      </c>
      <c r="E1965" s="81">
        <f t="shared" si="145"/>
        <v>0</v>
      </c>
      <c r="F1965" s="81"/>
      <c r="G1965" s="82">
        <f t="shared" si="146"/>
        <v>0</v>
      </c>
      <c r="H1965" s="83">
        <f t="shared" si="147"/>
        <v>0</v>
      </c>
      <c r="I1965" s="83" t="e">
        <f t="shared" si="148"/>
        <v>#DIV/0!</v>
      </c>
      <c r="J1965" s="103" t="e">
        <f t="shared" si="149"/>
        <v>#DIV/0!</v>
      </c>
    </row>
    <row r="1966" spans="1:10" ht="12.75" customHeight="1" x14ac:dyDescent="0.25">
      <c r="A1966" s="101"/>
      <c r="D1966" s="81"/>
      <c r="E1966" s="81">
        <f>(E1965*Invoice!I4572)+((E1965-(E1965*Invoice!I4572))*Invoice!J4572)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4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Invoice!B4573</f>
        <v>0</v>
      </c>
      <c r="C1971" s="88">
        <f>Invoice!E4573</f>
        <v>0</v>
      </c>
      <c r="D1971" s="89">
        <f>Invoice!H4573</f>
        <v>0</v>
      </c>
      <c r="E1971" s="81">
        <f t="shared" si="145"/>
        <v>0</v>
      </c>
      <c r="F1971" s="81"/>
      <c r="G1971" s="82">
        <f t="shared" si="146"/>
        <v>0</v>
      </c>
      <c r="H1971" s="83">
        <f t="shared" si="147"/>
        <v>0</v>
      </c>
      <c r="I1971" s="83" t="e">
        <f t="shared" si="148"/>
        <v>#DIV/0!</v>
      </c>
      <c r="J1971" s="103" t="e">
        <f t="shared" si="149"/>
        <v>#DIV/0!</v>
      </c>
    </row>
    <row r="1972" spans="1:10" ht="12.75" customHeight="1" x14ac:dyDescent="0.25">
      <c r="A1972" s="101"/>
      <c r="D1972" s="81"/>
      <c r="E1972" s="81">
        <f>(E1971*Invoice!I4573)+((E1971-(E1971*Invoice!I4573))*Invoice!J4573)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5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Invoice!B4574</f>
        <v>0</v>
      </c>
      <c r="C1977" s="88">
        <f>Invoice!E4574</f>
        <v>0</v>
      </c>
      <c r="D1977" s="89">
        <f>Invoice!H4574</f>
        <v>0</v>
      </c>
      <c r="E1977" s="81">
        <f t="shared" si="145"/>
        <v>0</v>
      </c>
      <c r="F1977" s="81"/>
      <c r="G1977" s="82">
        <f t="shared" si="146"/>
        <v>0</v>
      </c>
      <c r="H1977" s="83">
        <f t="shared" si="147"/>
        <v>0</v>
      </c>
      <c r="I1977" s="83" t="e">
        <f t="shared" si="148"/>
        <v>#DIV/0!</v>
      </c>
      <c r="J1977" s="103" t="e">
        <f t="shared" si="149"/>
        <v>#DIV/0!</v>
      </c>
    </row>
    <row r="1978" spans="1:10" ht="12.75" customHeight="1" x14ac:dyDescent="0.25">
      <c r="A1978" s="101"/>
      <c r="D1978" s="81"/>
      <c r="E1978" s="81">
        <f>(E1977*Invoice!I4574)+((E1977-(E1977*Invoice!I4574))*Invoice!J4574)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6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Invoice!B4575</f>
        <v>0</v>
      </c>
      <c r="C1983" s="88">
        <f>Invoice!E4575</f>
        <v>0</v>
      </c>
      <c r="D1983" s="89">
        <f>Invoice!H4575</f>
        <v>0</v>
      </c>
      <c r="E1983" s="81">
        <f t="shared" si="145"/>
        <v>0</v>
      </c>
      <c r="F1983" s="81"/>
      <c r="G1983" s="82">
        <f t="shared" si="146"/>
        <v>0</v>
      </c>
      <c r="H1983" s="83">
        <f t="shared" si="147"/>
        <v>0</v>
      </c>
      <c r="I1983" s="83" t="e">
        <f t="shared" si="148"/>
        <v>#DIV/0!</v>
      </c>
      <c r="J1983" s="103" t="e">
        <f t="shared" si="149"/>
        <v>#DIV/0!</v>
      </c>
    </row>
    <row r="1984" spans="1:10" ht="12.75" customHeight="1" x14ac:dyDescent="0.25">
      <c r="A1984" s="101"/>
      <c r="D1984" s="81"/>
      <c r="E1984" s="81">
        <f>(E1983*Invoice!I4575)+((E1983-(E1983*Invoice!I4575))*Invoice!J4575)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7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Invoice!B4576</f>
        <v>0</v>
      </c>
      <c r="C1989" s="88">
        <f>Invoice!E4576</f>
        <v>0</v>
      </c>
      <c r="D1989" s="89">
        <f>Invoice!H4576</f>
        <v>0</v>
      </c>
      <c r="E1989" s="81">
        <f t="shared" si="145"/>
        <v>0</v>
      </c>
      <c r="F1989" s="81"/>
      <c r="G1989" s="82">
        <f t="shared" si="146"/>
        <v>0</v>
      </c>
      <c r="H1989" s="83">
        <f t="shared" si="147"/>
        <v>0</v>
      </c>
      <c r="I1989" s="83" t="e">
        <f t="shared" si="148"/>
        <v>#DIV/0!</v>
      </c>
      <c r="J1989" s="103" t="e">
        <f t="shared" si="149"/>
        <v>#DIV/0!</v>
      </c>
    </row>
    <row r="1990" spans="1:10" ht="12.75" customHeight="1" x14ac:dyDescent="0.25">
      <c r="A1990" s="101"/>
      <c r="D1990" s="81"/>
      <c r="E1990" s="81">
        <f>(E1989*Invoice!I4576)+((E1989-(E1989*Invoice!I4576))*Invoice!J4576)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8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Invoice!B4577</f>
        <v>0</v>
      </c>
      <c r="C1995" s="88">
        <f>Invoice!E4577</f>
        <v>0</v>
      </c>
      <c r="D1995" s="89">
        <f>Invoice!H4577</f>
        <v>0</v>
      </c>
      <c r="E1995" s="81">
        <f t="shared" si="145"/>
        <v>0</v>
      </c>
      <c r="F1995" s="81"/>
      <c r="G1995" s="82">
        <f t="shared" si="146"/>
        <v>0</v>
      </c>
      <c r="H1995" s="83">
        <f t="shared" si="147"/>
        <v>0</v>
      </c>
      <c r="I1995" s="83" t="e">
        <f t="shared" si="148"/>
        <v>#DIV/0!</v>
      </c>
      <c r="J1995" s="103" t="e">
        <f t="shared" si="149"/>
        <v>#DIV/0!</v>
      </c>
    </row>
    <row r="1996" spans="1:10" ht="12.75" customHeight="1" x14ac:dyDescent="0.25">
      <c r="A1996" s="101"/>
      <c r="D1996" s="81"/>
      <c r="E1996" s="81">
        <f>(E1995*Invoice!I4577)+((E1995-(E1995*Invoice!I4577))*Invoice!J4577)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9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Invoice!B4578</f>
        <v>0</v>
      </c>
      <c r="C2001" s="88">
        <f>Invoice!E4578</f>
        <v>0</v>
      </c>
      <c r="D2001" s="89">
        <f>Invoice!H4578</f>
        <v>0</v>
      </c>
      <c r="E2001" s="81">
        <f t="shared" si="145"/>
        <v>0</v>
      </c>
      <c r="F2001" s="81"/>
      <c r="G2001" s="82">
        <f t="shared" si="146"/>
        <v>0</v>
      </c>
      <c r="H2001" s="83">
        <f t="shared" si="147"/>
        <v>0</v>
      </c>
      <c r="I2001" s="83" t="e">
        <f t="shared" si="148"/>
        <v>#DIV/0!</v>
      </c>
      <c r="J2001" s="103" t="e">
        <f t="shared" si="149"/>
        <v>#DIV/0!</v>
      </c>
    </row>
    <row r="2002" spans="1:10" ht="12.75" customHeight="1" x14ac:dyDescent="0.25">
      <c r="A2002" s="101"/>
      <c r="D2002" s="81"/>
      <c r="E2002" s="81">
        <f>(E2001*Invoice!I4578)+((E2001-(E2001*Invoice!I4578))*Invoice!J4578)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10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Invoice!B4579</f>
        <v>0</v>
      </c>
      <c r="C2007" s="88">
        <f>Invoice!E4579</f>
        <v>0</v>
      </c>
      <c r="D2007" s="89">
        <f>Invoice!H4579</f>
        <v>0</v>
      </c>
      <c r="E2007" s="81">
        <f t="shared" si="145"/>
        <v>0</v>
      </c>
      <c r="F2007" s="81"/>
      <c r="G2007" s="82">
        <f t="shared" si="146"/>
        <v>0</v>
      </c>
      <c r="H2007" s="83">
        <f t="shared" si="147"/>
        <v>0</v>
      </c>
      <c r="I2007" s="83" t="e">
        <f t="shared" si="148"/>
        <v>#DIV/0!</v>
      </c>
      <c r="J2007" s="103" t="e">
        <f t="shared" si="149"/>
        <v>#DIV/0!</v>
      </c>
    </row>
    <row r="2008" spans="1:10" ht="12.75" customHeight="1" x14ac:dyDescent="0.25">
      <c r="A2008" s="101"/>
      <c r="D2008" s="81"/>
      <c r="E2008" s="81">
        <f>(E2007*Invoice!I4579)+((E2007-(E2007*Invoice!I4579))*Invoice!J4579)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11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Invoice!B4580</f>
        <v>0</v>
      </c>
      <c r="C2013" s="88">
        <f>Invoice!E4580</f>
        <v>0</v>
      </c>
      <c r="D2013" s="89">
        <f>Invoice!H4580</f>
        <v>0</v>
      </c>
      <c r="E2013" s="81">
        <f t="shared" si="145"/>
        <v>0</v>
      </c>
      <c r="F2013" s="81"/>
      <c r="G2013" s="82">
        <f t="shared" si="146"/>
        <v>0</v>
      </c>
      <c r="H2013" s="83">
        <f t="shared" si="147"/>
        <v>0</v>
      </c>
      <c r="I2013" s="83" t="e">
        <f t="shared" si="148"/>
        <v>#DIV/0!</v>
      </c>
      <c r="J2013" s="103" t="e">
        <f t="shared" si="149"/>
        <v>#DIV/0!</v>
      </c>
    </row>
    <row r="2014" spans="1:10" ht="12.75" customHeight="1" x14ac:dyDescent="0.25">
      <c r="A2014" s="101"/>
      <c r="D2014" s="81"/>
      <c r="E2014" s="81">
        <f>(E2013*Invoice!I4580)+((E2013-(E2013*Invoice!I4580))*Invoice!J4580)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12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Invoice!B4581</f>
        <v>0</v>
      </c>
      <c r="C2019" s="88">
        <f>Invoice!E4581</f>
        <v>0</v>
      </c>
      <c r="D2019" s="89">
        <f>Invoice!H4581</f>
        <v>0</v>
      </c>
      <c r="E2019" s="81">
        <f t="shared" si="145"/>
        <v>0</v>
      </c>
      <c r="F2019" s="81"/>
      <c r="G2019" s="82">
        <f t="shared" si="146"/>
        <v>0</v>
      </c>
      <c r="H2019" s="83">
        <f t="shared" si="147"/>
        <v>0</v>
      </c>
      <c r="I2019" s="83" t="e">
        <f t="shared" si="148"/>
        <v>#DIV/0!</v>
      </c>
      <c r="J2019" s="103" t="e">
        <f t="shared" si="149"/>
        <v>#DIV/0!</v>
      </c>
    </row>
    <row r="2020" spans="1:10" ht="12.75" customHeight="1" x14ac:dyDescent="0.25">
      <c r="A2020" s="101"/>
      <c r="D2020" s="81"/>
      <c r="E2020" s="81">
        <f>(E2019*Invoice!I4581)+((E2019-(E2019*Invoice!I4581))*Invoice!J4581)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13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Invoice!B4582</f>
        <v>0</v>
      </c>
      <c r="C2025" s="88">
        <f>Invoice!E4582</f>
        <v>0</v>
      </c>
      <c r="D2025" s="89">
        <f>Invoice!H4582</f>
        <v>0</v>
      </c>
      <c r="E2025" s="81">
        <f t="shared" si="145"/>
        <v>0</v>
      </c>
      <c r="F2025" s="81"/>
      <c r="G2025" s="82">
        <f t="shared" si="146"/>
        <v>0</v>
      </c>
      <c r="H2025" s="83">
        <f t="shared" si="147"/>
        <v>0</v>
      </c>
      <c r="I2025" s="83" t="e">
        <f t="shared" si="148"/>
        <v>#DIV/0!</v>
      </c>
      <c r="J2025" s="103" t="e">
        <f t="shared" si="149"/>
        <v>#DIV/0!</v>
      </c>
    </row>
    <row r="2026" spans="1:10" ht="12.75" customHeight="1" x14ac:dyDescent="0.25">
      <c r="A2026" s="101"/>
      <c r="D2026" s="81"/>
      <c r="E2026" s="81">
        <f>(E2025*Invoice!I4582)+((E2025-(E2025*Invoice!I4582))*Invoice!J4582)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14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Invoice!B4583</f>
        <v>0</v>
      </c>
      <c r="C2031" s="88">
        <f>Invoice!E4583</f>
        <v>0</v>
      </c>
      <c r="D2031" s="89">
        <f>Invoice!H4583</f>
        <v>0</v>
      </c>
      <c r="E2031" s="81">
        <f t="shared" si="145"/>
        <v>0</v>
      </c>
      <c r="F2031" s="81"/>
      <c r="G2031" s="82">
        <f t="shared" si="146"/>
        <v>0</v>
      </c>
      <c r="H2031" s="83">
        <f t="shared" si="147"/>
        <v>0</v>
      </c>
      <c r="I2031" s="83" t="e">
        <f t="shared" si="148"/>
        <v>#DIV/0!</v>
      </c>
      <c r="J2031" s="103" t="e">
        <f t="shared" si="149"/>
        <v>#DIV/0!</v>
      </c>
    </row>
    <row r="2032" spans="1:10" ht="12.75" customHeight="1" x14ac:dyDescent="0.25">
      <c r="A2032" s="101"/>
      <c r="D2032" s="81"/>
      <c r="E2032" s="81">
        <f>(E2031*Invoice!I4583)+((E2031-(E2031*Invoice!I4583))*Invoice!J4583)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15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Invoice!B4584</f>
        <v>0</v>
      </c>
      <c r="C2037" s="88">
        <f>Invoice!E4584</f>
        <v>0</v>
      </c>
      <c r="D2037" s="89">
        <f>Invoice!H4584</f>
        <v>0</v>
      </c>
      <c r="E2037" s="81">
        <f t="shared" si="145"/>
        <v>0</v>
      </c>
      <c r="F2037" s="81"/>
      <c r="G2037" s="82">
        <f t="shared" si="146"/>
        <v>0</v>
      </c>
      <c r="H2037" s="83">
        <f t="shared" si="147"/>
        <v>0</v>
      </c>
      <c r="I2037" s="83" t="e">
        <f t="shared" si="148"/>
        <v>#DIV/0!</v>
      </c>
      <c r="J2037" s="103" t="e">
        <f t="shared" si="149"/>
        <v>#DIV/0!</v>
      </c>
    </row>
    <row r="2038" spans="1:10" ht="12.75" customHeight="1" x14ac:dyDescent="0.25">
      <c r="A2038" s="101"/>
      <c r="D2038" s="81"/>
      <c r="E2038" s="81">
        <f>(E2037*Invoice!I4584)+((E2037-(E2037*Invoice!I4584))*Invoice!J4584)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16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Invoice!B4585</f>
        <v>0</v>
      </c>
      <c r="C2043" s="88">
        <f>Invoice!E4585</f>
        <v>0</v>
      </c>
      <c r="D2043" s="89">
        <f>Invoice!H4585</f>
        <v>0</v>
      </c>
      <c r="E2043" s="81">
        <f t="shared" si="145"/>
        <v>0</v>
      </c>
      <c r="F2043" s="81"/>
      <c r="G2043" s="82">
        <f t="shared" si="146"/>
        <v>0</v>
      </c>
      <c r="H2043" s="83">
        <f t="shared" si="147"/>
        <v>0</v>
      </c>
      <c r="I2043" s="83" t="e">
        <f t="shared" si="148"/>
        <v>#DIV/0!</v>
      </c>
      <c r="J2043" s="103" t="e">
        <f t="shared" si="149"/>
        <v>#DIV/0!</v>
      </c>
    </row>
    <row r="2044" spans="1:10" ht="12.75" customHeight="1" x14ac:dyDescent="0.25">
      <c r="A2044" s="101"/>
      <c r="D2044" s="81"/>
      <c r="E2044" s="81">
        <f>(E2043*Invoice!I4585)+((E2043-(E2043*Invoice!I4585))*Invoice!J4585)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C2047" s="88"/>
      <c r="D2047" s="89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6"/>
      <c r="B2048" s="107"/>
      <c r="C2048" s="107"/>
      <c r="D2048" s="107"/>
      <c r="E2048" s="107"/>
      <c r="F2048" s="107"/>
      <c r="G2048" s="108">
        <f>G1955+G1961+G1967+G1973+G1979+G1985+G1991+G1997+G2003+G2009+G2015+G2021+G2027+G2033+G2039+G2045</f>
        <v>0</v>
      </c>
      <c r="H2048" s="108">
        <f>H1955+H1961+H1967+H1973+H1979+H1985+H1991+H1997+H2003+H2009+H2015+H2021+H2027+H2033+H2039+H2045</f>
        <v>0</v>
      </c>
      <c r="I2048" s="107"/>
      <c r="J2048" s="109">
        <f>H1956+H1962+H1968+H1974+H1980+H1986+H1992+H1998+H2004+H2010+H2016+H2022+H2028+H2034+H2040+H2046</f>
        <v>0</v>
      </c>
    </row>
    <row r="2050" spans="1:10" ht="12.75" customHeight="1" x14ac:dyDescent="0.25">
      <c r="A2050" s="94" t="s">
        <v>1</v>
      </c>
      <c r="B2050" s="95">
        <f>Invoice!E4676</f>
        <v>23080042</v>
      </c>
      <c r="C2050" s="96"/>
      <c r="D2050" s="97"/>
      <c r="E2050" s="97"/>
      <c r="F2050" s="97"/>
      <c r="G2050" s="98"/>
      <c r="H2050" s="99"/>
      <c r="I2050" s="99"/>
      <c r="J2050" s="100"/>
    </row>
    <row r="2051" spans="1:10" ht="12.75" customHeight="1" x14ac:dyDescent="0.25">
      <c r="A2051" s="101">
        <v>1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Invoice!B4684</f>
        <v>0</v>
      </c>
      <c r="C2052" s="88">
        <f>Invoice!E4684</f>
        <v>0</v>
      </c>
      <c r="D2052" s="89">
        <f>Invoice!H4684</f>
        <v>0</v>
      </c>
      <c r="E2052" s="81">
        <f>D2052*B2052</f>
        <v>0</v>
      </c>
      <c r="F2052" s="81"/>
      <c r="G2052" s="82">
        <f>E2052/1.11</f>
        <v>0</v>
      </c>
      <c r="H2052" s="83">
        <f>G2052*11%</f>
        <v>0</v>
      </c>
      <c r="I2052" s="83" t="e">
        <f>G2052/B2052</f>
        <v>#DIV/0!</v>
      </c>
      <c r="J2052" s="103" t="e">
        <f>H2052/B2052</f>
        <v>#DIV/0!</v>
      </c>
    </row>
    <row r="2053" spans="1:10" ht="12.75" customHeight="1" x14ac:dyDescent="0.25">
      <c r="A2053" s="101"/>
      <c r="D2053" s="81"/>
      <c r="E2053" s="81">
        <f>(E2052*Invoice!I4684)+((E2052-(E2052*Invoice!I4684))*Invoice!J4684)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2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Invoice!B4685</f>
        <v>0</v>
      </c>
      <c r="C2058" s="88">
        <f>Invoice!E4685</f>
        <v>0</v>
      </c>
      <c r="D2058" s="89">
        <f>Invoice!H4685</f>
        <v>0</v>
      </c>
      <c r="E2058" s="81">
        <f t="shared" ref="E2058:E2142" si="150">D2058*B2058</f>
        <v>0</v>
      </c>
      <c r="F2058" s="81"/>
      <c r="G2058" s="82">
        <f t="shared" ref="G2058:G2142" si="151">E2058/1.11</f>
        <v>0</v>
      </c>
      <c r="H2058" s="83">
        <f t="shared" ref="H2058:H2142" si="152">G2058*11%</f>
        <v>0</v>
      </c>
      <c r="I2058" s="83" t="e">
        <f t="shared" ref="I2058:I2142" si="153">G2058/B2058</f>
        <v>#DIV/0!</v>
      </c>
      <c r="J2058" s="103" t="e">
        <f t="shared" ref="J2058:J2142" si="154">H2058/B2058</f>
        <v>#DIV/0!</v>
      </c>
    </row>
    <row r="2059" spans="1:10" ht="12.75" customHeight="1" x14ac:dyDescent="0.25">
      <c r="A2059" s="101"/>
      <c r="D2059" s="81"/>
      <c r="E2059" s="81">
        <f>(E2058*Invoice!I4685)+((E2058-(E2058*Invoice!I4685))*Invoice!J4685)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3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Invoice!B4686</f>
        <v>0</v>
      </c>
      <c r="C2064" s="88">
        <f>Invoice!E4686</f>
        <v>0</v>
      </c>
      <c r="D2064" s="89">
        <f>Invoice!H4686</f>
        <v>0</v>
      </c>
      <c r="E2064" s="81">
        <f t="shared" si="150"/>
        <v>0</v>
      </c>
      <c r="F2064" s="81"/>
      <c r="G2064" s="82">
        <f t="shared" si="151"/>
        <v>0</v>
      </c>
      <c r="H2064" s="83">
        <f t="shared" si="152"/>
        <v>0</v>
      </c>
      <c r="I2064" s="83" t="e">
        <f t="shared" si="153"/>
        <v>#DIV/0!</v>
      </c>
      <c r="J2064" s="103" t="e">
        <f t="shared" si="154"/>
        <v>#DIV/0!</v>
      </c>
    </row>
    <row r="2065" spans="1:10" ht="12.75" customHeight="1" x14ac:dyDescent="0.25">
      <c r="A2065" s="101"/>
      <c r="D2065" s="81"/>
      <c r="E2065" s="81">
        <f>(E2064*Invoice!I4686)+((E2064-(E2064*Invoice!I4686))*Invoice!J4686)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4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Invoice!B4687</f>
        <v>0</v>
      </c>
      <c r="C2070" s="88">
        <f>Invoice!E4687</f>
        <v>0</v>
      </c>
      <c r="D2070" s="89">
        <f>Invoice!H4687</f>
        <v>0</v>
      </c>
      <c r="E2070" s="81">
        <f t="shared" si="150"/>
        <v>0</v>
      </c>
      <c r="F2070" s="81"/>
      <c r="G2070" s="82">
        <f t="shared" si="151"/>
        <v>0</v>
      </c>
      <c r="H2070" s="83">
        <f t="shared" si="152"/>
        <v>0</v>
      </c>
      <c r="I2070" s="83" t="e">
        <f t="shared" si="153"/>
        <v>#DIV/0!</v>
      </c>
      <c r="J2070" s="103" t="e">
        <f t="shared" si="154"/>
        <v>#DIV/0!</v>
      </c>
    </row>
    <row r="2071" spans="1:10" ht="12.75" customHeight="1" x14ac:dyDescent="0.25">
      <c r="A2071" s="101"/>
      <c r="D2071" s="81"/>
      <c r="E2071" s="81">
        <f>(E2070*Invoice!I4687)+((E2070-(E2070*Invoice!I4687))*Invoice!J4687)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5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Invoice!B4688</f>
        <v>0</v>
      </c>
      <c r="C2076" s="88">
        <f>Invoice!E4688</f>
        <v>0</v>
      </c>
      <c r="D2076" s="89">
        <f>Invoice!H4688</f>
        <v>0</v>
      </c>
      <c r="E2076" s="81">
        <f t="shared" si="150"/>
        <v>0</v>
      </c>
      <c r="F2076" s="81"/>
      <c r="G2076" s="82">
        <f t="shared" si="151"/>
        <v>0</v>
      </c>
      <c r="H2076" s="83">
        <f t="shared" si="152"/>
        <v>0</v>
      </c>
      <c r="I2076" s="83" t="e">
        <f t="shared" si="153"/>
        <v>#DIV/0!</v>
      </c>
      <c r="J2076" s="103" t="e">
        <f t="shared" si="154"/>
        <v>#DIV/0!</v>
      </c>
    </row>
    <row r="2077" spans="1:10" ht="12.75" customHeight="1" x14ac:dyDescent="0.25">
      <c r="A2077" s="101"/>
      <c r="D2077" s="81"/>
      <c r="E2077" s="81">
        <f>(E2076*Invoice!I4688)+((E2076-(E2076*Invoice!I4688))*Invoice!J4688)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6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Invoice!B4689</f>
        <v>0</v>
      </c>
      <c r="C2082" s="88">
        <f>Invoice!E4689</f>
        <v>0</v>
      </c>
      <c r="D2082" s="89">
        <f>Invoice!H4689</f>
        <v>0</v>
      </c>
      <c r="E2082" s="81">
        <f t="shared" si="150"/>
        <v>0</v>
      </c>
      <c r="F2082" s="81"/>
      <c r="G2082" s="82">
        <f t="shared" si="151"/>
        <v>0</v>
      </c>
      <c r="H2082" s="83">
        <f t="shared" si="152"/>
        <v>0</v>
      </c>
      <c r="I2082" s="83" t="e">
        <f t="shared" si="153"/>
        <v>#DIV/0!</v>
      </c>
      <c r="J2082" s="103" t="e">
        <f t="shared" si="154"/>
        <v>#DIV/0!</v>
      </c>
    </row>
    <row r="2083" spans="1:10" ht="12.75" customHeight="1" x14ac:dyDescent="0.25">
      <c r="A2083" s="101"/>
      <c r="D2083" s="81"/>
      <c r="E2083" s="81">
        <f>(E2082*Invoice!I4689)+((E2082-(E2082*Invoice!I4689))*Invoice!J4689)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7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Invoice!B4690</f>
        <v>0</v>
      </c>
      <c r="C2088" s="88">
        <f>Invoice!E4690</f>
        <v>0</v>
      </c>
      <c r="D2088" s="89">
        <f>Invoice!H4690</f>
        <v>0</v>
      </c>
      <c r="E2088" s="81">
        <f t="shared" si="150"/>
        <v>0</v>
      </c>
      <c r="F2088" s="81"/>
      <c r="G2088" s="82">
        <f t="shared" si="151"/>
        <v>0</v>
      </c>
      <c r="H2088" s="83">
        <f t="shared" si="152"/>
        <v>0</v>
      </c>
      <c r="I2088" s="83" t="e">
        <f t="shared" si="153"/>
        <v>#DIV/0!</v>
      </c>
      <c r="J2088" s="103" t="e">
        <f t="shared" si="154"/>
        <v>#DIV/0!</v>
      </c>
    </row>
    <row r="2089" spans="1:10" ht="12.75" customHeight="1" x14ac:dyDescent="0.25">
      <c r="A2089" s="101"/>
      <c r="D2089" s="81"/>
      <c r="E2089" s="81">
        <f>(E2088*Invoice!I4690)+((E2088-(E2088*Invoice!I4690))*Invoice!J4690)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8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Invoice!B4691</f>
        <v>0</v>
      </c>
      <c r="C2094" s="88">
        <f>Invoice!E4691</f>
        <v>0</v>
      </c>
      <c r="D2094" s="89">
        <f>Invoice!H4691</f>
        <v>0</v>
      </c>
      <c r="E2094" s="81">
        <f t="shared" si="150"/>
        <v>0</v>
      </c>
      <c r="F2094" s="81"/>
      <c r="G2094" s="82">
        <f t="shared" si="151"/>
        <v>0</v>
      </c>
      <c r="H2094" s="83">
        <f t="shared" si="152"/>
        <v>0</v>
      </c>
      <c r="I2094" s="83" t="e">
        <f t="shared" si="153"/>
        <v>#DIV/0!</v>
      </c>
      <c r="J2094" s="103" t="e">
        <f t="shared" si="154"/>
        <v>#DIV/0!</v>
      </c>
    </row>
    <row r="2095" spans="1:10" ht="12.75" customHeight="1" x14ac:dyDescent="0.25">
      <c r="A2095" s="101"/>
      <c r="D2095" s="81"/>
      <c r="E2095" s="81">
        <f>(E2094*Invoice!I4691)+((E2094-(E2094*Invoice!I4691))*Invoice!J4691)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9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Invoice!B4692</f>
        <v>0</v>
      </c>
      <c r="C2100" s="88">
        <f>Invoice!E4692</f>
        <v>0</v>
      </c>
      <c r="D2100" s="89">
        <f>Invoice!H4692</f>
        <v>0</v>
      </c>
      <c r="E2100" s="81">
        <f t="shared" si="150"/>
        <v>0</v>
      </c>
      <c r="F2100" s="81"/>
      <c r="G2100" s="82">
        <f t="shared" si="151"/>
        <v>0</v>
      </c>
      <c r="H2100" s="83">
        <f t="shared" si="152"/>
        <v>0</v>
      </c>
      <c r="I2100" s="83" t="e">
        <f t="shared" si="153"/>
        <v>#DIV/0!</v>
      </c>
      <c r="J2100" s="103" t="e">
        <f t="shared" si="154"/>
        <v>#DIV/0!</v>
      </c>
    </row>
    <row r="2101" spans="1:10" ht="12.75" customHeight="1" x14ac:dyDescent="0.25">
      <c r="A2101" s="101"/>
      <c r="D2101" s="81"/>
      <c r="E2101" s="81">
        <f>(E2100*Invoice!I4692)+((E2100-(E2100*Invoice!I4692))*Invoice!J4692)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10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Invoice!B4693</f>
        <v>0</v>
      </c>
      <c r="C2106" s="88">
        <f>Invoice!E4693</f>
        <v>0</v>
      </c>
      <c r="D2106" s="89">
        <f>Invoice!H4693</f>
        <v>0</v>
      </c>
      <c r="E2106" s="81">
        <f t="shared" si="150"/>
        <v>0</v>
      </c>
      <c r="F2106" s="81"/>
      <c r="G2106" s="82">
        <f t="shared" si="151"/>
        <v>0</v>
      </c>
      <c r="H2106" s="83">
        <f t="shared" si="152"/>
        <v>0</v>
      </c>
      <c r="I2106" s="83" t="e">
        <f t="shared" si="153"/>
        <v>#DIV/0!</v>
      </c>
      <c r="J2106" s="103" t="e">
        <f t="shared" si="154"/>
        <v>#DIV/0!</v>
      </c>
    </row>
    <row r="2107" spans="1:10" ht="12.75" customHeight="1" x14ac:dyDescent="0.25">
      <c r="A2107" s="101"/>
      <c r="D2107" s="81"/>
      <c r="E2107" s="81">
        <f>(E2106*Invoice!I4693)+((E2106-(E2106*Invoice!I4693))*Invoice!J4693)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11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Invoice!B4694</f>
        <v>0</v>
      </c>
      <c r="C2112" s="88">
        <f>Invoice!E4694</f>
        <v>0</v>
      </c>
      <c r="D2112" s="89">
        <f>Invoice!H4694</f>
        <v>0</v>
      </c>
      <c r="E2112" s="81">
        <f t="shared" si="150"/>
        <v>0</v>
      </c>
      <c r="F2112" s="81"/>
      <c r="G2112" s="82">
        <f t="shared" si="151"/>
        <v>0</v>
      </c>
      <c r="H2112" s="83">
        <f t="shared" si="152"/>
        <v>0</v>
      </c>
      <c r="I2112" s="83" t="e">
        <f t="shared" si="153"/>
        <v>#DIV/0!</v>
      </c>
      <c r="J2112" s="103" t="e">
        <f t="shared" si="154"/>
        <v>#DIV/0!</v>
      </c>
    </row>
    <row r="2113" spans="1:10" ht="12.75" customHeight="1" x14ac:dyDescent="0.25">
      <c r="A2113" s="101"/>
      <c r="D2113" s="81"/>
      <c r="E2113" s="81">
        <f>(E2112*Invoice!I4694)+((E2112-(E2112*Invoice!I4694))*Invoice!J4694)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12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Invoice!B4695</f>
        <v>0</v>
      </c>
      <c r="C2118" s="88">
        <f>Invoice!E4695</f>
        <v>0</v>
      </c>
      <c r="D2118" s="89">
        <f>Invoice!H4695</f>
        <v>0</v>
      </c>
      <c r="E2118" s="81">
        <f t="shared" si="150"/>
        <v>0</v>
      </c>
      <c r="F2118" s="81"/>
      <c r="G2118" s="82">
        <f t="shared" si="151"/>
        <v>0</v>
      </c>
      <c r="H2118" s="83">
        <f t="shared" si="152"/>
        <v>0</v>
      </c>
      <c r="I2118" s="83" t="e">
        <f t="shared" si="153"/>
        <v>#DIV/0!</v>
      </c>
      <c r="J2118" s="103" t="e">
        <f t="shared" si="154"/>
        <v>#DIV/0!</v>
      </c>
    </row>
    <row r="2119" spans="1:10" ht="12.75" customHeight="1" x14ac:dyDescent="0.25">
      <c r="A2119" s="101"/>
      <c r="D2119" s="81"/>
      <c r="E2119" s="81">
        <f>(E2118*Invoice!I4695)+((E2118-(E2118*Invoice!I4695))*Invoice!J4695)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13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Invoice!B4696</f>
        <v>0</v>
      </c>
      <c r="C2124" s="88">
        <f>Invoice!E4696</f>
        <v>0</v>
      </c>
      <c r="D2124" s="89">
        <f>Invoice!H4696</f>
        <v>0</v>
      </c>
      <c r="E2124" s="81">
        <f t="shared" si="150"/>
        <v>0</v>
      </c>
      <c r="F2124" s="81"/>
      <c r="G2124" s="82">
        <f t="shared" si="151"/>
        <v>0</v>
      </c>
      <c r="H2124" s="83">
        <f t="shared" si="152"/>
        <v>0</v>
      </c>
      <c r="I2124" s="83" t="e">
        <f t="shared" si="153"/>
        <v>#DIV/0!</v>
      </c>
      <c r="J2124" s="103" t="e">
        <f t="shared" si="154"/>
        <v>#DIV/0!</v>
      </c>
    </row>
    <row r="2125" spans="1:10" ht="12.75" customHeight="1" x14ac:dyDescent="0.25">
      <c r="A2125" s="101"/>
      <c r="D2125" s="81"/>
      <c r="E2125" s="81">
        <f>(E2124*Invoice!I4696)+((E2124-(E2124*Invoice!I4696))*Invoice!J4696)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14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Invoice!B4697</f>
        <v>0</v>
      </c>
      <c r="C2130" s="88">
        <f>Invoice!E4697</f>
        <v>0</v>
      </c>
      <c r="D2130" s="89">
        <f>Invoice!H4697</f>
        <v>0</v>
      </c>
      <c r="E2130" s="81">
        <f t="shared" si="150"/>
        <v>0</v>
      </c>
      <c r="F2130" s="81"/>
      <c r="G2130" s="82">
        <f t="shared" si="151"/>
        <v>0</v>
      </c>
      <c r="H2130" s="83">
        <f t="shared" si="152"/>
        <v>0</v>
      </c>
      <c r="I2130" s="83" t="e">
        <f t="shared" si="153"/>
        <v>#DIV/0!</v>
      </c>
      <c r="J2130" s="103" t="e">
        <f t="shared" si="154"/>
        <v>#DIV/0!</v>
      </c>
    </row>
    <row r="2131" spans="1:10" ht="12.75" customHeight="1" x14ac:dyDescent="0.25">
      <c r="A2131" s="101"/>
      <c r="D2131" s="81"/>
      <c r="E2131" s="81">
        <f>(E2130*Invoice!I4697)+((E2130-(E2130*Invoice!I4697))*Invoice!J4697)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15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Invoice!B4698</f>
        <v>0</v>
      </c>
      <c r="C2136" s="88">
        <f>Invoice!E4698</f>
        <v>0</v>
      </c>
      <c r="D2136" s="89">
        <f>Invoice!H4698</f>
        <v>0</v>
      </c>
      <c r="E2136" s="81">
        <f t="shared" si="150"/>
        <v>0</v>
      </c>
      <c r="F2136" s="81"/>
      <c r="G2136" s="82">
        <f t="shared" si="151"/>
        <v>0</v>
      </c>
      <c r="H2136" s="83">
        <f t="shared" si="152"/>
        <v>0</v>
      </c>
      <c r="I2136" s="83" t="e">
        <f t="shared" si="153"/>
        <v>#DIV/0!</v>
      </c>
      <c r="J2136" s="103" t="e">
        <f t="shared" si="154"/>
        <v>#DIV/0!</v>
      </c>
    </row>
    <row r="2137" spans="1:10" ht="12.75" customHeight="1" x14ac:dyDescent="0.25">
      <c r="A2137" s="101"/>
      <c r="D2137" s="81"/>
      <c r="E2137" s="81">
        <f>(E2136*Invoice!I4698)+((E2136-(E2136*Invoice!I4698))*Invoice!J4698)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16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Invoice!B4699</f>
        <v>0</v>
      </c>
      <c r="C2142" s="88">
        <f>Invoice!E4699</f>
        <v>0</v>
      </c>
      <c r="D2142" s="89">
        <f>Invoice!H4699</f>
        <v>0</v>
      </c>
      <c r="E2142" s="81">
        <f t="shared" si="150"/>
        <v>0</v>
      </c>
      <c r="F2142" s="81"/>
      <c r="G2142" s="82">
        <f t="shared" si="151"/>
        <v>0</v>
      </c>
      <c r="H2142" s="83">
        <f t="shared" si="152"/>
        <v>0</v>
      </c>
      <c r="I2142" s="83" t="e">
        <f t="shared" si="153"/>
        <v>#DIV/0!</v>
      </c>
      <c r="J2142" s="103" t="e">
        <f t="shared" si="154"/>
        <v>#DIV/0!</v>
      </c>
    </row>
    <row r="2143" spans="1:10" ht="12.75" customHeight="1" x14ac:dyDescent="0.25">
      <c r="A2143" s="101"/>
      <c r="D2143" s="81"/>
      <c r="E2143" s="81">
        <f>(E2142*Invoice!I4699)+((E2142-(E2142*Invoice!I4699))*Invoice!J4699)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C2146" s="88"/>
      <c r="D2146" s="89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6"/>
      <c r="B2147" s="107"/>
      <c r="C2147" s="107"/>
      <c r="D2147" s="107"/>
      <c r="E2147" s="107"/>
      <c r="F2147" s="107"/>
      <c r="G2147" s="108">
        <f>G2054+G2060+G2066+G2072+G2078+G2084+G2090+G2096+G2102+G2108+G2114+G2120+G2126+G2132+G2138+G2144</f>
        <v>0</v>
      </c>
      <c r="H2147" s="108">
        <f>H2054+H2060+H2066+H2072+H2078+H2084+H2090+H2096+H2102+H2108+H2114+H2120+H2126+H2132+H2138+H2144</f>
        <v>0</v>
      </c>
      <c r="I2147" s="107"/>
      <c r="J2147" s="109">
        <f>H2055+H2061+H2067+H2073+H2079+H2085+H2091+H2097+H2103+H2109+H2115+H2121+H2127+H2133+H2139+H2145</f>
        <v>0</v>
      </c>
    </row>
    <row r="2149" spans="1:10" ht="12.75" customHeight="1" x14ac:dyDescent="0.25">
      <c r="A2149" s="94" t="s">
        <v>1</v>
      </c>
      <c r="B2149" s="95">
        <f>Invoice!E4790</f>
        <v>23080043</v>
      </c>
      <c r="C2149" s="96"/>
      <c r="D2149" s="97"/>
      <c r="E2149" s="97"/>
      <c r="F2149" s="97"/>
      <c r="G2149" s="98"/>
      <c r="H2149" s="99"/>
      <c r="I2149" s="99"/>
      <c r="J2149" s="100"/>
    </row>
    <row r="2150" spans="1:10" ht="12.75" customHeight="1" x14ac:dyDescent="0.25">
      <c r="A2150" s="101">
        <v>1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Invoice!B4798</f>
        <v>0</v>
      </c>
      <c r="C2151" s="88">
        <f>Invoice!E4798</f>
        <v>0</v>
      </c>
      <c r="D2151" s="89">
        <f>Invoice!H4798</f>
        <v>0</v>
      </c>
      <c r="E2151" s="81">
        <f>D2151*B2151</f>
        <v>0</v>
      </c>
      <c r="F2151" s="81"/>
      <c r="G2151" s="82">
        <f>E2151/1.11</f>
        <v>0</v>
      </c>
      <c r="H2151" s="83">
        <f>G2151*11%</f>
        <v>0</v>
      </c>
      <c r="I2151" s="83" t="e">
        <f>G2151/B2151</f>
        <v>#DIV/0!</v>
      </c>
      <c r="J2151" s="103" t="e">
        <f>H2151/B2151</f>
        <v>#DIV/0!</v>
      </c>
    </row>
    <row r="2152" spans="1:10" ht="12.75" customHeight="1" x14ac:dyDescent="0.25">
      <c r="A2152" s="101"/>
      <c r="D2152" s="81"/>
      <c r="E2152" s="81">
        <f>(E2151*Invoice!I4798)+((E2151-(E2151*Invoice!I4798))*Invoice!J4798)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2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Invoice!B4799</f>
        <v>0</v>
      </c>
      <c r="C2157" s="88">
        <f>Invoice!E4799</f>
        <v>0</v>
      </c>
      <c r="D2157" s="89">
        <f>Invoice!H4799</f>
        <v>0</v>
      </c>
      <c r="E2157" s="81">
        <f t="shared" ref="E2157:E2241" si="155">D2157*B2157</f>
        <v>0</v>
      </c>
      <c r="F2157" s="81"/>
      <c r="G2157" s="82">
        <f t="shared" ref="G2157:G2241" si="156">E2157/1.11</f>
        <v>0</v>
      </c>
      <c r="H2157" s="83">
        <f t="shared" ref="H2157:H2241" si="157">G2157*11%</f>
        <v>0</v>
      </c>
      <c r="I2157" s="83" t="e">
        <f t="shared" ref="I2157:I2241" si="158">G2157/B2157</f>
        <v>#DIV/0!</v>
      </c>
      <c r="J2157" s="103" t="e">
        <f t="shared" ref="J2157:J2241" si="159">H2157/B2157</f>
        <v>#DIV/0!</v>
      </c>
    </row>
    <row r="2158" spans="1:10" ht="12.75" customHeight="1" x14ac:dyDescent="0.25">
      <c r="A2158" s="101"/>
      <c r="D2158" s="81"/>
      <c r="E2158" s="81">
        <f>(E2157*Invoice!I4799)+((E2157-(E2157*Invoice!I4799))*Invoice!J4799)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3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Invoice!B4800</f>
        <v>0</v>
      </c>
      <c r="C2163" s="88">
        <f>Invoice!E4800</f>
        <v>0</v>
      </c>
      <c r="D2163" s="89">
        <f>Invoice!H4800</f>
        <v>0</v>
      </c>
      <c r="E2163" s="81">
        <f t="shared" si="155"/>
        <v>0</v>
      </c>
      <c r="F2163" s="81"/>
      <c r="G2163" s="82">
        <f t="shared" si="156"/>
        <v>0</v>
      </c>
      <c r="H2163" s="83">
        <f t="shared" si="157"/>
        <v>0</v>
      </c>
      <c r="I2163" s="83" t="e">
        <f t="shared" si="158"/>
        <v>#DIV/0!</v>
      </c>
      <c r="J2163" s="103" t="e">
        <f t="shared" si="159"/>
        <v>#DIV/0!</v>
      </c>
    </row>
    <row r="2164" spans="1:10" ht="12.75" customHeight="1" x14ac:dyDescent="0.25">
      <c r="A2164" s="101"/>
      <c r="D2164" s="81"/>
      <c r="E2164" s="81">
        <f>(E2163*Invoice!I4800)+((E2163-(E2163*Invoice!I4800))*Invoice!J4800)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4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Invoice!B4801</f>
        <v>0</v>
      </c>
      <c r="C2169" s="88">
        <f>Invoice!E4801</f>
        <v>0</v>
      </c>
      <c r="D2169" s="89">
        <f>Invoice!H4801</f>
        <v>0</v>
      </c>
      <c r="E2169" s="81">
        <f t="shared" si="155"/>
        <v>0</v>
      </c>
      <c r="F2169" s="81"/>
      <c r="G2169" s="82">
        <f t="shared" si="156"/>
        <v>0</v>
      </c>
      <c r="H2169" s="83">
        <f t="shared" si="157"/>
        <v>0</v>
      </c>
      <c r="I2169" s="83" t="e">
        <f t="shared" si="158"/>
        <v>#DIV/0!</v>
      </c>
      <c r="J2169" s="103" t="e">
        <f t="shared" si="159"/>
        <v>#DIV/0!</v>
      </c>
    </row>
    <row r="2170" spans="1:10" ht="12.75" customHeight="1" x14ac:dyDescent="0.25">
      <c r="A2170" s="101"/>
      <c r="D2170" s="81"/>
      <c r="E2170" s="81">
        <f>(E2169*Invoice!I4801)+((E2169-(E2169*Invoice!I4801))*Invoice!J4801)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5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Invoice!B4802</f>
        <v>0</v>
      </c>
      <c r="C2175" s="88">
        <f>Invoice!E4802</f>
        <v>0</v>
      </c>
      <c r="D2175" s="89">
        <f>Invoice!H4802</f>
        <v>0</v>
      </c>
      <c r="E2175" s="81">
        <f t="shared" si="155"/>
        <v>0</v>
      </c>
      <c r="F2175" s="81"/>
      <c r="G2175" s="82">
        <f t="shared" si="156"/>
        <v>0</v>
      </c>
      <c r="H2175" s="83">
        <f t="shared" si="157"/>
        <v>0</v>
      </c>
      <c r="I2175" s="83" t="e">
        <f t="shared" si="158"/>
        <v>#DIV/0!</v>
      </c>
      <c r="J2175" s="103" t="e">
        <f t="shared" si="159"/>
        <v>#DIV/0!</v>
      </c>
    </row>
    <row r="2176" spans="1:10" ht="12.75" customHeight="1" x14ac:dyDescent="0.25">
      <c r="A2176" s="101"/>
      <c r="D2176" s="81"/>
      <c r="E2176" s="81">
        <f>(E2175*Invoice!I4802)+((E2175-(E2175*Invoice!I4802))*Invoice!J4802)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6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Invoice!B4803</f>
        <v>0</v>
      </c>
      <c r="C2181" s="88">
        <f>Invoice!E4803</f>
        <v>0</v>
      </c>
      <c r="D2181" s="89">
        <f>Invoice!H4803</f>
        <v>0</v>
      </c>
      <c r="E2181" s="81">
        <f t="shared" si="155"/>
        <v>0</v>
      </c>
      <c r="F2181" s="81"/>
      <c r="G2181" s="82">
        <f t="shared" si="156"/>
        <v>0</v>
      </c>
      <c r="H2181" s="83">
        <f t="shared" si="157"/>
        <v>0</v>
      </c>
      <c r="I2181" s="83" t="e">
        <f t="shared" si="158"/>
        <v>#DIV/0!</v>
      </c>
      <c r="J2181" s="103" t="e">
        <f t="shared" si="159"/>
        <v>#DIV/0!</v>
      </c>
    </row>
    <row r="2182" spans="1:10" ht="12.75" customHeight="1" x14ac:dyDescent="0.25">
      <c r="A2182" s="101"/>
      <c r="D2182" s="81"/>
      <c r="E2182" s="81">
        <f>(E2181*Invoice!I4803)+((E2181-(E2181*Invoice!I4803))*Invoice!J4803)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7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Invoice!B4804</f>
        <v>0</v>
      </c>
      <c r="C2187" s="88">
        <f>Invoice!E4804</f>
        <v>0</v>
      </c>
      <c r="D2187" s="89">
        <f>Invoice!H4804</f>
        <v>0</v>
      </c>
      <c r="E2187" s="81">
        <f t="shared" si="155"/>
        <v>0</v>
      </c>
      <c r="F2187" s="81"/>
      <c r="G2187" s="82">
        <f t="shared" si="156"/>
        <v>0</v>
      </c>
      <c r="H2187" s="83">
        <f t="shared" si="157"/>
        <v>0</v>
      </c>
      <c r="I2187" s="83" t="e">
        <f t="shared" si="158"/>
        <v>#DIV/0!</v>
      </c>
      <c r="J2187" s="103" t="e">
        <f t="shared" si="159"/>
        <v>#DIV/0!</v>
      </c>
    </row>
    <row r="2188" spans="1:10" ht="12.75" customHeight="1" x14ac:dyDescent="0.25">
      <c r="A2188" s="101"/>
      <c r="D2188" s="81"/>
      <c r="E2188" s="81">
        <f>(E2187*Invoice!I4804)+((E2187-(E2187*Invoice!I4804))*Invoice!J4804)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8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Invoice!B4805</f>
        <v>0</v>
      </c>
      <c r="C2193" s="88">
        <f>Invoice!E4805</f>
        <v>0</v>
      </c>
      <c r="D2193" s="89">
        <f>Invoice!H4805</f>
        <v>0</v>
      </c>
      <c r="E2193" s="81">
        <f t="shared" si="155"/>
        <v>0</v>
      </c>
      <c r="F2193" s="81"/>
      <c r="G2193" s="82">
        <f t="shared" si="156"/>
        <v>0</v>
      </c>
      <c r="H2193" s="83">
        <f t="shared" si="157"/>
        <v>0</v>
      </c>
      <c r="I2193" s="83" t="e">
        <f t="shared" si="158"/>
        <v>#DIV/0!</v>
      </c>
      <c r="J2193" s="103" t="e">
        <f t="shared" si="159"/>
        <v>#DIV/0!</v>
      </c>
    </row>
    <row r="2194" spans="1:10" ht="12.75" customHeight="1" x14ac:dyDescent="0.25">
      <c r="A2194" s="101"/>
      <c r="D2194" s="81"/>
      <c r="E2194" s="81">
        <f>(E2193*Invoice!I4805)+((E2193-(E2193*Invoice!I4805))*Invoice!J4805)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9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Invoice!B4806</f>
        <v>0</v>
      </c>
      <c r="C2199" s="88">
        <f>Invoice!E4806</f>
        <v>0</v>
      </c>
      <c r="D2199" s="89">
        <f>Invoice!H4806</f>
        <v>0</v>
      </c>
      <c r="E2199" s="81">
        <f t="shared" si="155"/>
        <v>0</v>
      </c>
      <c r="F2199" s="81"/>
      <c r="G2199" s="82">
        <f t="shared" si="156"/>
        <v>0</v>
      </c>
      <c r="H2199" s="83">
        <f t="shared" si="157"/>
        <v>0</v>
      </c>
      <c r="I2199" s="83" t="e">
        <f t="shared" si="158"/>
        <v>#DIV/0!</v>
      </c>
      <c r="J2199" s="103" t="e">
        <f t="shared" si="159"/>
        <v>#DIV/0!</v>
      </c>
    </row>
    <row r="2200" spans="1:10" ht="12.75" customHeight="1" x14ac:dyDescent="0.25">
      <c r="A2200" s="101"/>
      <c r="D2200" s="81"/>
      <c r="E2200" s="81">
        <f>(E2199*Invoice!I4806)+((E2199-(E2199*Invoice!I4806))*Invoice!J4806)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10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Invoice!B4807</f>
        <v>0</v>
      </c>
      <c r="C2205" s="88">
        <f>Invoice!E4807</f>
        <v>0</v>
      </c>
      <c r="D2205" s="89">
        <f>Invoice!H4807</f>
        <v>0</v>
      </c>
      <c r="E2205" s="81">
        <f t="shared" si="155"/>
        <v>0</v>
      </c>
      <c r="F2205" s="81"/>
      <c r="G2205" s="82">
        <f t="shared" si="156"/>
        <v>0</v>
      </c>
      <c r="H2205" s="83">
        <f t="shared" si="157"/>
        <v>0</v>
      </c>
      <c r="I2205" s="83" t="e">
        <f t="shared" si="158"/>
        <v>#DIV/0!</v>
      </c>
      <c r="J2205" s="103" t="e">
        <f t="shared" si="159"/>
        <v>#DIV/0!</v>
      </c>
    </row>
    <row r="2206" spans="1:10" ht="12.75" customHeight="1" x14ac:dyDescent="0.25">
      <c r="A2206" s="101"/>
      <c r="D2206" s="81"/>
      <c r="E2206" s="81">
        <f>(E2205*Invoice!I4807)+((E2205-(E2205*Invoice!I4807))*Invoice!J4807)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11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Invoice!B4808</f>
        <v>0</v>
      </c>
      <c r="C2211" s="88">
        <f>Invoice!E4808</f>
        <v>0</v>
      </c>
      <c r="D2211" s="89">
        <f>Invoice!H4808</f>
        <v>0</v>
      </c>
      <c r="E2211" s="81">
        <f t="shared" si="155"/>
        <v>0</v>
      </c>
      <c r="F2211" s="81"/>
      <c r="G2211" s="82">
        <f t="shared" si="156"/>
        <v>0</v>
      </c>
      <c r="H2211" s="83">
        <f t="shared" si="157"/>
        <v>0</v>
      </c>
      <c r="I2211" s="83" t="e">
        <f t="shared" si="158"/>
        <v>#DIV/0!</v>
      </c>
      <c r="J2211" s="103" t="e">
        <f t="shared" si="159"/>
        <v>#DIV/0!</v>
      </c>
    </row>
    <row r="2212" spans="1:10" ht="12.75" customHeight="1" x14ac:dyDescent="0.25">
      <c r="A2212" s="101"/>
      <c r="D2212" s="81"/>
      <c r="E2212" s="81">
        <f>(E2211*Invoice!I4808)+((E2211-(E2211*Invoice!I4808))*Invoice!J4808)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12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Invoice!B4809</f>
        <v>0</v>
      </c>
      <c r="C2217" s="88">
        <f>Invoice!E4809</f>
        <v>0</v>
      </c>
      <c r="D2217" s="89">
        <f>Invoice!H4809</f>
        <v>0</v>
      </c>
      <c r="E2217" s="81">
        <f t="shared" si="155"/>
        <v>0</v>
      </c>
      <c r="F2217" s="81"/>
      <c r="G2217" s="82">
        <f t="shared" si="156"/>
        <v>0</v>
      </c>
      <c r="H2217" s="83">
        <f t="shared" si="157"/>
        <v>0</v>
      </c>
      <c r="I2217" s="83" t="e">
        <f t="shared" si="158"/>
        <v>#DIV/0!</v>
      </c>
      <c r="J2217" s="103" t="e">
        <f t="shared" si="159"/>
        <v>#DIV/0!</v>
      </c>
    </row>
    <row r="2218" spans="1:10" ht="12.75" customHeight="1" x14ac:dyDescent="0.25">
      <c r="A2218" s="101"/>
      <c r="D2218" s="81"/>
      <c r="E2218" s="81">
        <f>(E2217*Invoice!I4809)+((E2217-(E2217*Invoice!I4809))*Invoice!J4809)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13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Invoice!B4810</f>
        <v>0</v>
      </c>
      <c r="C2223" s="88">
        <f>Invoice!E4810</f>
        <v>0</v>
      </c>
      <c r="D2223" s="89">
        <f>Invoice!H4810</f>
        <v>0</v>
      </c>
      <c r="E2223" s="81">
        <f t="shared" si="155"/>
        <v>0</v>
      </c>
      <c r="F2223" s="81"/>
      <c r="G2223" s="82">
        <f t="shared" si="156"/>
        <v>0</v>
      </c>
      <c r="H2223" s="83">
        <f t="shared" si="157"/>
        <v>0</v>
      </c>
      <c r="I2223" s="83" t="e">
        <f t="shared" si="158"/>
        <v>#DIV/0!</v>
      </c>
      <c r="J2223" s="103" t="e">
        <f t="shared" si="159"/>
        <v>#DIV/0!</v>
      </c>
    </row>
    <row r="2224" spans="1:10" ht="12.75" customHeight="1" x14ac:dyDescent="0.25">
      <c r="A2224" s="101"/>
      <c r="D2224" s="81"/>
      <c r="E2224" s="81">
        <f>(E2223*Invoice!I4810)+((E2223-(E2223*Invoice!I4810))*Invoice!J4810)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14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Invoice!B4811</f>
        <v>0</v>
      </c>
      <c r="C2229" s="88">
        <f>Invoice!E4811</f>
        <v>0</v>
      </c>
      <c r="D2229" s="89">
        <f>Invoice!H4811</f>
        <v>0</v>
      </c>
      <c r="E2229" s="81">
        <f t="shared" si="155"/>
        <v>0</v>
      </c>
      <c r="F2229" s="81"/>
      <c r="G2229" s="82">
        <f t="shared" si="156"/>
        <v>0</v>
      </c>
      <c r="H2229" s="83">
        <f t="shared" si="157"/>
        <v>0</v>
      </c>
      <c r="I2229" s="83" t="e">
        <f t="shared" si="158"/>
        <v>#DIV/0!</v>
      </c>
      <c r="J2229" s="103" t="e">
        <f t="shared" si="159"/>
        <v>#DIV/0!</v>
      </c>
    </row>
    <row r="2230" spans="1:10" ht="12.75" customHeight="1" x14ac:dyDescent="0.25">
      <c r="A2230" s="101"/>
      <c r="D2230" s="81"/>
      <c r="E2230" s="81">
        <f>(E2229*Invoice!I4811)+((E2229-(E2229*Invoice!I4811))*Invoice!J4811)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15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Invoice!B4812</f>
        <v>0</v>
      </c>
      <c r="C2235" s="88">
        <f>Invoice!E4812</f>
        <v>0</v>
      </c>
      <c r="D2235" s="89">
        <f>Invoice!H4812</f>
        <v>0</v>
      </c>
      <c r="E2235" s="81">
        <f t="shared" si="155"/>
        <v>0</v>
      </c>
      <c r="F2235" s="81"/>
      <c r="G2235" s="82">
        <f t="shared" si="156"/>
        <v>0</v>
      </c>
      <c r="H2235" s="83">
        <f t="shared" si="157"/>
        <v>0</v>
      </c>
      <c r="I2235" s="83" t="e">
        <f t="shared" si="158"/>
        <v>#DIV/0!</v>
      </c>
      <c r="J2235" s="103" t="e">
        <f t="shared" si="159"/>
        <v>#DIV/0!</v>
      </c>
    </row>
    <row r="2236" spans="1:10" ht="12.75" customHeight="1" x14ac:dyDescent="0.25">
      <c r="A2236" s="101"/>
      <c r="D2236" s="81"/>
      <c r="E2236" s="81">
        <f>(E2235*Invoice!I4812)+((E2235-(E2235*Invoice!I4812))*Invoice!J4812)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16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Invoice!B4813</f>
        <v>0</v>
      </c>
      <c r="C2241" s="88">
        <f>Invoice!E4813</f>
        <v>0</v>
      </c>
      <c r="D2241" s="89">
        <f>Invoice!H4813</f>
        <v>0</v>
      </c>
      <c r="E2241" s="81">
        <f t="shared" si="155"/>
        <v>0</v>
      </c>
      <c r="F2241" s="81"/>
      <c r="G2241" s="82">
        <f t="shared" si="156"/>
        <v>0</v>
      </c>
      <c r="H2241" s="83">
        <f t="shared" si="157"/>
        <v>0</v>
      </c>
      <c r="I2241" s="83" t="e">
        <f t="shared" si="158"/>
        <v>#DIV/0!</v>
      </c>
      <c r="J2241" s="103" t="e">
        <f t="shared" si="159"/>
        <v>#DIV/0!</v>
      </c>
    </row>
    <row r="2242" spans="1:10" ht="12.75" customHeight="1" x14ac:dyDescent="0.25">
      <c r="A2242" s="101"/>
      <c r="D2242" s="81"/>
      <c r="E2242" s="81">
        <f>(E2241*Invoice!I4813)+((E2241-(E2241*Invoice!I4813))*Invoice!J4813)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C2245" s="88"/>
      <c r="D2245" s="89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6"/>
      <c r="B2246" s="107"/>
      <c r="C2246" s="107"/>
      <c r="D2246" s="107"/>
      <c r="E2246" s="107"/>
      <c r="F2246" s="107"/>
      <c r="G2246" s="108">
        <f>G2153+G2159+G2165+G2171+G2177+G2183+G2189+G2195+G2201+G2207+G2213+G2219+G2225+G2231+G2237+G2243</f>
        <v>0</v>
      </c>
      <c r="H2246" s="108">
        <f>H2153+H2159+H2165+H2171+H2177+H2183+H2189+H2195+H2201+H2207+H2213+H2219+H2225+H2231+H2237+H2243</f>
        <v>0</v>
      </c>
      <c r="I2246" s="107"/>
      <c r="J2246" s="109">
        <f>H2154+H2160+H2166+H2172+H2178+H2184+H2190+H2196+H2202+H2208+H2214+H2220+H2226+H2232+H2238+H2244</f>
        <v>0</v>
      </c>
    </row>
    <row r="2248" spans="1:10" ht="12.75" customHeight="1" x14ac:dyDescent="0.25">
      <c r="A2248" s="94" t="s">
        <v>1</v>
      </c>
      <c r="B2248" s="95">
        <f>Invoice!E4904</f>
        <v>23080044</v>
      </c>
      <c r="C2248" s="96"/>
      <c r="D2248" s="97"/>
      <c r="E2248" s="97"/>
      <c r="F2248" s="97"/>
      <c r="G2248" s="98"/>
      <c r="H2248" s="99"/>
      <c r="I2248" s="99"/>
      <c r="J2248" s="100"/>
    </row>
    <row r="2249" spans="1:10" ht="12.75" customHeight="1" x14ac:dyDescent="0.25">
      <c r="A2249" s="101">
        <v>1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Invoice!B4912</f>
        <v>0</v>
      </c>
      <c r="C2250" s="88">
        <f>Invoice!E4912</f>
        <v>0</v>
      </c>
      <c r="D2250" s="89">
        <f>Invoice!H4912</f>
        <v>0</v>
      </c>
      <c r="E2250" s="81">
        <f>D2250*B2250</f>
        <v>0</v>
      </c>
      <c r="F2250" s="81"/>
      <c r="G2250" s="82">
        <f>E2250/1.11</f>
        <v>0</v>
      </c>
      <c r="H2250" s="83">
        <f>G2250*11%</f>
        <v>0</v>
      </c>
      <c r="I2250" s="83" t="e">
        <f>G2250/B2250</f>
        <v>#DIV/0!</v>
      </c>
      <c r="J2250" s="103" t="e">
        <f>H2250/B2250</f>
        <v>#DIV/0!</v>
      </c>
    </row>
    <row r="2251" spans="1:10" ht="12.75" customHeight="1" x14ac:dyDescent="0.25">
      <c r="A2251" s="101"/>
      <c r="D2251" s="81"/>
      <c r="E2251" s="81">
        <f>(E2250*Invoice!I4912)+((E2250-(E2250*Invoice!I4912))*Invoice!J4912)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2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Invoice!B4913</f>
        <v>0</v>
      </c>
      <c r="C2256" s="88">
        <f>Invoice!E4913</f>
        <v>0</v>
      </c>
      <c r="D2256" s="89">
        <f>Invoice!H4913</f>
        <v>0</v>
      </c>
      <c r="E2256" s="81">
        <f t="shared" ref="E2256:E2340" si="160">D2256*B2256</f>
        <v>0</v>
      </c>
      <c r="F2256" s="81"/>
      <c r="G2256" s="82">
        <f t="shared" ref="G2256:G2340" si="161">E2256/1.11</f>
        <v>0</v>
      </c>
      <c r="H2256" s="83">
        <f t="shared" ref="H2256:H2340" si="162">G2256*11%</f>
        <v>0</v>
      </c>
      <c r="I2256" s="83" t="e">
        <f t="shared" ref="I2256:I2340" si="163">G2256/B2256</f>
        <v>#DIV/0!</v>
      </c>
      <c r="J2256" s="103" t="e">
        <f t="shared" ref="J2256:J2340" si="164">H2256/B2256</f>
        <v>#DIV/0!</v>
      </c>
    </row>
    <row r="2257" spans="1:10" ht="12.75" customHeight="1" x14ac:dyDescent="0.25">
      <c r="A2257" s="101"/>
      <c r="D2257" s="81"/>
      <c r="E2257" s="81">
        <f>(E2256*Invoice!I4913)+((E2256-(E2256*Invoice!I4913))*Invoice!J4913)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3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Invoice!B4914</f>
        <v>0</v>
      </c>
      <c r="C2262" s="88">
        <f>Invoice!E4914</f>
        <v>0</v>
      </c>
      <c r="D2262" s="89">
        <f>Invoice!H4914</f>
        <v>0</v>
      </c>
      <c r="E2262" s="81">
        <f t="shared" si="160"/>
        <v>0</v>
      </c>
      <c r="F2262" s="81"/>
      <c r="G2262" s="82">
        <f t="shared" si="161"/>
        <v>0</v>
      </c>
      <c r="H2262" s="83">
        <f t="shared" si="162"/>
        <v>0</v>
      </c>
      <c r="I2262" s="83" t="e">
        <f t="shared" si="163"/>
        <v>#DIV/0!</v>
      </c>
      <c r="J2262" s="103" t="e">
        <f t="shared" si="164"/>
        <v>#DIV/0!</v>
      </c>
    </row>
    <row r="2263" spans="1:10" ht="12.75" customHeight="1" x14ac:dyDescent="0.25">
      <c r="A2263" s="101"/>
      <c r="D2263" s="81"/>
      <c r="E2263" s="81">
        <f>(E2262*Invoice!I4914)+((E2262-(E2262*Invoice!I4914))*Invoice!J4914)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4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Invoice!B4915</f>
        <v>0</v>
      </c>
      <c r="C2268" s="88">
        <f>Invoice!E4915</f>
        <v>0</v>
      </c>
      <c r="D2268" s="89">
        <f>Invoice!H4915</f>
        <v>0</v>
      </c>
      <c r="E2268" s="81">
        <f t="shared" si="160"/>
        <v>0</v>
      </c>
      <c r="F2268" s="81"/>
      <c r="G2268" s="82">
        <f t="shared" si="161"/>
        <v>0</v>
      </c>
      <c r="H2268" s="83">
        <f t="shared" si="162"/>
        <v>0</v>
      </c>
      <c r="I2268" s="83" t="e">
        <f t="shared" si="163"/>
        <v>#DIV/0!</v>
      </c>
      <c r="J2268" s="103" t="e">
        <f t="shared" si="164"/>
        <v>#DIV/0!</v>
      </c>
    </row>
    <row r="2269" spans="1:10" ht="12.75" customHeight="1" x14ac:dyDescent="0.25">
      <c r="A2269" s="101"/>
      <c r="D2269" s="81"/>
      <c r="E2269" s="81">
        <f>(E2268*Invoice!I4915)+((E2268-(E2268*Invoice!I4915))*Invoice!J4915)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5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Invoice!B4916</f>
        <v>0</v>
      </c>
      <c r="C2274" s="88">
        <f>Invoice!E4916</f>
        <v>0</v>
      </c>
      <c r="D2274" s="89">
        <f>Invoice!H4916</f>
        <v>0</v>
      </c>
      <c r="E2274" s="81">
        <f t="shared" si="160"/>
        <v>0</v>
      </c>
      <c r="F2274" s="81"/>
      <c r="G2274" s="82">
        <f t="shared" si="161"/>
        <v>0</v>
      </c>
      <c r="H2274" s="83">
        <f t="shared" si="162"/>
        <v>0</v>
      </c>
      <c r="I2274" s="83" t="e">
        <f t="shared" si="163"/>
        <v>#DIV/0!</v>
      </c>
      <c r="J2274" s="103" t="e">
        <f t="shared" si="164"/>
        <v>#DIV/0!</v>
      </c>
    </row>
    <row r="2275" spans="1:10" ht="12.75" customHeight="1" x14ac:dyDescent="0.25">
      <c r="A2275" s="101"/>
      <c r="D2275" s="81"/>
      <c r="E2275" s="81">
        <f>(E2274*Invoice!I4916)+((E2274-(E2274*Invoice!I4916))*Invoice!J4916)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6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Invoice!B4917</f>
        <v>0</v>
      </c>
      <c r="C2280" s="88">
        <f>Invoice!E4917</f>
        <v>0</v>
      </c>
      <c r="D2280" s="89">
        <f>Invoice!H4917</f>
        <v>0</v>
      </c>
      <c r="E2280" s="81">
        <f t="shared" si="160"/>
        <v>0</v>
      </c>
      <c r="F2280" s="81"/>
      <c r="G2280" s="82">
        <f t="shared" si="161"/>
        <v>0</v>
      </c>
      <c r="H2280" s="83">
        <f t="shared" si="162"/>
        <v>0</v>
      </c>
      <c r="I2280" s="83" t="e">
        <f t="shared" si="163"/>
        <v>#DIV/0!</v>
      </c>
      <c r="J2280" s="103" t="e">
        <f t="shared" si="164"/>
        <v>#DIV/0!</v>
      </c>
    </row>
    <row r="2281" spans="1:10" ht="12.75" customHeight="1" x14ac:dyDescent="0.25">
      <c r="A2281" s="101"/>
      <c r="D2281" s="81"/>
      <c r="E2281" s="81">
        <f>(E2280*Invoice!I4917)+((E2280-(E2280*Invoice!I4917))*Invoice!J4917)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7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Invoice!B4918</f>
        <v>0</v>
      </c>
      <c r="C2286" s="88">
        <f>Invoice!E4918</f>
        <v>0</v>
      </c>
      <c r="D2286" s="89">
        <f>Invoice!H4918</f>
        <v>0</v>
      </c>
      <c r="E2286" s="81">
        <f t="shared" si="160"/>
        <v>0</v>
      </c>
      <c r="F2286" s="81"/>
      <c r="G2286" s="82">
        <f t="shared" si="161"/>
        <v>0</v>
      </c>
      <c r="H2286" s="83">
        <f t="shared" si="162"/>
        <v>0</v>
      </c>
      <c r="I2286" s="83" t="e">
        <f t="shared" si="163"/>
        <v>#DIV/0!</v>
      </c>
      <c r="J2286" s="103" t="e">
        <f t="shared" si="164"/>
        <v>#DIV/0!</v>
      </c>
    </row>
    <row r="2287" spans="1:10" ht="12.75" customHeight="1" x14ac:dyDescent="0.25">
      <c r="A2287" s="101"/>
      <c r="D2287" s="81"/>
      <c r="E2287" s="81">
        <f>(E2286*Invoice!I4918)+((E2286-(E2286*Invoice!I4918))*Invoice!J4918)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8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Invoice!B4919</f>
        <v>0</v>
      </c>
      <c r="C2292" s="88">
        <f>Invoice!E4919</f>
        <v>0</v>
      </c>
      <c r="D2292" s="89">
        <f>Invoice!H4919</f>
        <v>0</v>
      </c>
      <c r="E2292" s="81">
        <f t="shared" si="160"/>
        <v>0</v>
      </c>
      <c r="F2292" s="81"/>
      <c r="G2292" s="82">
        <f t="shared" si="161"/>
        <v>0</v>
      </c>
      <c r="H2292" s="83">
        <f t="shared" si="162"/>
        <v>0</v>
      </c>
      <c r="I2292" s="83" t="e">
        <f t="shared" si="163"/>
        <v>#DIV/0!</v>
      </c>
      <c r="J2292" s="103" t="e">
        <f t="shared" si="164"/>
        <v>#DIV/0!</v>
      </c>
    </row>
    <row r="2293" spans="1:10" ht="12.75" customHeight="1" x14ac:dyDescent="0.25">
      <c r="A2293" s="101"/>
      <c r="D2293" s="81"/>
      <c r="E2293" s="81">
        <f>(E2292*Invoice!I4919)+((E2292-(E2292*Invoice!I4919))*Invoice!J4919)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9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Invoice!B4920</f>
        <v>0</v>
      </c>
      <c r="C2298" s="88">
        <f>Invoice!E4920</f>
        <v>0</v>
      </c>
      <c r="D2298" s="89">
        <f>Invoice!H4920</f>
        <v>0</v>
      </c>
      <c r="E2298" s="81">
        <f t="shared" si="160"/>
        <v>0</v>
      </c>
      <c r="F2298" s="81"/>
      <c r="G2298" s="82">
        <f t="shared" si="161"/>
        <v>0</v>
      </c>
      <c r="H2298" s="83">
        <f t="shared" si="162"/>
        <v>0</v>
      </c>
      <c r="I2298" s="83" t="e">
        <f t="shared" si="163"/>
        <v>#DIV/0!</v>
      </c>
      <c r="J2298" s="103" t="e">
        <f t="shared" si="164"/>
        <v>#DIV/0!</v>
      </c>
    </row>
    <row r="2299" spans="1:10" ht="12.75" customHeight="1" x14ac:dyDescent="0.25">
      <c r="A2299" s="101"/>
      <c r="D2299" s="81"/>
      <c r="E2299" s="81">
        <f>(E2298*Invoice!I4920)+((E2298-(E2298*Invoice!I4920))*Invoice!J4920)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10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Invoice!B4921</f>
        <v>0</v>
      </c>
      <c r="C2304" s="88">
        <f>Invoice!E4921</f>
        <v>0</v>
      </c>
      <c r="D2304" s="89">
        <f>Invoice!H4921</f>
        <v>0</v>
      </c>
      <c r="E2304" s="81">
        <f t="shared" si="160"/>
        <v>0</v>
      </c>
      <c r="F2304" s="81"/>
      <c r="G2304" s="82">
        <f t="shared" si="161"/>
        <v>0</v>
      </c>
      <c r="H2304" s="83">
        <f t="shared" si="162"/>
        <v>0</v>
      </c>
      <c r="I2304" s="83" t="e">
        <f t="shared" si="163"/>
        <v>#DIV/0!</v>
      </c>
      <c r="J2304" s="103" t="e">
        <f t="shared" si="164"/>
        <v>#DIV/0!</v>
      </c>
    </row>
    <row r="2305" spans="1:10" ht="12.75" customHeight="1" x14ac:dyDescent="0.25">
      <c r="A2305" s="101"/>
      <c r="D2305" s="81"/>
      <c r="E2305" s="81">
        <f>(E2304*Invoice!I4921)+((E2304-(E2304*Invoice!I4921))*Invoice!J4921)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11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Invoice!B4922</f>
        <v>0</v>
      </c>
      <c r="C2310" s="88">
        <f>Invoice!E4922</f>
        <v>0</v>
      </c>
      <c r="D2310" s="89">
        <f>Invoice!H4922</f>
        <v>0</v>
      </c>
      <c r="E2310" s="81">
        <f t="shared" si="160"/>
        <v>0</v>
      </c>
      <c r="F2310" s="81"/>
      <c r="G2310" s="82">
        <f t="shared" si="161"/>
        <v>0</v>
      </c>
      <c r="H2310" s="83">
        <f t="shared" si="162"/>
        <v>0</v>
      </c>
      <c r="I2310" s="83" t="e">
        <f t="shared" si="163"/>
        <v>#DIV/0!</v>
      </c>
      <c r="J2310" s="103" t="e">
        <f t="shared" si="164"/>
        <v>#DIV/0!</v>
      </c>
    </row>
    <row r="2311" spans="1:10" ht="12.75" customHeight="1" x14ac:dyDescent="0.25">
      <c r="A2311" s="101"/>
      <c r="D2311" s="81"/>
      <c r="E2311" s="81">
        <f>(E2310*Invoice!I4922)+((E2310-(E2310*Invoice!I4922))*Invoice!J4922)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12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Invoice!B4923</f>
        <v>0</v>
      </c>
      <c r="C2316" s="88">
        <f>Invoice!E4923</f>
        <v>0</v>
      </c>
      <c r="D2316" s="89">
        <f>Invoice!H4923</f>
        <v>0</v>
      </c>
      <c r="E2316" s="81">
        <f t="shared" si="160"/>
        <v>0</v>
      </c>
      <c r="F2316" s="81"/>
      <c r="G2316" s="82">
        <f t="shared" si="161"/>
        <v>0</v>
      </c>
      <c r="H2316" s="83">
        <f t="shared" si="162"/>
        <v>0</v>
      </c>
      <c r="I2316" s="83" t="e">
        <f t="shared" si="163"/>
        <v>#DIV/0!</v>
      </c>
      <c r="J2316" s="103" t="e">
        <f t="shared" si="164"/>
        <v>#DIV/0!</v>
      </c>
    </row>
    <row r="2317" spans="1:10" ht="12.75" customHeight="1" x14ac:dyDescent="0.25">
      <c r="A2317" s="101"/>
      <c r="D2317" s="81"/>
      <c r="E2317" s="81">
        <f>(E2316*Invoice!I4923)+((E2316-(E2316*Invoice!I4923))*Invoice!J4923)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13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Invoice!B4924</f>
        <v>0</v>
      </c>
      <c r="C2322" s="88">
        <f>Invoice!E4924</f>
        <v>0</v>
      </c>
      <c r="D2322" s="89">
        <f>Invoice!H4924</f>
        <v>0</v>
      </c>
      <c r="E2322" s="81">
        <f t="shared" si="160"/>
        <v>0</v>
      </c>
      <c r="F2322" s="81"/>
      <c r="G2322" s="82">
        <f t="shared" si="161"/>
        <v>0</v>
      </c>
      <c r="H2322" s="83">
        <f t="shared" si="162"/>
        <v>0</v>
      </c>
      <c r="I2322" s="83" t="e">
        <f t="shared" si="163"/>
        <v>#DIV/0!</v>
      </c>
      <c r="J2322" s="103" t="e">
        <f t="shared" si="164"/>
        <v>#DIV/0!</v>
      </c>
    </row>
    <row r="2323" spans="1:10" ht="12.75" customHeight="1" x14ac:dyDescent="0.25">
      <c r="A2323" s="101"/>
      <c r="D2323" s="81"/>
      <c r="E2323" s="81">
        <f>(E2322*Invoice!I4924)+((E2322-(E2322*Invoice!I4924))*Invoice!J4924)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14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Invoice!B4925</f>
        <v>0</v>
      </c>
      <c r="C2328" s="88">
        <f>Invoice!E4925</f>
        <v>0</v>
      </c>
      <c r="D2328" s="89">
        <f>Invoice!H4925</f>
        <v>0</v>
      </c>
      <c r="E2328" s="81">
        <f t="shared" si="160"/>
        <v>0</v>
      </c>
      <c r="F2328" s="81"/>
      <c r="G2328" s="82">
        <f t="shared" si="161"/>
        <v>0</v>
      </c>
      <c r="H2328" s="83">
        <f t="shared" si="162"/>
        <v>0</v>
      </c>
      <c r="I2328" s="83" t="e">
        <f t="shared" si="163"/>
        <v>#DIV/0!</v>
      </c>
      <c r="J2328" s="103" t="e">
        <f t="shared" si="164"/>
        <v>#DIV/0!</v>
      </c>
    </row>
    <row r="2329" spans="1:10" ht="12.75" customHeight="1" x14ac:dyDescent="0.25">
      <c r="A2329" s="101"/>
      <c r="D2329" s="81"/>
      <c r="E2329" s="81">
        <f>(E2328*Invoice!I4925)+((E2328-(E2328*Invoice!I4925))*Invoice!J4925)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15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Invoice!B4926</f>
        <v>0</v>
      </c>
      <c r="C2334" s="88">
        <f>Invoice!E4926</f>
        <v>0</v>
      </c>
      <c r="D2334" s="89">
        <f>Invoice!H4926</f>
        <v>0</v>
      </c>
      <c r="E2334" s="81">
        <f t="shared" si="160"/>
        <v>0</v>
      </c>
      <c r="F2334" s="81"/>
      <c r="G2334" s="82">
        <f t="shared" si="161"/>
        <v>0</v>
      </c>
      <c r="H2334" s="83">
        <f t="shared" si="162"/>
        <v>0</v>
      </c>
      <c r="I2334" s="83" t="e">
        <f t="shared" si="163"/>
        <v>#DIV/0!</v>
      </c>
      <c r="J2334" s="103" t="e">
        <f t="shared" si="164"/>
        <v>#DIV/0!</v>
      </c>
    </row>
    <row r="2335" spans="1:10" ht="12.75" customHeight="1" x14ac:dyDescent="0.25">
      <c r="A2335" s="101"/>
      <c r="D2335" s="81"/>
      <c r="E2335" s="81">
        <f>(E2334*Invoice!I4926)+((E2334-(E2334*Invoice!I4926))*Invoice!J4926)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16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Invoice!B4927</f>
        <v>0</v>
      </c>
      <c r="C2340" s="88">
        <f>Invoice!E4927</f>
        <v>0</v>
      </c>
      <c r="D2340" s="89">
        <f>Invoice!H4927</f>
        <v>0</v>
      </c>
      <c r="E2340" s="81">
        <f t="shared" si="160"/>
        <v>0</v>
      </c>
      <c r="F2340" s="81"/>
      <c r="G2340" s="82">
        <f t="shared" si="161"/>
        <v>0</v>
      </c>
      <c r="H2340" s="83">
        <f t="shared" si="162"/>
        <v>0</v>
      </c>
      <c r="I2340" s="83" t="e">
        <f t="shared" si="163"/>
        <v>#DIV/0!</v>
      </c>
      <c r="J2340" s="103" t="e">
        <f t="shared" si="164"/>
        <v>#DIV/0!</v>
      </c>
    </row>
    <row r="2341" spans="1:10" ht="12.75" customHeight="1" x14ac:dyDescent="0.25">
      <c r="A2341" s="101"/>
      <c r="D2341" s="81"/>
      <c r="E2341" s="81">
        <f>(E2340*Invoice!I4927)+((E2340-(E2340*Invoice!I4927))*Invoice!J4927)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C2344" s="88"/>
      <c r="D2344" s="89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6"/>
      <c r="B2345" s="107"/>
      <c r="C2345" s="107"/>
      <c r="D2345" s="107"/>
      <c r="E2345" s="107"/>
      <c r="F2345" s="107"/>
      <c r="G2345" s="108">
        <f>G2252+G2258+G2264+G2270+G2276+G2282+G2288+G2294+G2300+G2306+G2312+G2318+G2324+G2330+G2336+G2342</f>
        <v>0</v>
      </c>
      <c r="H2345" s="108">
        <f>H2252+H2258+H2264+H2270+H2276+H2282+H2288+H2294+H2300+H2306+H2312+H2318+H2324+H2330+H2336+H2342</f>
        <v>0</v>
      </c>
      <c r="I2345" s="107"/>
      <c r="J2345" s="109">
        <f>H2253+H2259+H2265+H2271+H2277+H2283+H2289+H2295+H2301+H2307+H2313+H2319+H2325+H2331+H2337+H2343</f>
        <v>0</v>
      </c>
    </row>
    <row r="2347" spans="1:10" ht="12.75" customHeight="1" x14ac:dyDescent="0.25">
      <c r="A2347" s="94" t="s">
        <v>1</v>
      </c>
      <c r="B2347" s="95">
        <f>Invoice!E5018</f>
        <v>23080045</v>
      </c>
      <c r="C2347" s="96"/>
      <c r="D2347" s="97"/>
      <c r="E2347" s="97"/>
      <c r="F2347" s="97"/>
      <c r="G2347" s="98"/>
      <c r="H2347" s="99"/>
      <c r="I2347" s="99"/>
      <c r="J2347" s="100"/>
    </row>
    <row r="2348" spans="1:10" ht="12.75" customHeight="1" x14ac:dyDescent="0.25">
      <c r="A2348" s="101">
        <v>1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Invoice!B5026</f>
        <v>0</v>
      </c>
      <c r="C2349" s="88">
        <f>Invoice!E5026</f>
        <v>0</v>
      </c>
      <c r="D2349" s="89">
        <f>Invoice!H5026</f>
        <v>0</v>
      </c>
      <c r="E2349" s="81">
        <f>D2349*B2349</f>
        <v>0</v>
      </c>
      <c r="F2349" s="81"/>
      <c r="G2349" s="82">
        <f>E2349/1.11</f>
        <v>0</v>
      </c>
      <c r="H2349" s="83">
        <f>G2349*11%</f>
        <v>0</v>
      </c>
      <c r="I2349" s="83" t="e">
        <f>G2349/B2349</f>
        <v>#DIV/0!</v>
      </c>
      <c r="J2349" s="103" t="e">
        <f>H2349/B2349</f>
        <v>#DIV/0!</v>
      </c>
    </row>
    <row r="2350" spans="1:10" ht="12.75" customHeight="1" x14ac:dyDescent="0.25">
      <c r="A2350" s="101"/>
      <c r="D2350" s="81"/>
      <c r="E2350" s="81">
        <f>(E2349*Invoice!I5026)+((E2349-(E2349*Invoice!I5026))*Invoice!J5026)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2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Invoice!B5027</f>
        <v>0</v>
      </c>
      <c r="C2355" s="88">
        <f>Invoice!E5027</f>
        <v>0</v>
      </c>
      <c r="D2355" s="89">
        <f>Invoice!H5027</f>
        <v>0</v>
      </c>
      <c r="E2355" s="81">
        <f t="shared" ref="E2355:E2439" si="165">D2355*B2355</f>
        <v>0</v>
      </c>
      <c r="F2355" s="81"/>
      <c r="G2355" s="82">
        <f t="shared" ref="G2355:G2439" si="166">E2355/1.11</f>
        <v>0</v>
      </c>
      <c r="H2355" s="83">
        <f t="shared" ref="H2355:H2439" si="167">G2355*11%</f>
        <v>0</v>
      </c>
      <c r="I2355" s="83" t="e">
        <f t="shared" ref="I2355:I2439" si="168">G2355/B2355</f>
        <v>#DIV/0!</v>
      </c>
      <c r="J2355" s="103" t="e">
        <f t="shared" ref="J2355:J2439" si="169">H2355/B2355</f>
        <v>#DIV/0!</v>
      </c>
    </row>
    <row r="2356" spans="1:10" ht="12.75" customHeight="1" x14ac:dyDescent="0.25">
      <c r="A2356" s="101"/>
      <c r="D2356" s="81"/>
      <c r="E2356" s="81">
        <f>(E2355*Invoice!I5027)+((E2355-(E2355*Invoice!I5027))*Invoice!J5027)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3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Invoice!B5028</f>
        <v>0</v>
      </c>
      <c r="C2361" s="88">
        <f>Invoice!E5028</f>
        <v>0</v>
      </c>
      <c r="D2361" s="89">
        <f>Invoice!H5028</f>
        <v>0</v>
      </c>
      <c r="E2361" s="81">
        <f t="shared" si="165"/>
        <v>0</v>
      </c>
      <c r="F2361" s="81"/>
      <c r="G2361" s="82">
        <f t="shared" si="166"/>
        <v>0</v>
      </c>
      <c r="H2361" s="83">
        <f t="shared" si="167"/>
        <v>0</v>
      </c>
      <c r="I2361" s="83" t="e">
        <f t="shared" si="168"/>
        <v>#DIV/0!</v>
      </c>
      <c r="J2361" s="103" t="e">
        <f t="shared" si="169"/>
        <v>#DIV/0!</v>
      </c>
    </row>
    <row r="2362" spans="1:10" ht="12.75" customHeight="1" x14ac:dyDescent="0.25">
      <c r="A2362" s="101"/>
      <c r="D2362" s="81"/>
      <c r="E2362" s="81">
        <f>(E2361*Invoice!I5028)+((E2361-(E2361*Invoice!I5028))*Invoice!J5028)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4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Invoice!B5029</f>
        <v>0</v>
      </c>
      <c r="C2367" s="88">
        <f>Invoice!E5029</f>
        <v>0</v>
      </c>
      <c r="D2367" s="89">
        <f>Invoice!H5029</f>
        <v>0</v>
      </c>
      <c r="E2367" s="81">
        <f t="shared" si="165"/>
        <v>0</v>
      </c>
      <c r="F2367" s="81"/>
      <c r="G2367" s="82">
        <f t="shared" si="166"/>
        <v>0</v>
      </c>
      <c r="H2367" s="83">
        <f t="shared" si="167"/>
        <v>0</v>
      </c>
      <c r="I2367" s="83" t="e">
        <f t="shared" si="168"/>
        <v>#DIV/0!</v>
      </c>
      <c r="J2367" s="103" t="e">
        <f t="shared" si="169"/>
        <v>#DIV/0!</v>
      </c>
    </row>
    <row r="2368" spans="1:10" ht="12.75" customHeight="1" x14ac:dyDescent="0.25">
      <c r="A2368" s="101"/>
      <c r="D2368" s="81"/>
      <c r="E2368" s="81">
        <f>(E2367*Invoice!I5029)+((E2367-(E2367*Invoice!I5029))*Invoice!J5029)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5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Invoice!B5030</f>
        <v>0</v>
      </c>
      <c r="C2373" s="88">
        <f>Invoice!E5030</f>
        <v>0</v>
      </c>
      <c r="D2373" s="89">
        <f>Invoice!H5030</f>
        <v>0</v>
      </c>
      <c r="E2373" s="81">
        <f t="shared" si="165"/>
        <v>0</v>
      </c>
      <c r="F2373" s="81"/>
      <c r="G2373" s="82">
        <f t="shared" si="166"/>
        <v>0</v>
      </c>
      <c r="H2373" s="83">
        <f t="shared" si="167"/>
        <v>0</v>
      </c>
      <c r="I2373" s="83" t="e">
        <f t="shared" si="168"/>
        <v>#DIV/0!</v>
      </c>
      <c r="J2373" s="103" t="e">
        <f t="shared" si="169"/>
        <v>#DIV/0!</v>
      </c>
    </row>
    <row r="2374" spans="1:10" ht="12.75" customHeight="1" x14ac:dyDescent="0.25">
      <c r="A2374" s="101"/>
      <c r="D2374" s="81"/>
      <c r="E2374" s="81">
        <f>(E2373*Invoice!I5030)+((E2373-(E2373*Invoice!I5030))*Invoice!J5030)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6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Invoice!B5031</f>
        <v>0</v>
      </c>
      <c r="C2379" s="88">
        <f>Invoice!E5031</f>
        <v>0</v>
      </c>
      <c r="D2379" s="89">
        <f>Invoice!H5031</f>
        <v>0</v>
      </c>
      <c r="E2379" s="81">
        <f t="shared" si="165"/>
        <v>0</v>
      </c>
      <c r="F2379" s="81"/>
      <c r="G2379" s="82">
        <f t="shared" si="166"/>
        <v>0</v>
      </c>
      <c r="H2379" s="83">
        <f t="shared" si="167"/>
        <v>0</v>
      </c>
      <c r="I2379" s="83" t="e">
        <f t="shared" si="168"/>
        <v>#DIV/0!</v>
      </c>
      <c r="J2379" s="103" t="e">
        <f t="shared" si="169"/>
        <v>#DIV/0!</v>
      </c>
    </row>
    <row r="2380" spans="1:10" ht="12.75" customHeight="1" x14ac:dyDescent="0.25">
      <c r="A2380" s="101"/>
      <c r="D2380" s="81"/>
      <c r="E2380" s="81">
        <f>(E2379*Invoice!I5031)+((E2379-(E2379*Invoice!I5031))*Invoice!J5031)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7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Invoice!B5032</f>
        <v>0</v>
      </c>
      <c r="C2385" s="88">
        <f>Invoice!E5032</f>
        <v>0</v>
      </c>
      <c r="D2385" s="89">
        <f>Invoice!H5032</f>
        <v>0</v>
      </c>
      <c r="E2385" s="81">
        <f t="shared" si="165"/>
        <v>0</v>
      </c>
      <c r="F2385" s="81"/>
      <c r="G2385" s="82">
        <f t="shared" si="166"/>
        <v>0</v>
      </c>
      <c r="H2385" s="83">
        <f t="shared" si="167"/>
        <v>0</v>
      </c>
      <c r="I2385" s="83" t="e">
        <f t="shared" si="168"/>
        <v>#DIV/0!</v>
      </c>
      <c r="J2385" s="103" t="e">
        <f t="shared" si="169"/>
        <v>#DIV/0!</v>
      </c>
    </row>
    <row r="2386" spans="1:10" ht="12.75" customHeight="1" x14ac:dyDescent="0.25">
      <c r="A2386" s="101"/>
      <c r="D2386" s="81"/>
      <c r="E2386" s="81">
        <f>(E2385*Invoice!I5032)+((E2385-(E2385*Invoice!I5032))*Invoice!J5032)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8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Invoice!B5033</f>
        <v>0</v>
      </c>
      <c r="C2391" s="88">
        <f>Invoice!E5033</f>
        <v>0</v>
      </c>
      <c r="D2391" s="89">
        <f>Invoice!H5033</f>
        <v>0</v>
      </c>
      <c r="E2391" s="81">
        <f t="shared" si="165"/>
        <v>0</v>
      </c>
      <c r="F2391" s="81"/>
      <c r="G2391" s="82">
        <f t="shared" si="166"/>
        <v>0</v>
      </c>
      <c r="H2391" s="83">
        <f t="shared" si="167"/>
        <v>0</v>
      </c>
      <c r="I2391" s="83" t="e">
        <f t="shared" si="168"/>
        <v>#DIV/0!</v>
      </c>
      <c r="J2391" s="103" t="e">
        <f t="shared" si="169"/>
        <v>#DIV/0!</v>
      </c>
    </row>
    <row r="2392" spans="1:10" ht="12.75" customHeight="1" x14ac:dyDescent="0.25">
      <c r="A2392" s="101"/>
      <c r="D2392" s="81"/>
      <c r="E2392" s="81">
        <f>(E2391*Invoice!I5033)+((E2391-(E2391*Invoice!I5033))*Invoice!J5033)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9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Invoice!B5034</f>
        <v>0</v>
      </c>
      <c r="C2397" s="88">
        <f>Invoice!E5034</f>
        <v>0</v>
      </c>
      <c r="D2397" s="89">
        <f>Invoice!H5034</f>
        <v>0</v>
      </c>
      <c r="E2397" s="81">
        <f t="shared" si="165"/>
        <v>0</v>
      </c>
      <c r="F2397" s="81"/>
      <c r="G2397" s="82">
        <f t="shared" si="166"/>
        <v>0</v>
      </c>
      <c r="H2397" s="83">
        <f t="shared" si="167"/>
        <v>0</v>
      </c>
      <c r="I2397" s="83" t="e">
        <f t="shared" si="168"/>
        <v>#DIV/0!</v>
      </c>
      <c r="J2397" s="103" t="e">
        <f t="shared" si="169"/>
        <v>#DIV/0!</v>
      </c>
    </row>
    <row r="2398" spans="1:10" ht="12.75" customHeight="1" x14ac:dyDescent="0.25">
      <c r="A2398" s="101"/>
      <c r="D2398" s="81"/>
      <c r="E2398" s="81">
        <f>(E2397*Invoice!I5034)+((E2397-(E2397*Invoice!I5034))*Invoice!J5034)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10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Invoice!B5035</f>
        <v>0</v>
      </c>
      <c r="C2403" s="88">
        <f>Invoice!E5035</f>
        <v>0</v>
      </c>
      <c r="D2403" s="89">
        <f>Invoice!H5035</f>
        <v>0</v>
      </c>
      <c r="E2403" s="81">
        <f t="shared" si="165"/>
        <v>0</v>
      </c>
      <c r="F2403" s="81"/>
      <c r="G2403" s="82">
        <f t="shared" si="166"/>
        <v>0</v>
      </c>
      <c r="H2403" s="83">
        <f t="shared" si="167"/>
        <v>0</v>
      </c>
      <c r="I2403" s="83" t="e">
        <f t="shared" si="168"/>
        <v>#DIV/0!</v>
      </c>
      <c r="J2403" s="103" t="e">
        <f t="shared" si="169"/>
        <v>#DIV/0!</v>
      </c>
    </row>
    <row r="2404" spans="1:10" ht="12.75" customHeight="1" x14ac:dyDescent="0.25">
      <c r="A2404" s="101"/>
      <c r="D2404" s="81"/>
      <c r="E2404" s="81">
        <f>(E2403*Invoice!I5035)+((E2403-(E2403*Invoice!I5035))*Invoice!J5035)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11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Invoice!B5036</f>
        <v>0</v>
      </c>
      <c r="C2409" s="88">
        <f>Invoice!E5036</f>
        <v>0</v>
      </c>
      <c r="D2409" s="89">
        <f>Invoice!H5036</f>
        <v>0</v>
      </c>
      <c r="E2409" s="81">
        <f t="shared" si="165"/>
        <v>0</v>
      </c>
      <c r="F2409" s="81"/>
      <c r="G2409" s="82">
        <f t="shared" si="166"/>
        <v>0</v>
      </c>
      <c r="H2409" s="83">
        <f t="shared" si="167"/>
        <v>0</v>
      </c>
      <c r="I2409" s="83" t="e">
        <f t="shared" si="168"/>
        <v>#DIV/0!</v>
      </c>
      <c r="J2409" s="103" t="e">
        <f t="shared" si="169"/>
        <v>#DIV/0!</v>
      </c>
    </row>
    <row r="2410" spans="1:10" ht="12.75" customHeight="1" x14ac:dyDescent="0.25">
      <c r="A2410" s="101"/>
      <c r="D2410" s="81"/>
      <c r="E2410" s="81">
        <f>(E2409*Invoice!I5036)+((E2409-(E2409*Invoice!I5036))*Invoice!J5036)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12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Invoice!B5037</f>
        <v>0</v>
      </c>
      <c r="C2415" s="88">
        <f>Invoice!E5037</f>
        <v>0</v>
      </c>
      <c r="D2415" s="89">
        <f>Invoice!H5037</f>
        <v>0</v>
      </c>
      <c r="E2415" s="81">
        <f t="shared" si="165"/>
        <v>0</v>
      </c>
      <c r="F2415" s="81"/>
      <c r="G2415" s="82">
        <f t="shared" si="166"/>
        <v>0</v>
      </c>
      <c r="H2415" s="83">
        <f t="shared" si="167"/>
        <v>0</v>
      </c>
      <c r="I2415" s="83" t="e">
        <f t="shared" si="168"/>
        <v>#DIV/0!</v>
      </c>
      <c r="J2415" s="103" t="e">
        <f t="shared" si="169"/>
        <v>#DIV/0!</v>
      </c>
    </row>
    <row r="2416" spans="1:10" ht="12.75" customHeight="1" x14ac:dyDescent="0.25">
      <c r="A2416" s="101"/>
      <c r="D2416" s="81"/>
      <c r="E2416" s="81">
        <f>(E2415*Invoice!I5037)+((E2415-(E2415*Invoice!I5037))*Invoice!J5037)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13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Invoice!B5038</f>
        <v>0</v>
      </c>
      <c r="C2421" s="88">
        <f>Invoice!E5038</f>
        <v>0</v>
      </c>
      <c r="D2421" s="89">
        <f>Invoice!H5038</f>
        <v>0</v>
      </c>
      <c r="E2421" s="81">
        <f t="shared" si="165"/>
        <v>0</v>
      </c>
      <c r="F2421" s="81"/>
      <c r="G2421" s="82">
        <f t="shared" si="166"/>
        <v>0</v>
      </c>
      <c r="H2421" s="83">
        <f t="shared" si="167"/>
        <v>0</v>
      </c>
      <c r="I2421" s="83" t="e">
        <f t="shared" si="168"/>
        <v>#DIV/0!</v>
      </c>
      <c r="J2421" s="103" t="e">
        <f t="shared" si="169"/>
        <v>#DIV/0!</v>
      </c>
    </row>
    <row r="2422" spans="1:10" ht="12.75" customHeight="1" x14ac:dyDescent="0.25">
      <c r="A2422" s="101"/>
      <c r="D2422" s="81"/>
      <c r="E2422" s="81">
        <f>(E2421*Invoice!I5038)+((E2421-(E2421*Invoice!I5038))*Invoice!J5038)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14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Invoice!B5039</f>
        <v>0</v>
      </c>
      <c r="C2427" s="88">
        <f>Invoice!E5039</f>
        <v>0</v>
      </c>
      <c r="D2427" s="89">
        <f>Invoice!H5039</f>
        <v>0</v>
      </c>
      <c r="E2427" s="81">
        <f t="shared" si="165"/>
        <v>0</v>
      </c>
      <c r="F2427" s="81"/>
      <c r="G2427" s="82">
        <f t="shared" si="166"/>
        <v>0</v>
      </c>
      <c r="H2427" s="83">
        <f t="shared" si="167"/>
        <v>0</v>
      </c>
      <c r="I2427" s="83" t="e">
        <f t="shared" si="168"/>
        <v>#DIV/0!</v>
      </c>
      <c r="J2427" s="103" t="e">
        <f t="shared" si="169"/>
        <v>#DIV/0!</v>
      </c>
    </row>
    <row r="2428" spans="1:10" ht="12.75" customHeight="1" x14ac:dyDescent="0.25">
      <c r="A2428" s="101"/>
      <c r="D2428" s="81"/>
      <c r="E2428" s="81">
        <f>(E2427*Invoice!I5039)+((E2427-(E2427*Invoice!I5039))*Invoice!J5039)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15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Invoice!B5040</f>
        <v>0</v>
      </c>
      <c r="C2433" s="88">
        <f>Invoice!E5040</f>
        <v>0</v>
      </c>
      <c r="D2433" s="89">
        <f>Invoice!H5040</f>
        <v>0</v>
      </c>
      <c r="E2433" s="81">
        <f t="shared" si="165"/>
        <v>0</v>
      </c>
      <c r="F2433" s="81"/>
      <c r="G2433" s="82">
        <f t="shared" si="166"/>
        <v>0</v>
      </c>
      <c r="H2433" s="83">
        <f t="shared" si="167"/>
        <v>0</v>
      </c>
      <c r="I2433" s="83" t="e">
        <f t="shared" si="168"/>
        <v>#DIV/0!</v>
      </c>
      <c r="J2433" s="103" t="e">
        <f t="shared" si="169"/>
        <v>#DIV/0!</v>
      </c>
    </row>
    <row r="2434" spans="1:10" ht="12.75" customHeight="1" x14ac:dyDescent="0.25">
      <c r="A2434" s="101"/>
      <c r="D2434" s="81"/>
      <c r="E2434" s="81">
        <f>(E2433*Invoice!I5040)+((E2433-(E2433*Invoice!I5040))*Invoice!J5040)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16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Invoice!B5041</f>
        <v>0</v>
      </c>
      <c r="C2439" s="88">
        <f>Invoice!E5041</f>
        <v>0</v>
      </c>
      <c r="D2439" s="89">
        <f>Invoice!H5041</f>
        <v>0</v>
      </c>
      <c r="E2439" s="81">
        <f t="shared" si="165"/>
        <v>0</v>
      </c>
      <c r="F2439" s="81"/>
      <c r="G2439" s="82">
        <f t="shared" si="166"/>
        <v>0</v>
      </c>
      <c r="H2439" s="83">
        <f t="shared" si="167"/>
        <v>0</v>
      </c>
      <c r="I2439" s="83" t="e">
        <f t="shared" si="168"/>
        <v>#DIV/0!</v>
      </c>
      <c r="J2439" s="103" t="e">
        <f t="shared" si="169"/>
        <v>#DIV/0!</v>
      </c>
    </row>
    <row r="2440" spans="1:10" ht="12.75" customHeight="1" x14ac:dyDescent="0.25">
      <c r="A2440" s="101"/>
      <c r="D2440" s="81"/>
      <c r="E2440" s="81">
        <f>(E2439*Invoice!I5041)+((E2439-(E2439*Invoice!I5041))*Invoice!J5041)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C2443" s="88"/>
      <c r="D2443" s="89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6"/>
      <c r="B2444" s="107"/>
      <c r="C2444" s="107"/>
      <c r="D2444" s="107"/>
      <c r="E2444" s="107"/>
      <c r="F2444" s="107"/>
      <c r="G2444" s="108">
        <f>G2351+G2357+G2363+G2369+G2375+G2381+G2387+G2393+G2399+G2405+G2411+G2417+G2423+G2429+G2435+G2441</f>
        <v>0</v>
      </c>
      <c r="H2444" s="108">
        <f>H2351+H2357+H2363+H2369+H2375+H2381+H2387+H2393+H2399+H2405+H2411+H2417+H2423+H2429+H2435+H2441</f>
        <v>0</v>
      </c>
      <c r="I2444" s="107"/>
      <c r="J2444" s="109">
        <f>H2352+H2358+H2364+H2370+H2376+H2382+H2388+H2394+H2400+H2406+H2412+H2418+H2424+H2430+H2436+H2442</f>
        <v>0</v>
      </c>
    </row>
    <row r="2446" spans="1:10" ht="12.75" customHeight="1" x14ac:dyDescent="0.25">
      <c r="A2446" s="94" t="s">
        <v>1</v>
      </c>
      <c r="B2446" s="95">
        <f>Invoice!E5132</f>
        <v>23080046</v>
      </c>
      <c r="C2446" s="96"/>
      <c r="D2446" s="97"/>
      <c r="E2446" s="97"/>
      <c r="F2446" s="97"/>
      <c r="G2446" s="98"/>
      <c r="H2446" s="99"/>
      <c r="I2446" s="99"/>
      <c r="J2446" s="100"/>
    </row>
    <row r="2447" spans="1:10" ht="12.75" customHeight="1" x14ac:dyDescent="0.25">
      <c r="A2447" s="101">
        <v>1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Invoice!B5140</f>
        <v>0</v>
      </c>
      <c r="C2448" s="88">
        <f>Invoice!E5140</f>
        <v>0</v>
      </c>
      <c r="D2448" s="89">
        <f>Invoice!H5140</f>
        <v>0</v>
      </c>
      <c r="E2448" s="81">
        <f>D2448*B2448</f>
        <v>0</v>
      </c>
      <c r="F2448" s="81"/>
      <c r="G2448" s="82">
        <f>E2448/1.11</f>
        <v>0</v>
      </c>
      <c r="H2448" s="83">
        <f>G2448*11%</f>
        <v>0</v>
      </c>
      <c r="I2448" s="83" t="e">
        <f>G2448/B2448</f>
        <v>#DIV/0!</v>
      </c>
      <c r="J2448" s="103" t="e">
        <f>H2448/B2448</f>
        <v>#DIV/0!</v>
      </c>
    </row>
    <row r="2449" spans="1:10" ht="12.75" customHeight="1" x14ac:dyDescent="0.25">
      <c r="A2449" s="101"/>
      <c r="D2449" s="81"/>
      <c r="E2449" s="81">
        <f>(E2448*Invoice!I5140)+((E2448-(E2448*Invoice!I5140))*Invoice!J5140)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2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Invoice!B5141</f>
        <v>0</v>
      </c>
      <c r="C2454" s="88">
        <f>Invoice!E5141</f>
        <v>0</v>
      </c>
      <c r="D2454" s="89">
        <f>Invoice!H5141</f>
        <v>0</v>
      </c>
      <c r="E2454" s="81">
        <f t="shared" ref="E2454:E2538" si="170">D2454*B2454</f>
        <v>0</v>
      </c>
      <c r="F2454" s="81"/>
      <c r="G2454" s="82">
        <f t="shared" ref="G2454:G2538" si="171">E2454/1.11</f>
        <v>0</v>
      </c>
      <c r="H2454" s="83">
        <f t="shared" ref="H2454:H2538" si="172">G2454*11%</f>
        <v>0</v>
      </c>
      <c r="I2454" s="83" t="e">
        <f t="shared" ref="I2454:I2538" si="173">G2454/B2454</f>
        <v>#DIV/0!</v>
      </c>
      <c r="J2454" s="103" t="e">
        <f t="shared" ref="J2454:J2538" si="174">H2454/B2454</f>
        <v>#DIV/0!</v>
      </c>
    </row>
    <row r="2455" spans="1:10" ht="12.75" customHeight="1" x14ac:dyDescent="0.25">
      <c r="A2455" s="101"/>
      <c r="D2455" s="81"/>
      <c r="E2455" s="81">
        <f>(E2454*Invoice!I5141)+((E2454-(E2454*Invoice!I5141))*Invoice!J5141)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3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Invoice!B5142</f>
        <v>0</v>
      </c>
      <c r="C2460" s="88">
        <f>Invoice!E5142</f>
        <v>0</v>
      </c>
      <c r="D2460" s="89">
        <f>Invoice!H5142</f>
        <v>0</v>
      </c>
      <c r="E2460" s="81">
        <f t="shared" si="170"/>
        <v>0</v>
      </c>
      <c r="F2460" s="81"/>
      <c r="G2460" s="82">
        <f t="shared" si="171"/>
        <v>0</v>
      </c>
      <c r="H2460" s="83">
        <f t="shared" si="172"/>
        <v>0</v>
      </c>
      <c r="I2460" s="83" t="e">
        <f t="shared" si="173"/>
        <v>#DIV/0!</v>
      </c>
      <c r="J2460" s="103" t="e">
        <f t="shared" si="174"/>
        <v>#DIV/0!</v>
      </c>
    </row>
    <row r="2461" spans="1:10" ht="12.75" customHeight="1" x14ac:dyDescent="0.25">
      <c r="A2461" s="101"/>
      <c r="D2461" s="81"/>
      <c r="E2461" s="81">
        <f>(E2460*Invoice!I5142)+((E2460-(E2460*Invoice!I5142))*Invoice!J5142)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4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Invoice!B5143</f>
        <v>0</v>
      </c>
      <c r="C2466" s="88">
        <f>Invoice!E5143</f>
        <v>0</v>
      </c>
      <c r="D2466" s="89">
        <f>Invoice!H5143</f>
        <v>0</v>
      </c>
      <c r="E2466" s="81">
        <f t="shared" si="170"/>
        <v>0</v>
      </c>
      <c r="F2466" s="81"/>
      <c r="G2466" s="82">
        <f t="shared" si="171"/>
        <v>0</v>
      </c>
      <c r="H2466" s="83">
        <f t="shared" si="172"/>
        <v>0</v>
      </c>
      <c r="I2466" s="83" t="e">
        <f t="shared" si="173"/>
        <v>#DIV/0!</v>
      </c>
      <c r="J2466" s="103" t="e">
        <f t="shared" si="174"/>
        <v>#DIV/0!</v>
      </c>
    </row>
    <row r="2467" spans="1:10" ht="12.75" customHeight="1" x14ac:dyDescent="0.25">
      <c r="A2467" s="101"/>
      <c r="D2467" s="81"/>
      <c r="E2467" s="81">
        <f>(E2466*Invoice!I5143)+((E2466-(E2466*Invoice!I5143))*Invoice!J5143)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5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Invoice!B5144</f>
        <v>0</v>
      </c>
      <c r="C2472" s="88">
        <f>Invoice!E5144</f>
        <v>0</v>
      </c>
      <c r="D2472" s="89">
        <f>Invoice!H5144</f>
        <v>0</v>
      </c>
      <c r="E2472" s="81">
        <f t="shared" si="170"/>
        <v>0</v>
      </c>
      <c r="F2472" s="81"/>
      <c r="G2472" s="82">
        <f t="shared" si="171"/>
        <v>0</v>
      </c>
      <c r="H2472" s="83">
        <f t="shared" si="172"/>
        <v>0</v>
      </c>
      <c r="I2472" s="83" t="e">
        <f t="shared" si="173"/>
        <v>#DIV/0!</v>
      </c>
      <c r="J2472" s="103" t="e">
        <f t="shared" si="174"/>
        <v>#DIV/0!</v>
      </c>
    </row>
    <row r="2473" spans="1:10" ht="12.75" customHeight="1" x14ac:dyDescent="0.25">
      <c r="A2473" s="101"/>
      <c r="D2473" s="81"/>
      <c r="E2473" s="81">
        <f>(E2472*Invoice!I5144)+((E2472-(E2472*Invoice!I5144))*Invoice!J5144)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6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Invoice!B5145</f>
        <v>0</v>
      </c>
      <c r="C2478" s="88">
        <f>Invoice!E5145</f>
        <v>0</v>
      </c>
      <c r="D2478" s="89">
        <f>Invoice!H5145</f>
        <v>0</v>
      </c>
      <c r="E2478" s="81">
        <f t="shared" si="170"/>
        <v>0</v>
      </c>
      <c r="F2478" s="81"/>
      <c r="G2478" s="82">
        <f t="shared" si="171"/>
        <v>0</v>
      </c>
      <c r="H2478" s="83">
        <f t="shared" si="172"/>
        <v>0</v>
      </c>
      <c r="I2478" s="83" t="e">
        <f t="shared" si="173"/>
        <v>#DIV/0!</v>
      </c>
      <c r="J2478" s="103" t="e">
        <f t="shared" si="174"/>
        <v>#DIV/0!</v>
      </c>
    </row>
    <row r="2479" spans="1:10" ht="12.75" customHeight="1" x14ac:dyDescent="0.25">
      <c r="A2479" s="101"/>
      <c r="D2479" s="81"/>
      <c r="E2479" s="81">
        <f>(E2478*Invoice!I5145)+((E2478-(E2478*Invoice!I5145))*Invoice!J5145)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7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Invoice!B5146</f>
        <v>0</v>
      </c>
      <c r="C2484" s="88">
        <f>Invoice!E5146</f>
        <v>0</v>
      </c>
      <c r="D2484" s="89">
        <f>Invoice!H5146</f>
        <v>0</v>
      </c>
      <c r="E2484" s="81">
        <f t="shared" si="170"/>
        <v>0</v>
      </c>
      <c r="F2484" s="81"/>
      <c r="G2484" s="82">
        <f t="shared" si="171"/>
        <v>0</v>
      </c>
      <c r="H2484" s="83">
        <f t="shared" si="172"/>
        <v>0</v>
      </c>
      <c r="I2484" s="83" t="e">
        <f t="shared" si="173"/>
        <v>#DIV/0!</v>
      </c>
      <c r="J2484" s="103" t="e">
        <f t="shared" si="174"/>
        <v>#DIV/0!</v>
      </c>
    </row>
    <row r="2485" spans="1:10" ht="12.75" customHeight="1" x14ac:dyDescent="0.25">
      <c r="A2485" s="101"/>
      <c r="D2485" s="81"/>
      <c r="E2485" s="81">
        <f>(E2484*Invoice!I5146)+((E2484-(E2484*Invoice!I5146))*Invoice!J5146)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8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Invoice!B5147</f>
        <v>0</v>
      </c>
      <c r="C2490" s="88">
        <f>Invoice!E5147</f>
        <v>0</v>
      </c>
      <c r="D2490" s="89">
        <f>Invoice!H5147</f>
        <v>0</v>
      </c>
      <c r="E2490" s="81">
        <f t="shared" si="170"/>
        <v>0</v>
      </c>
      <c r="F2490" s="81"/>
      <c r="G2490" s="82">
        <f t="shared" si="171"/>
        <v>0</v>
      </c>
      <c r="H2490" s="83">
        <f t="shared" si="172"/>
        <v>0</v>
      </c>
      <c r="I2490" s="83" t="e">
        <f t="shared" si="173"/>
        <v>#DIV/0!</v>
      </c>
      <c r="J2490" s="103" t="e">
        <f t="shared" si="174"/>
        <v>#DIV/0!</v>
      </c>
    </row>
    <row r="2491" spans="1:10" ht="12.75" customHeight="1" x14ac:dyDescent="0.25">
      <c r="A2491" s="101"/>
      <c r="D2491" s="81"/>
      <c r="E2491" s="81">
        <f>(E2490*Invoice!I5147)+((E2490-(E2490*Invoice!I5147))*Invoice!J5147)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9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Invoice!B5148</f>
        <v>0</v>
      </c>
      <c r="C2496" s="88">
        <f>Invoice!E5148</f>
        <v>0</v>
      </c>
      <c r="D2496" s="89">
        <f>Invoice!H5148</f>
        <v>0</v>
      </c>
      <c r="E2496" s="81">
        <f t="shared" si="170"/>
        <v>0</v>
      </c>
      <c r="F2496" s="81"/>
      <c r="G2496" s="82">
        <f t="shared" si="171"/>
        <v>0</v>
      </c>
      <c r="H2496" s="83">
        <f t="shared" si="172"/>
        <v>0</v>
      </c>
      <c r="I2496" s="83" t="e">
        <f t="shared" si="173"/>
        <v>#DIV/0!</v>
      </c>
      <c r="J2496" s="103" t="e">
        <f t="shared" si="174"/>
        <v>#DIV/0!</v>
      </c>
    </row>
    <row r="2497" spans="1:10" ht="12.75" customHeight="1" x14ac:dyDescent="0.25">
      <c r="A2497" s="101"/>
      <c r="D2497" s="81"/>
      <c r="E2497" s="81">
        <f>(E2496*Invoice!I5148)+((E2496-(E2496*Invoice!I5148))*Invoice!J5148)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10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Invoice!B5149</f>
        <v>0</v>
      </c>
      <c r="C2502" s="88">
        <f>Invoice!E5149</f>
        <v>0</v>
      </c>
      <c r="D2502" s="89">
        <f>Invoice!H5149</f>
        <v>0</v>
      </c>
      <c r="E2502" s="81">
        <f t="shared" si="170"/>
        <v>0</v>
      </c>
      <c r="F2502" s="81"/>
      <c r="G2502" s="82">
        <f t="shared" si="171"/>
        <v>0</v>
      </c>
      <c r="H2502" s="83">
        <f t="shared" si="172"/>
        <v>0</v>
      </c>
      <c r="I2502" s="83" t="e">
        <f t="shared" si="173"/>
        <v>#DIV/0!</v>
      </c>
      <c r="J2502" s="103" t="e">
        <f t="shared" si="174"/>
        <v>#DIV/0!</v>
      </c>
    </row>
    <row r="2503" spans="1:10" ht="12.75" customHeight="1" x14ac:dyDescent="0.25">
      <c r="A2503" s="101"/>
      <c r="D2503" s="81"/>
      <c r="E2503" s="81">
        <f>(E2502*Invoice!I5149)+((E2502-(E2502*Invoice!I5149))*Invoice!J5149)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11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Invoice!B5150</f>
        <v>0</v>
      </c>
      <c r="C2508" s="88">
        <f>Invoice!E5150</f>
        <v>0</v>
      </c>
      <c r="D2508" s="89">
        <f>Invoice!H5150</f>
        <v>0</v>
      </c>
      <c r="E2508" s="81">
        <f t="shared" si="170"/>
        <v>0</v>
      </c>
      <c r="F2508" s="81"/>
      <c r="G2508" s="82">
        <f t="shared" si="171"/>
        <v>0</v>
      </c>
      <c r="H2508" s="83">
        <f t="shared" si="172"/>
        <v>0</v>
      </c>
      <c r="I2508" s="83" t="e">
        <f t="shared" si="173"/>
        <v>#DIV/0!</v>
      </c>
      <c r="J2508" s="103" t="e">
        <f t="shared" si="174"/>
        <v>#DIV/0!</v>
      </c>
    </row>
    <row r="2509" spans="1:10" ht="12.75" customHeight="1" x14ac:dyDescent="0.25">
      <c r="A2509" s="101"/>
      <c r="D2509" s="81"/>
      <c r="E2509" s="81">
        <f>(E2508*Invoice!I5150)+((E2508-(E2508*Invoice!I5150))*Invoice!J5150)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12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Invoice!B5151</f>
        <v>0</v>
      </c>
      <c r="C2514" s="88">
        <f>Invoice!E5151</f>
        <v>0</v>
      </c>
      <c r="D2514" s="89">
        <f>Invoice!H5151</f>
        <v>0</v>
      </c>
      <c r="E2514" s="81">
        <f t="shared" si="170"/>
        <v>0</v>
      </c>
      <c r="F2514" s="81"/>
      <c r="G2514" s="82">
        <f t="shared" si="171"/>
        <v>0</v>
      </c>
      <c r="H2514" s="83">
        <f t="shared" si="172"/>
        <v>0</v>
      </c>
      <c r="I2514" s="83" t="e">
        <f t="shared" si="173"/>
        <v>#DIV/0!</v>
      </c>
      <c r="J2514" s="103" t="e">
        <f t="shared" si="174"/>
        <v>#DIV/0!</v>
      </c>
    </row>
    <row r="2515" spans="1:10" ht="12.75" customHeight="1" x14ac:dyDescent="0.25">
      <c r="A2515" s="101"/>
      <c r="D2515" s="81"/>
      <c r="E2515" s="81">
        <f>(E2514*Invoice!I5151)+((E2514-(E2514*Invoice!I5151))*Invoice!J5151)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13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Invoice!B5152</f>
        <v>0</v>
      </c>
      <c r="C2520" s="88">
        <f>Invoice!E5152</f>
        <v>0</v>
      </c>
      <c r="D2520" s="89">
        <f>Invoice!H5152</f>
        <v>0</v>
      </c>
      <c r="E2520" s="81">
        <f t="shared" si="170"/>
        <v>0</v>
      </c>
      <c r="F2520" s="81"/>
      <c r="G2520" s="82">
        <f t="shared" si="171"/>
        <v>0</v>
      </c>
      <c r="H2520" s="83">
        <f t="shared" si="172"/>
        <v>0</v>
      </c>
      <c r="I2520" s="83" t="e">
        <f t="shared" si="173"/>
        <v>#DIV/0!</v>
      </c>
      <c r="J2520" s="103" t="e">
        <f t="shared" si="174"/>
        <v>#DIV/0!</v>
      </c>
    </row>
    <row r="2521" spans="1:10" ht="12.75" customHeight="1" x14ac:dyDescent="0.25">
      <c r="A2521" s="101"/>
      <c r="D2521" s="81"/>
      <c r="E2521" s="81">
        <f>(E2520*Invoice!I5152)+((E2520-(E2520*Invoice!I5152))*Invoice!J5152)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14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Invoice!B5153</f>
        <v>0</v>
      </c>
      <c r="C2526" s="88">
        <f>Invoice!E5153</f>
        <v>0</v>
      </c>
      <c r="D2526" s="89">
        <f>Invoice!H5153</f>
        <v>0</v>
      </c>
      <c r="E2526" s="81">
        <f t="shared" si="170"/>
        <v>0</v>
      </c>
      <c r="F2526" s="81"/>
      <c r="G2526" s="82">
        <f t="shared" si="171"/>
        <v>0</v>
      </c>
      <c r="H2526" s="83">
        <f t="shared" si="172"/>
        <v>0</v>
      </c>
      <c r="I2526" s="83" t="e">
        <f t="shared" si="173"/>
        <v>#DIV/0!</v>
      </c>
      <c r="J2526" s="103" t="e">
        <f t="shared" si="174"/>
        <v>#DIV/0!</v>
      </c>
    </row>
    <row r="2527" spans="1:10" ht="12.75" customHeight="1" x14ac:dyDescent="0.25">
      <c r="A2527" s="101"/>
      <c r="D2527" s="81"/>
      <c r="E2527" s="81">
        <f>(E2526*Invoice!I5153)+((E2526-(E2526*Invoice!I5153))*Invoice!J5153)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15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Invoice!B5154</f>
        <v>0</v>
      </c>
      <c r="C2532" s="88">
        <f>Invoice!E5154</f>
        <v>0</v>
      </c>
      <c r="D2532" s="89">
        <f>Invoice!H5154</f>
        <v>0</v>
      </c>
      <c r="E2532" s="81">
        <f t="shared" si="170"/>
        <v>0</v>
      </c>
      <c r="F2532" s="81"/>
      <c r="G2532" s="82">
        <f t="shared" si="171"/>
        <v>0</v>
      </c>
      <c r="H2532" s="83">
        <f t="shared" si="172"/>
        <v>0</v>
      </c>
      <c r="I2532" s="83" t="e">
        <f t="shared" si="173"/>
        <v>#DIV/0!</v>
      </c>
      <c r="J2532" s="103" t="e">
        <f t="shared" si="174"/>
        <v>#DIV/0!</v>
      </c>
    </row>
    <row r="2533" spans="1:10" ht="12.75" customHeight="1" x14ac:dyDescent="0.25">
      <c r="A2533" s="101"/>
      <c r="D2533" s="81"/>
      <c r="E2533" s="81">
        <f>(E2532*Invoice!I5154)+((E2532-(E2532*Invoice!I5154))*Invoice!J5154)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16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Invoice!B5155</f>
        <v>0</v>
      </c>
      <c r="C2538" s="88">
        <f>Invoice!E5155</f>
        <v>0</v>
      </c>
      <c r="D2538" s="89">
        <f>Invoice!H5155</f>
        <v>0</v>
      </c>
      <c r="E2538" s="81">
        <f t="shared" si="170"/>
        <v>0</v>
      </c>
      <c r="F2538" s="81"/>
      <c r="G2538" s="82">
        <f t="shared" si="171"/>
        <v>0</v>
      </c>
      <c r="H2538" s="83">
        <f t="shared" si="172"/>
        <v>0</v>
      </c>
      <c r="I2538" s="83" t="e">
        <f t="shared" si="173"/>
        <v>#DIV/0!</v>
      </c>
      <c r="J2538" s="103" t="e">
        <f t="shared" si="174"/>
        <v>#DIV/0!</v>
      </c>
    </row>
    <row r="2539" spans="1:10" ht="12.75" customHeight="1" x14ac:dyDescent="0.25">
      <c r="A2539" s="101"/>
      <c r="D2539" s="81"/>
      <c r="E2539" s="81">
        <f>(E2538*Invoice!I5155)+((E2538-(E2538*Invoice!I5155))*Invoice!J5155)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C2542" s="88"/>
      <c r="D2542" s="89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6"/>
      <c r="B2543" s="107"/>
      <c r="C2543" s="107"/>
      <c r="D2543" s="107"/>
      <c r="E2543" s="107"/>
      <c r="F2543" s="107"/>
      <c r="G2543" s="108">
        <f>G2450+G2456+G2462+G2468+G2474+G2480+G2486+G2492+G2498+G2504+G2510+G2516+G2522+G2528+G2534+G2540</f>
        <v>0</v>
      </c>
      <c r="H2543" s="108">
        <f>H2450+H2456+H2462+H2468+H2474+H2480+H2486+H2492+H2498+H2504+H2510+H2516+H2522+H2528+H2534+H2540</f>
        <v>0</v>
      </c>
      <c r="I2543" s="107"/>
      <c r="J2543" s="109">
        <f>H2451+H2457+H2463+H2469+H2475+H2481+H2487+H2493+H2499+H2505+H2511+H2517+H2523+H2529+H2535+H2541</f>
        <v>0</v>
      </c>
    </row>
    <row r="2545" spans="1:10" ht="12.75" customHeight="1" x14ac:dyDescent="0.25">
      <c r="A2545" s="94" t="s">
        <v>1</v>
      </c>
      <c r="B2545" s="95">
        <f>Invoice!E5246</f>
        <v>23080047</v>
      </c>
      <c r="C2545" s="96"/>
      <c r="D2545" s="97"/>
      <c r="E2545" s="97"/>
      <c r="F2545" s="97"/>
      <c r="G2545" s="98"/>
      <c r="H2545" s="99"/>
      <c r="I2545" s="99"/>
      <c r="J2545" s="100"/>
    </row>
    <row r="2546" spans="1:10" ht="12.75" customHeight="1" x14ac:dyDescent="0.25">
      <c r="A2546" s="101">
        <v>1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Invoice!B5254</f>
        <v>0</v>
      </c>
      <c r="C2547" s="88">
        <f>Invoice!E5254</f>
        <v>0</v>
      </c>
      <c r="D2547" s="89">
        <f>Invoice!H5254</f>
        <v>0</v>
      </c>
      <c r="E2547" s="81">
        <f>D2547*B2547</f>
        <v>0</v>
      </c>
      <c r="F2547" s="81"/>
      <c r="G2547" s="82">
        <f>E2547/1.11</f>
        <v>0</v>
      </c>
      <c r="H2547" s="83">
        <f>G2547*11%</f>
        <v>0</v>
      </c>
      <c r="I2547" s="83" t="e">
        <f>G2547/B2547</f>
        <v>#DIV/0!</v>
      </c>
      <c r="J2547" s="103" t="e">
        <f>H2547/B2547</f>
        <v>#DIV/0!</v>
      </c>
    </row>
    <row r="2548" spans="1:10" ht="12.75" customHeight="1" x14ac:dyDescent="0.25">
      <c r="A2548" s="101"/>
      <c r="D2548" s="81"/>
      <c r="E2548" s="81">
        <f>(E2547*Invoice!I5254)+((E2547-(E2547*Invoice!I5254))*Invoice!J5254)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2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Invoice!B5255</f>
        <v>0</v>
      </c>
      <c r="C2553" s="88">
        <f>Invoice!E5255</f>
        <v>0</v>
      </c>
      <c r="D2553" s="89">
        <f>Invoice!H5255</f>
        <v>0</v>
      </c>
      <c r="E2553" s="81">
        <f t="shared" ref="E2553:E2637" si="175">D2553*B2553</f>
        <v>0</v>
      </c>
      <c r="F2553" s="81"/>
      <c r="G2553" s="82">
        <f t="shared" ref="G2553:G2637" si="176">E2553/1.11</f>
        <v>0</v>
      </c>
      <c r="H2553" s="83">
        <f t="shared" ref="H2553:H2637" si="177">G2553*11%</f>
        <v>0</v>
      </c>
      <c r="I2553" s="83" t="e">
        <f t="shared" ref="I2553:I2637" si="178">G2553/B2553</f>
        <v>#DIV/0!</v>
      </c>
      <c r="J2553" s="103" t="e">
        <f t="shared" ref="J2553:J2637" si="179">H2553/B2553</f>
        <v>#DIV/0!</v>
      </c>
    </row>
    <row r="2554" spans="1:10" ht="12.75" customHeight="1" x14ac:dyDescent="0.25">
      <c r="A2554" s="101"/>
      <c r="D2554" s="81"/>
      <c r="E2554" s="81">
        <f>(E2553*Invoice!I5255)+((E2553-(E2553*Invoice!I5255))*Invoice!J5255)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3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Invoice!B5256</f>
        <v>0</v>
      </c>
      <c r="C2559" s="88">
        <f>Invoice!E5256</f>
        <v>0</v>
      </c>
      <c r="D2559" s="89">
        <f>Invoice!H5256</f>
        <v>0</v>
      </c>
      <c r="E2559" s="81">
        <f t="shared" si="175"/>
        <v>0</v>
      </c>
      <c r="F2559" s="81"/>
      <c r="G2559" s="82">
        <f t="shared" si="176"/>
        <v>0</v>
      </c>
      <c r="H2559" s="83">
        <f t="shared" si="177"/>
        <v>0</v>
      </c>
      <c r="I2559" s="83" t="e">
        <f t="shared" si="178"/>
        <v>#DIV/0!</v>
      </c>
      <c r="J2559" s="103" t="e">
        <f t="shared" si="179"/>
        <v>#DIV/0!</v>
      </c>
    </row>
    <row r="2560" spans="1:10" ht="12.75" customHeight="1" x14ac:dyDescent="0.25">
      <c r="A2560" s="101"/>
      <c r="D2560" s="81"/>
      <c r="E2560" s="81">
        <f>(E2559*Invoice!I5256)+((E2559-(E2559*Invoice!I5256))*Invoice!J5256)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4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Invoice!B5257</f>
        <v>0</v>
      </c>
      <c r="C2565" s="88">
        <f>Invoice!E5257</f>
        <v>0</v>
      </c>
      <c r="D2565" s="89">
        <f>Invoice!H5257</f>
        <v>0</v>
      </c>
      <c r="E2565" s="81">
        <f t="shared" si="175"/>
        <v>0</v>
      </c>
      <c r="F2565" s="81"/>
      <c r="G2565" s="82">
        <f t="shared" si="176"/>
        <v>0</v>
      </c>
      <c r="H2565" s="83">
        <f t="shared" si="177"/>
        <v>0</v>
      </c>
      <c r="I2565" s="83" t="e">
        <f t="shared" si="178"/>
        <v>#DIV/0!</v>
      </c>
      <c r="J2565" s="103" t="e">
        <f t="shared" si="179"/>
        <v>#DIV/0!</v>
      </c>
    </row>
    <row r="2566" spans="1:10" ht="12.75" customHeight="1" x14ac:dyDescent="0.25">
      <c r="A2566" s="101"/>
      <c r="D2566" s="81"/>
      <c r="E2566" s="81">
        <f>(E2565*Invoice!I5257)+((E2565-(E2565*Invoice!I5257))*Invoice!J5257)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5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Invoice!B5258</f>
        <v>0</v>
      </c>
      <c r="C2571" s="88">
        <f>Invoice!E5258</f>
        <v>0</v>
      </c>
      <c r="D2571" s="89">
        <f>Invoice!H5258</f>
        <v>0</v>
      </c>
      <c r="E2571" s="81">
        <f t="shared" si="175"/>
        <v>0</v>
      </c>
      <c r="F2571" s="81"/>
      <c r="G2571" s="82">
        <f t="shared" si="176"/>
        <v>0</v>
      </c>
      <c r="H2571" s="83">
        <f t="shared" si="177"/>
        <v>0</v>
      </c>
      <c r="I2571" s="83" t="e">
        <f t="shared" si="178"/>
        <v>#DIV/0!</v>
      </c>
      <c r="J2571" s="103" t="e">
        <f t="shared" si="179"/>
        <v>#DIV/0!</v>
      </c>
    </row>
    <row r="2572" spans="1:10" ht="12.75" customHeight="1" x14ac:dyDescent="0.25">
      <c r="A2572" s="101"/>
      <c r="D2572" s="81"/>
      <c r="E2572" s="81">
        <f>(E2571*Invoice!I5258)+((E2571-(E2571*Invoice!I5258))*Invoice!J5258)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6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Invoice!B5259</f>
        <v>0</v>
      </c>
      <c r="C2577" s="88">
        <f>Invoice!E5259</f>
        <v>0</v>
      </c>
      <c r="D2577" s="89">
        <f>Invoice!H5259</f>
        <v>0</v>
      </c>
      <c r="E2577" s="81">
        <f t="shared" si="175"/>
        <v>0</v>
      </c>
      <c r="F2577" s="81"/>
      <c r="G2577" s="82">
        <f t="shared" si="176"/>
        <v>0</v>
      </c>
      <c r="H2577" s="83">
        <f t="shared" si="177"/>
        <v>0</v>
      </c>
      <c r="I2577" s="83" t="e">
        <f t="shared" si="178"/>
        <v>#DIV/0!</v>
      </c>
      <c r="J2577" s="103" t="e">
        <f t="shared" si="179"/>
        <v>#DIV/0!</v>
      </c>
    </row>
    <row r="2578" spans="1:10" ht="12.75" customHeight="1" x14ac:dyDescent="0.25">
      <c r="A2578" s="101"/>
      <c r="D2578" s="81"/>
      <c r="E2578" s="81">
        <f>(E2577*Invoice!I5259)+((E2577-(E2577*Invoice!I5259))*Invoice!J5259)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7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Invoice!B5260</f>
        <v>0</v>
      </c>
      <c r="C2583" s="88">
        <f>Invoice!E5260</f>
        <v>0</v>
      </c>
      <c r="D2583" s="89">
        <f>Invoice!H5260</f>
        <v>0</v>
      </c>
      <c r="E2583" s="81">
        <f t="shared" si="175"/>
        <v>0</v>
      </c>
      <c r="F2583" s="81"/>
      <c r="G2583" s="82">
        <f t="shared" si="176"/>
        <v>0</v>
      </c>
      <c r="H2583" s="83">
        <f t="shared" si="177"/>
        <v>0</v>
      </c>
      <c r="I2583" s="83" t="e">
        <f t="shared" si="178"/>
        <v>#DIV/0!</v>
      </c>
      <c r="J2583" s="103" t="e">
        <f t="shared" si="179"/>
        <v>#DIV/0!</v>
      </c>
    </row>
    <row r="2584" spans="1:10" ht="12.75" customHeight="1" x14ac:dyDescent="0.25">
      <c r="A2584" s="101"/>
      <c r="D2584" s="81"/>
      <c r="E2584" s="81">
        <f>(E2583*Invoice!I5260)+((E2583-(E2583*Invoice!I5260))*Invoice!J5260)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8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Invoice!B5261</f>
        <v>0</v>
      </c>
      <c r="C2589" s="88">
        <f>Invoice!E5261</f>
        <v>0</v>
      </c>
      <c r="D2589" s="89">
        <f>Invoice!H5261</f>
        <v>0</v>
      </c>
      <c r="E2589" s="81">
        <f t="shared" si="175"/>
        <v>0</v>
      </c>
      <c r="F2589" s="81"/>
      <c r="G2589" s="82">
        <f t="shared" si="176"/>
        <v>0</v>
      </c>
      <c r="H2589" s="83">
        <f t="shared" si="177"/>
        <v>0</v>
      </c>
      <c r="I2589" s="83" t="e">
        <f t="shared" si="178"/>
        <v>#DIV/0!</v>
      </c>
      <c r="J2589" s="103" t="e">
        <f t="shared" si="179"/>
        <v>#DIV/0!</v>
      </c>
    </row>
    <row r="2590" spans="1:10" ht="12.75" customHeight="1" x14ac:dyDescent="0.25">
      <c r="A2590" s="101"/>
      <c r="D2590" s="81"/>
      <c r="E2590" s="81">
        <f>(E2589*Invoice!I5261)+((E2589-(E2589*Invoice!I5261))*Invoice!J5261)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9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Invoice!B5262</f>
        <v>0</v>
      </c>
      <c r="C2595" s="88">
        <f>Invoice!E5262</f>
        <v>0</v>
      </c>
      <c r="D2595" s="89">
        <f>Invoice!H5262</f>
        <v>0</v>
      </c>
      <c r="E2595" s="81">
        <f t="shared" si="175"/>
        <v>0</v>
      </c>
      <c r="F2595" s="81"/>
      <c r="G2595" s="82">
        <f t="shared" si="176"/>
        <v>0</v>
      </c>
      <c r="H2595" s="83">
        <f t="shared" si="177"/>
        <v>0</v>
      </c>
      <c r="I2595" s="83" t="e">
        <f t="shared" si="178"/>
        <v>#DIV/0!</v>
      </c>
      <c r="J2595" s="103" t="e">
        <f t="shared" si="179"/>
        <v>#DIV/0!</v>
      </c>
    </row>
    <row r="2596" spans="1:10" ht="12.75" customHeight="1" x14ac:dyDescent="0.25">
      <c r="A2596" s="101"/>
      <c r="D2596" s="81"/>
      <c r="E2596" s="81">
        <f>(E2595*Invoice!I5262)+((E2595-(E2595*Invoice!I5262))*Invoice!J5262)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10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Invoice!B5263</f>
        <v>0</v>
      </c>
      <c r="C2601" s="88">
        <f>Invoice!E5263</f>
        <v>0</v>
      </c>
      <c r="D2601" s="89">
        <f>Invoice!H5263</f>
        <v>0</v>
      </c>
      <c r="E2601" s="81">
        <f t="shared" si="175"/>
        <v>0</v>
      </c>
      <c r="F2601" s="81"/>
      <c r="G2601" s="82">
        <f t="shared" si="176"/>
        <v>0</v>
      </c>
      <c r="H2601" s="83">
        <f t="shared" si="177"/>
        <v>0</v>
      </c>
      <c r="I2601" s="83" t="e">
        <f t="shared" si="178"/>
        <v>#DIV/0!</v>
      </c>
      <c r="J2601" s="103" t="e">
        <f t="shared" si="179"/>
        <v>#DIV/0!</v>
      </c>
    </row>
    <row r="2602" spans="1:10" ht="12.75" customHeight="1" x14ac:dyDescent="0.25">
      <c r="A2602" s="101"/>
      <c r="D2602" s="81"/>
      <c r="E2602" s="81">
        <f>(E2601*Invoice!I5263)+((E2601-(E2601*Invoice!I5263))*Invoice!J5263)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11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Invoice!B5264</f>
        <v>0</v>
      </c>
      <c r="C2607" s="88">
        <f>Invoice!E5264</f>
        <v>0</v>
      </c>
      <c r="D2607" s="89">
        <f>Invoice!H5264</f>
        <v>0</v>
      </c>
      <c r="E2607" s="81">
        <f t="shared" si="175"/>
        <v>0</v>
      </c>
      <c r="F2607" s="81"/>
      <c r="G2607" s="82">
        <f t="shared" si="176"/>
        <v>0</v>
      </c>
      <c r="H2607" s="83">
        <f t="shared" si="177"/>
        <v>0</v>
      </c>
      <c r="I2607" s="83" t="e">
        <f t="shared" si="178"/>
        <v>#DIV/0!</v>
      </c>
      <c r="J2607" s="103" t="e">
        <f t="shared" si="179"/>
        <v>#DIV/0!</v>
      </c>
    </row>
    <row r="2608" spans="1:10" ht="12.75" customHeight="1" x14ac:dyDescent="0.25">
      <c r="A2608" s="101"/>
      <c r="D2608" s="81"/>
      <c r="E2608" s="81">
        <f>(E2607*Invoice!I5264)+((E2607-(E2607*Invoice!I5264))*Invoice!J5264)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12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Invoice!B5265</f>
        <v>0</v>
      </c>
      <c r="C2613" s="88">
        <f>Invoice!E5265</f>
        <v>0</v>
      </c>
      <c r="D2613" s="89">
        <f>Invoice!H5265</f>
        <v>0</v>
      </c>
      <c r="E2613" s="81">
        <f t="shared" si="175"/>
        <v>0</v>
      </c>
      <c r="F2613" s="81"/>
      <c r="G2613" s="82">
        <f t="shared" si="176"/>
        <v>0</v>
      </c>
      <c r="H2613" s="83">
        <f t="shared" si="177"/>
        <v>0</v>
      </c>
      <c r="I2613" s="83" t="e">
        <f t="shared" si="178"/>
        <v>#DIV/0!</v>
      </c>
      <c r="J2613" s="103" t="e">
        <f t="shared" si="179"/>
        <v>#DIV/0!</v>
      </c>
    </row>
    <row r="2614" spans="1:10" ht="12.75" customHeight="1" x14ac:dyDescent="0.25">
      <c r="A2614" s="101"/>
      <c r="D2614" s="81"/>
      <c r="E2614" s="81">
        <f>(E2613*Invoice!I5265)+((E2613-(E2613*Invoice!I5265))*Invoice!J5265)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13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Invoice!B5266</f>
        <v>0</v>
      </c>
      <c r="C2619" s="88">
        <f>Invoice!E5266</f>
        <v>0</v>
      </c>
      <c r="D2619" s="89">
        <f>Invoice!H5266</f>
        <v>0</v>
      </c>
      <c r="E2619" s="81">
        <f t="shared" si="175"/>
        <v>0</v>
      </c>
      <c r="F2619" s="81"/>
      <c r="G2619" s="82">
        <f t="shared" si="176"/>
        <v>0</v>
      </c>
      <c r="H2619" s="83">
        <f t="shared" si="177"/>
        <v>0</v>
      </c>
      <c r="I2619" s="83" t="e">
        <f t="shared" si="178"/>
        <v>#DIV/0!</v>
      </c>
      <c r="J2619" s="103" t="e">
        <f t="shared" si="179"/>
        <v>#DIV/0!</v>
      </c>
    </row>
    <row r="2620" spans="1:10" ht="12.75" customHeight="1" x14ac:dyDescent="0.25">
      <c r="A2620" s="101"/>
      <c r="D2620" s="81"/>
      <c r="E2620" s="81">
        <f>(E2619*Invoice!I5266)+((E2619-(E2619*Invoice!I5266))*Invoice!J5266)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14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Invoice!B5267</f>
        <v>0</v>
      </c>
      <c r="C2625" s="88">
        <f>Invoice!E5267</f>
        <v>0</v>
      </c>
      <c r="D2625" s="89">
        <f>Invoice!H5267</f>
        <v>0</v>
      </c>
      <c r="E2625" s="81">
        <f t="shared" si="175"/>
        <v>0</v>
      </c>
      <c r="F2625" s="81"/>
      <c r="G2625" s="82">
        <f t="shared" si="176"/>
        <v>0</v>
      </c>
      <c r="H2625" s="83">
        <f t="shared" si="177"/>
        <v>0</v>
      </c>
      <c r="I2625" s="83" t="e">
        <f t="shared" si="178"/>
        <v>#DIV/0!</v>
      </c>
      <c r="J2625" s="103" t="e">
        <f t="shared" si="179"/>
        <v>#DIV/0!</v>
      </c>
    </row>
    <row r="2626" spans="1:10" ht="12.75" customHeight="1" x14ac:dyDescent="0.25">
      <c r="A2626" s="101"/>
      <c r="D2626" s="81"/>
      <c r="E2626" s="81">
        <f>(E2625*Invoice!I5267)+((E2625-(E2625*Invoice!I5267))*Invoice!J5267)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15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Invoice!B5268</f>
        <v>0</v>
      </c>
      <c r="C2631" s="88">
        <f>Invoice!E5268</f>
        <v>0</v>
      </c>
      <c r="D2631" s="89">
        <f>Invoice!H5268</f>
        <v>0</v>
      </c>
      <c r="E2631" s="81">
        <f t="shared" si="175"/>
        <v>0</v>
      </c>
      <c r="F2631" s="81"/>
      <c r="G2631" s="82">
        <f t="shared" si="176"/>
        <v>0</v>
      </c>
      <c r="H2631" s="83">
        <f t="shared" si="177"/>
        <v>0</v>
      </c>
      <c r="I2631" s="83" t="e">
        <f t="shared" si="178"/>
        <v>#DIV/0!</v>
      </c>
      <c r="J2631" s="103" t="e">
        <f t="shared" si="179"/>
        <v>#DIV/0!</v>
      </c>
    </row>
    <row r="2632" spans="1:10" ht="12.75" customHeight="1" x14ac:dyDescent="0.25">
      <c r="A2632" s="101"/>
      <c r="D2632" s="81"/>
      <c r="E2632" s="81">
        <f>(E2631*Invoice!I5268)+((E2631-(E2631*Invoice!I5268))*Invoice!J5268)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16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Invoice!B5269</f>
        <v>0</v>
      </c>
      <c r="C2637" s="88">
        <f>Invoice!E5269</f>
        <v>0</v>
      </c>
      <c r="D2637" s="89">
        <f>Invoice!H5269</f>
        <v>0</v>
      </c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3" t="e">
        <f t="shared" si="179"/>
        <v>#DIV/0!</v>
      </c>
    </row>
    <row r="2638" spans="1:10" ht="12.75" customHeight="1" x14ac:dyDescent="0.25">
      <c r="A2638" s="101"/>
      <c r="D2638" s="81"/>
      <c r="E2638" s="81">
        <f>(E2637*Invoice!I5269)+((E2637-(E2637*Invoice!I5269))*Invoice!J5269)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C2641" s="88"/>
      <c r="D2641" s="89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6"/>
      <c r="B2642" s="107"/>
      <c r="C2642" s="107"/>
      <c r="D2642" s="107"/>
      <c r="E2642" s="107"/>
      <c r="F2642" s="107"/>
      <c r="G2642" s="108">
        <f>G2549+G2555+G2561+G2567+G2573+G2579+G2585+G2591+G2597+G2603+G2609+G2615+G2621+G2627+G2633+G2639</f>
        <v>0</v>
      </c>
      <c r="H2642" s="108">
        <f>H2549+H2555+H2561+H2567+H2573+H2579+H2585+H2591+H2597+H2603+H2609+H2615+H2621+H2627+H2633+H2639</f>
        <v>0</v>
      </c>
      <c r="I2642" s="107"/>
      <c r="J2642" s="109">
        <f>H2550+H2556+H2562+H2568+H2574+H2580+H2586+H2592+H2598+H2604+H2610+H2616+H2622+H2628+H2634+H2640</f>
        <v>0</v>
      </c>
    </row>
    <row r="2644" spans="1:10" ht="12.75" customHeight="1" x14ac:dyDescent="0.25">
      <c r="A2644" s="94" t="s">
        <v>1</v>
      </c>
      <c r="B2644" s="95">
        <f>Invoice!E5360</f>
        <v>23080048</v>
      </c>
      <c r="C2644" s="96"/>
      <c r="D2644" s="97"/>
      <c r="E2644" s="97"/>
      <c r="F2644" s="97"/>
      <c r="G2644" s="98"/>
      <c r="H2644" s="99"/>
      <c r="I2644" s="99"/>
      <c r="J2644" s="100"/>
    </row>
    <row r="2645" spans="1:10" ht="12.75" customHeight="1" x14ac:dyDescent="0.25">
      <c r="A2645" s="101">
        <v>1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Invoice!B5368</f>
        <v>0</v>
      </c>
      <c r="C2646" s="88">
        <f>Invoice!E5368</f>
        <v>0</v>
      </c>
      <c r="D2646" s="89">
        <f>Invoice!H5368</f>
        <v>0</v>
      </c>
      <c r="E2646" s="81">
        <f>D2646*B2646</f>
        <v>0</v>
      </c>
      <c r="F2646" s="81"/>
      <c r="G2646" s="82">
        <f>E2646/1.11</f>
        <v>0</v>
      </c>
      <c r="H2646" s="83">
        <f>G2646*11%</f>
        <v>0</v>
      </c>
      <c r="I2646" s="83" t="e">
        <f>G2646/B2646</f>
        <v>#DIV/0!</v>
      </c>
      <c r="J2646" s="103" t="e">
        <f>H2646/B2646</f>
        <v>#DIV/0!</v>
      </c>
    </row>
    <row r="2647" spans="1:10" ht="12.75" customHeight="1" x14ac:dyDescent="0.25">
      <c r="A2647" s="101"/>
      <c r="D2647" s="81"/>
      <c r="E2647" s="81">
        <f>(E2646*Invoice!I5368)+((E2646-(E2646*Invoice!I5368))*Invoice!J5368)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2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Invoice!B5369</f>
        <v>0</v>
      </c>
      <c r="C2652" s="88">
        <f>Invoice!E5369</f>
        <v>0</v>
      </c>
      <c r="D2652" s="89">
        <f>Invoice!H5369</f>
        <v>0</v>
      </c>
      <c r="E2652" s="81">
        <f t="shared" ref="E2652:E2736" si="180">D2652*B2652</f>
        <v>0</v>
      </c>
      <c r="F2652" s="81"/>
      <c r="G2652" s="82">
        <f t="shared" ref="G2652:G2736" si="181">E2652/1.11</f>
        <v>0</v>
      </c>
      <c r="H2652" s="83">
        <f t="shared" ref="H2652:H2736" si="182">G2652*11%</f>
        <v>0</v>
      </c>
      <c r="I2652" s="83" t="e">
        <f t="shared" ref="I2652:I2736" si="183">G2652/B2652</f>
        <v>#DIV/0!</v>
      </c>
      <c r="J2652" s="103" t="e">
        <f t="shared" ref="J2652:J2736" si="184">H2652/B2652</f>
        <v>#DIV/0!</v>
      </c>
    </row>
    <row r="2653" spans="1:10" ht="12.75" customHeight="1" x14ac:dyDescent="0.25">
      <c r="A2653" s="101"/>
      <c r="D2653" s="81"/>
      <c r="E2653" s="81">
        <f>(E2652*Invoice!I5369)+((E2652-(E2652*Invoice!I5369))*Invoice!J5369)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3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Invoice!B5370</f>
        <v>0</v>
      </c>
      <c r="C2658" s="88">
        <f>Invoice!E5370</f>
        <v>0</v>
      </c>
      <c r="D2658" s="89">
        <f>Invoice!H5370</f>
        <v>0</v>
      </c>
      <c r="E2658" s="81">
        <f t="shared" si="180"/>
        <v>0</v>
      </c>
      <c r="F2658" s="81"/>
      <c r="G2658" s="82">
        <f t="shared" si="181"/>
        <v>0</v>
      </c>
      <c r="H2658" s="83">
        <f t="shared" si="182"/>
        <v>0</v>
      </c>
      <c r="I2658" s="83" t="e">
        <f t="shared" si="183"/>
        <v>#DIV/0!</v>
      </c>
      <c r="J2658" s="103" t="e">
        <f t="shared" si="184"/>
        <v>#DIV/0!</v>
      </c>
    </row>
    <row r="2659" spans="1:10" ht="12.75" customHeight="1" x14ac:dyDescent="0.25">
      <c r="A2659" s="101"/>
      <c r="D2659" s="81"/>
      <c r="E2659" s="81">
        <f>(E2658*Invoice!I5370)+((E2658-(E2658*Invoice!I5370))*Invoice!J5370)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4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Invoice!B5371</f>
        <v>0</v>
      </c>
      <c r="C2664" s="88">
        <f>Invoice!E5371</f>
        <v>0</v>
      </c>
      <c r="D2664" s="89">
        <f>Invoice!H5371</f>
        <v>0</v>
      </c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3" t="e">
        <f t="shared" si="184"/>
        <v>#DIV/0!</v>
      </c>
    </row>
    <row r="2665" spans="1:10" ht="12.75" customHeight="1" x14ac:dyDescent="0.25">
      <c r="A2665" s="101"/>
      <c r="D2665" s="81"/>
      <c r="E2665" s="81">
        <f>(E2664*Invoice!I5371)+((E2664-(E2664*Invoice!I5371))*Invoice!J5371)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5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Invoice!B5372</f>
        <v>0</v>
      </c>
      <c r="C2670" s="88">
        <f>Invoice!E5372</f>
        <v>0</v>
      </c>
      <c r="D2670" s="89">
        <f>Invoice!H5372</f>
        <v>0</v>
      </c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3" t="e">
        <f t="shared" si="184"/>
        <v>#DIV/0!</v>
      </c>
    </row>
    <row r="2671" spans="1:10" ht="12.75" customHeight="1" x14ac:dyDescent="0.25">
      <c r="A2671" s="101"/>
      <c r="D2671" s="81"/>
      <c r="E2671" s="81">
        <f>(E2670*Invoice!I5372)+((E2670-(E2670*Invoice!I5372))*Invoice!J5372)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6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Invoice!B5373</f>
        <v>0</v>
      </c>
      <c r="C2676" s="88">
        <f>Invoice!E5373</f>
        <v>0</v>
      </c>
      <c r="D2676" s="89">
        <f>Invoice!H5373</f>
        <v>0</v>
      </c>
      <c r="E2676" s="81">
        <f t="shared" si="180"/>
        <v>0</v>
      </c>
      <c r="F2676" s="81"/>
      <c r="G2676" s="82">
        <f t="shared" si="181"/>
        <v>0</v>
      </c>
      <c r="H2676" s="83">
        <f t="shared" si="182"/>
        <v>0</v>
      </c>
      <c r="I2676" s="83" t="e">
        <f t="shared" si="183"/>
        <v>#DIV/0!</v>
      </c>
      <c r="J2676" s="103" t="e">
        <f t="shared" si="184"/>
        <v>#DIV/0!</v>
      </c>
    </row>
    <row r="2677" spans="1:10" ht="12.75" customHeight="1" x14ac:dyDescent="0.25">
      <c r="A2677" s="101"/>
      <c r="D2677" s="81"/>
      <c r="E2677" s="81">
        <f>(E2676*Invoice!I5373)+((E2676-(E2676*Invoice!I5373))*Invoice!J5373)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7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Invoice!B5374</f>
        <v>0</v>
      </c>
      <c r="C2682" s="88">
        <f>Invoice!E5374</f>
        <v>0</v>
      </c>
      <c r="D2682" s="89">
        <f>Invoice!H5374</f>
        <v>0</v>
      </c>
      <c r="E2682" s="81">
        <f t="shared" si="180"/>
        <v>0</v>
      </c>
      <c r="F2682" s="81"/>
      <c r="G2682" s="82">
        <f t="shared" si="181"/>
        <v>0</v>
      </c>
      <c r="H2682" s="83">
        <f t="shared" si="182"/>
        <v>0</v>
      </c>
      <c r="I2682" s="83" t="e">
        <f t="shared" si="183"/>
        <v>#DIV/0!</v>
      </c>
      <c r="J2682" s="103" t="e">
        <f t="shared" si="184"/>
        <v>#DIV/0!</v>
      </c>
    </row>
    <row r="2683" spans="1:10" ht="12.75" customHeight="1" x14ac:dyDescent="0.25">
      <c r="A2683" s="101"/>
      <c r="D2683" s="81"/>
      <c r="E2683" s="81">
        <f>(E2682*Invoice!I5374)+((E2682-(E2682*Invoice!I5374))*Invoice!J5374)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8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Invoice!B5375</f>
        <v>0</v>
      </c>
      <c r="C2688" s="88">
        <f>Invoice!E5375</f>
        <v>0</v>
      </c>
      <c r="D2688" s="89">
        <f>Invoice!H5375</f>
        <v>0</v>
      </c>
      <c r="E2688" s="81">
        <f t="shared" si="180"/>
        <v>0</v>
      </c>
      <c r="F2688" s="81"/>
      <c r="G2688" s="82">
        <f t="shared" si="181"/>
        <v>0</v>
      </c>
      <c r="H2688" s="83">
        <f t="shared" si="182"/>
        <v>0</v>
      </c>
      <c r="I2688" s="83" t="e">
        <f t="shared" si="183"/>
        <v>#DIV/0!</v>
      </c>
      <c r="J2688" s="103" t="e">
        <f t="shared" si="184"/>
        <v>#DIV/0!</v>
      </c>
    </row>
    <row r="2689" spans="1:10" ht="12.75" customHeight="1" x14ac:dyDescent="0.25">
      <c r="A2689" s="101"/>
      <c r="D2689" s="81"/>
      <c r="E2689" s="81">
        <f>(E2688*Invoice!I5375)+((E2688-(E2688*Invoice!I5375))*Invoice!J5375)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9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Invoice!B5376</f>
        <v>0</v>
      </c>
      <c r="C2694" s="88">
        <f>Invoice!E5376</f>
        <v>0</v>
      </c>
      <c r="D2694" s="89">
        <f>Invoice!H5376</f>
        <v>0</v>
      </c>
      <c r="E2694" s="81">
        <f t="shared" si="180"/>
        <v>0</v>
      </c>
      <c r="F2694" s="81"/>
      <c r="G2694" s="82">
        <f t="shared" si="181"/>
        <v>0</v>
      </c>
      <c r="H2694" s="83">
        <f t="shared" si="182"/>
        <v>0</v>
      </c>
      <c r="I2694" s="83" t="e">
        <f t="shared" si="183"/>
        <v>#DIV/0!</v>
      </c>
      <c r="J2694" s="103" t="e">
        <f t="shared" si="184"/>
        <v>#DIV/0!</v>
      </c>
    </row>
    <row r="2695" spans="1:10" ht="12.75" customHeight="1" x14ac:dyDescent="0.25">
      <c r="A2695" s="101"/>
      <c r="D2695" s="81"/>
      <c r="E2695" s="81">
        <f>(E2694*Invoice!I5376)+((E2694-(E2694*Invoice!I5376))*Invoice!J5376)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10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Invoice!B5377</f>
        <v>0</v>
      </c>
      <c r="C2700" s="88">
        <f>Invoice!E5377</f>
        <v>0</v>
      </c>
      <c r="D2700" s="89">
        <f>Invoice!H5377</f>
        <v>0</v>
      </c>
      <c r="E2700" s="81">
        <f t="shared" si="180"/>
        <v>0</v>
      </c>
      <c r="F2700" s="81"/>
      <c r="G2700" s="82">
        <f t="shared" si="181"/>
        <v>0</v>
      </c>
      <c r="H2700" s="83">
        <f t="shared" si="182"/>
        <v>0</v>
      </c>
      <c r="I2700" s="83" t="e">
        <f t="shared" si="183"/>
        <v>#DIV/0!</v>
      </c>
      <c r="J2700" s="103" t="e">
        <f t="shared" si="184"/>
        <v>#DIV/0!</v>
      </c>
    </row>
    <row r="2701" spans="1:10" ht="12.75" customHeight="1" x14ac:dyDescent="0.25">
      <c r="A2701" s="101"/>
      <c r="D2701" s="81"/>
      <c r="E2701" s="81">
        <f>(E2700*Invoice!I5377)+((E2700-(E2700*Invoice!I5377))*Invoice!J5377)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11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Invoice!B5378</f>
        <v>0</v>
      </c>
      <c r="C2706" s="88">
        <f>Invoice!E5378</f>
        <v>0</v>
      </c>
      <c r="D2706" s="89">
        <f>Invoice!H5378</f>
        <v>0</v>
      </c>
      <c r="E2706" s="81">
        <f t="shared" si="180"/>
        <v>0</v>
      </c>
      <c r="F2706" s="81"/>
      <c r="G2706" s="82">
        <f t="shared" si="181"/>
        <v>0</v>
      </c>
      <c r="H2706" s="83">
        <f t="shared" si="182"/>
        <v>0</v>
      </c>
      <c r="I2706" s="83" t="e">
        <f t="shared" si="183"/>
        <v>#DIV/0!</v>
      </c>
      <c r="J2706" s="103" t="e">
        <f t="shared" si="184"/>
        <v>#DIV/0!</v>
      </c>
    </row>
    <row r="2707" spans="1:10" ht="12.75" customHeight="1" x14ac:dyDescent="0.25">
      <c r="A2707" s="101"/>
      <c r="D2707" s="81"/>
      <c r="E2707" s="81">
        <f>(E2706*Invoice!I5378)+((E2706-(E2706*Invoice!I5378))*Invoice!J5378)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12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Invoice!B5379</f>
        <v>0</v>
      </c>
      <c r="C2712" s="88">
        <f>Invoice!E5379</f>
        <v>0</v>
      </c>
      <c r="D2712" s="89">
        <f>Invoice!H5379</f>
        <v>0</v>
      </c>
      <c r="E2712" s="81">
        <f t="shared" si="180"/>
        <v>0</v>
      </c>
      <c r="F2712" s="81"/>
      <c r="G2712" s="82">
        <f t="shared" si="181"/>
        <v>0</v>
      </c>
      <c r="H2712" s="83">
        <f t="shared" si="182"/>
        <v>0</v>
      </c>
      <c r="I2712" s="83" t="e">
        <f t="shared" si="183"/>
        <v>#DIV/0!</v>
      </c>
      <c r="J2712" s="103" t="e">
        <f t="shared" si="184"/>
        <v>#DIV/0!</v>
      </c>
    </row>
    <row r="2713" spans="1:10" ht="12.75" customHeight="1" x14ac:dyDescent="0.25">
      <c r="A2713" s="101"/>
      <c r="D2713" s="81"/>
      <c r="E2713" s="81">
        <f>(E2712*Invoice!I5379)+((E2712-(E2712*Invoice!I5379))*Invoice!J5379)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13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Invoice!B5380</f>
        <v>0</v>
      </c>
      <c r="C2718" s="88">
        <f>Invoice!E5380</f>
        <v>0</v>
      </c>
      <c r="D2718" s="89">
        <f>Invoice!H5380</f>
        <v>0</v>
      </c>
      <c r="E2718" s="81">
        <f t="shared" si="180"/>
        <v>0</v>
      </c>
      <c r="F2718" s="81"/>
      <c r="G2718" s="82">
        <f t="shared" si="181"/>
        <v>0</v>
      </c>
      <c r="H2718" s="83">
        <f t="shared" si="182"/>
        <v>0</v>
      </c>
      <c r="I2718" s="83" t="e">
        <f t="shared" si="183"/>
        <v>#DIV/0!</v>
      </c>
      <c r="J2718" s="103" t="e">
        <f t="shared" si="184"/>
        <v>#DIV/0!</v>
      </c>
    </row>
    <row r="2719" spans="1:10" ht="12.75" customHeight="1" x14ac:dyDescent="0.25">
      <c r="A2719" s="101"/>
      <c r="D2719" s="81"/>
      <c r="E2719" s="81">
        <f>(E2718*Invoice!I5380)+((E2718-(E2718*Invoice!I5380))*Invoice!J5380)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14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Invoice!B5381</f>
        <v>0</v>
      </c>
      <c r="C2724" s="88">
        <f>Invoice!E5381</f>
        <v>0</v>
      </c>
      <c r="D2724" s="89">
        <f>Invoice!H5381</f>
        <v>0</v>
      </c>
      <c r="E2724" s="81">
        <f t="shared" si="180"/>
        <v>0</v>
      </c>
      <c r="F2724" s="81"/>
      <c r="G2724" s="82">
        <f t="shared" si="181"/>
        <v>0</v>
      </c>
      <c r="H2724" s="83">
        <f t="shared" si="182"/>
        <v>0</v>
      </c>
      <c r="I2724" s="83" t="e">
        <f t="shared" si="183"/>
        <v>#DIV/0!</v>
      </c>
      <c r="J2724" s="103" t="e">
        <f t="shared" si="184"/>
        <v>#DIV/0!</v>
      </c>
    </row>
    <row r="2725" spans="1:10" ht="12.75" customHeight="1" x14ac:dyDescent="0.25">
      <c r="A2725" s="101"/>
      <c r="D2725" s="81"/>
      <c r="E2725" s="81">
        <f>(E2724*Invoice!I5381)+((E2724-(E2724*Invoice!I5381))*Invoice!J5381)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15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Invoice!B5382</f>
        <v>0</v>
      </c>
      <c r="C2730" s="88">
        <f>Invoice!E5382</f>
        <v>0</v>
      </c>
      <c r="D2730" s="89">
        <f>Invoice!H5382</f>
        <v>0</v>
      </c>
      <c r="E2730" s="81">
        <f t="shared" si="180"/>
        <v>0</v>
      </c>
      <c r="F2730" s="81"/>
      <c r="G2730" s="82">
        <f t="shared" si="181"/>
        <v>0</v>
      </c>
      <c r="H2730" s="83">
        <f t="shared" si="182"/>
        <v>0</v>
      </c>
      <c r="I2730" s="83" t="e">
        <f t="shared" si="183"/>
        <v>#DIV/0!</v>
      </c>
      <c r="J2730" s="103" t="e">
        <f t="shared" si="184"/>
        <v>#DIV/0!</v>
      </c>
    </row>
    <row r="2731" spans="1:10" ht="12.75" customHeight="1" x14ac:dyDescent="0.25">
      <c r="A2731" s="101"/>
      <c r="D2731" s="81"/>
      <c r="E2731" s="81">
        <f>(E2730*Invoice!I5382)+((E2730-(E2730*Invoice!I5382))*Invoice!J5382)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16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Invoice!B5383</f>
        <v>0</v>
      </c>
      <c r="C2736" s="88">
        <f>Invoice!E5383</f>
        <v>0</v>
      </c>
      <c r="D2736" s="89">
        <f>Invoice!H5383</f>
        <v>0</v>
      </c>
      <c r="E2736" s="81">
        <f t="shared" si="180"/>
        <v>0</v>
      </c>
      <c r="F2736" s="81"/>
      <c r="G2736" s="82">
        <f t="shared" si="181"/>
        <v>0</v>
      </c>
      <c r="H2736" s="83">
        <f t="shared" si="182"/>
        <v>0</v>
      </c>
      <c r="I2736" s="83" t="e">
        <f t="shared" si="183"/>
        <v>#DIV/0!</v>
      </c>
      <c r="J2736" s="103" t="e">
        <f t="shared" si="184"/>
        <v>#DIV/0!</v>
      </c>
    </row>
    <row r="2737" spans="1:10" ht="12.75" customHeight="1" x14ac:dyDescent="0.25">
      <c r="A2737" s="101"/>
      <c r="D2737" s="81"/>
      <c r="E2737" s="81">
        <f>(E2736*Invoice!I5383)+((E2736-(E2736*Invoice!I5383))*Invoice!J5383)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C2740" s="88"/>
      <c r="D2740" s="89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6"/>
      <c r="B2741" s="107"/>
      <c r="C2741" s="107"/>
      <c r="D2741" s="107"/>
      <c r="E2741" s="107"/>
      <c r="F2741" s="107"/>
      <c r="G2741" s="108">
        <f>G2648+G2654+G2660+G2666+G2672+G2678+G2684+G2690+G2696+G2702+G2708+G2714+G2720+G2726+G2732+G2738</f>
        <v>0</v>
      </c>
      <c r="H2741" s="108">
        <f>H2648+H2654+H2660+H2666+H2672+H2678+H2684+H2690+H2696+H2702+H2708+H2714+H2720+H2726+H2732+H2738</f>
        <v>0</v>
      </c>
      <c r="I2741" s="107"/>
      <c r="J2741" s="109">
        <f>H2649+H2655+H2661+H2667+H2673+H2679+H2685+H2691+H2697+H2703+H2709+H2715+H2721+H2727+H2733+H2739</f>
        <v>0</v>
      </c>
    </row>
    <row r="2743" spans="1:10" ht="12.75" customHeight="1" x14ac:dyDescent="0.25">
      <c r="A2743" s="94" t="s">
        <v>1</v>
      </c>
      <c r="B2743" s="95">
        <f>Invoice!E5474</f>
        <v>23080049</v>
      </c>
      <c r="C2743" s="96"/>
      <c r="D2743" s="97"/>
      <c r="E2743" s="97"/>
      <c r="F2743" s="97"/>
      <c r="G2743" s="98"/>
      <c r="H2743" s="99"/>
      <c r="I2743" s="99"/>
      <c r="J2743" s="100"/>
    </row>
    <row r="2744" spans="1:10" ht="12.75" customHeight="1" x14ac:dyDescent="0.25">
      <c r="A2744" s="101">
        <v>1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Invoice!B5482</f>
        <v>0</v>
      </c>
      <c r="C2745" s="88">
        <f>Invoice!E5482</f>
        <v>0</v>
      </c>
      <c r="D2745" s="89">
        <f>Invoice!H5482</f>
        <v>0</v>
      </c>
      <c r="E2745" s="81">
        <f>D2745*B2745</f>
        <v>0</v>
      </c>
      <c r="F2745" s="81"/>
      <c r="G2745" s="82">
        <f>E2745/1.11</f>
        <v>0</v>
      </c>
      <c r="H2745" s="83">
        <f>G2745*11%</f>
        <v>0</v>
      </c>
      <c r="I2745" s="83" t="e">
        <f>G2745/B2745</f>
        <v>#DIV/0!</v>
      </c>
      <c r="J2745" s="103" t="e">
        <f>H2745/B2745</f>
        <v>#DIV/0!</v>
      </c>
    </row>
    <row r="2746" spans="1:10" ht="12.75" customHeight="1" x14ac:dyDescent="0.25">
      <c r="A2746" s="101"/>
      <c r="D2746" s="81"/>
      <c r="E2746" s="81">
        <f>(E2745*Invoice!I5482)+((E2745-(E2745*Invoice!I5482))*Invoice!J5482)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2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Invoice!B5483</f>
        <v>0</v>
      </c>
      <c r="C2751" s="88">
        <f>Invoice!E5483</f>
        <v>0</v>
      </c>
      <c r="D2751" s="89">
        <f>Invoice!H5483</f>
        <v>0</v>
      </c>
      <c r="E2751" s="81">
        <f t="shared" ref="E2751:E2835" si="185">D2751*B2751</f>
        <v>0</v>
      </c>
      <c r="F2751" s="81"/>
      <c r="G2751" s="82">
        <f t="shared" ref="G2751:G2835" si="186">E2751/1.11</f>
        <v>0</v>
      </c>
      <c r="H2751" s="83">
        <f t="shared" ref="H2751:H2835" si="187">G2751*11%</f>
        <v>0</v>
      </c>
      <c r="I2751" s="83" t="e">
        <f t="shared" ref="I2751:I2835" si="188">G2751/B2751</f>
        <v>#DIV/0!</v>
      </c>
      <c r="J2751" s="103" t="e">
        <f t="shared" ref="J2751:J2835" si="189">H2751/B2751</f>
        <v>#DIV/0!</v>
      </c>
    </row>
    <row r="2752" spans="1:10" ht="12.75" customHeight="1" x14ac:dyDescent="0.25">
      <c r="A2752" s="101"/>
      <c r="D2752" s="81"/>
      <c r="E2752" s="81">
        <f>(E2751*Invoice!I5483)+((E2751-(E2751*Invoice!I5483))*Invoice!J5483)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3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Invoice!B5484</f>
        <v>0</v>
      </c>
      <c r="C2757" s="88">
        <f>Invoice!E5484</f>
        <v>0</v>
      </c>
      <c r="D2757" s="89">
        <f>Invoice!H5484</f>
        <v>0</v>
      </c>
      <c r="E2757" s="81">
        <f t="shared" si="185"/>
        <v>0</v>
      </c>
      <c r="F2757" s="81"/>
      <c r="G2757" s="82">
        <f t="shared" si="186"/>
        <v>0</v>
      </c>
      <c r="H2757" s="83">
        <f t="shared" si="187"/>
        <v>0</v>
      </c>
      <c r="I2757" s="83" t="e">
        <f t="shared" si="188"/>
        <v>#DIV/0!</v>
      </c>
      <c r="J2757" s="103" t="e">
        <f t="shared" si="189"/>
        <v>#DIV/0!</v>
      </c>
    </row>
    <row r="2758" spans="1:10" ht="12.75" customHeight="1" x14ac:dyDescent="0.25">
      <c r="A2758" s="101"/>
      <c r="D2758" s="81"/>
      <c r="E2758" s="81">
        <f>(E2757*Invoice!I5484)+((E2757-(E2757*Invoice!I5484))*Invoice!J5484)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4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Invoice!B5485</f>
        <v>0</v>
      </c>
      <c r="C2763" s="88">
        <f>Invoice!E5485</f>
        <v>0</v>
      </c>
      <c r="D2763" s="89">
        <f>Invoice!H5485</f>
        <v>0</v>
      </c>
      <c r="E2763" s="81">
        <f t="shared" si="185"/>
        <v>0</v>
      </c>
      <c r="F2763" s="81"/>
      <c r="G2763" s="82">
        <f t="shared" si="186"/>
        <v>0</v>
      </c>
      <c r="H2763" s="83">
        <f t="shared" si="187"/>
        <v>0</v>
      </c>
      <c r="I2763" s="83" t="e">
        <f t="shared" si="188"/>
        <v>#DIV/0!</v>
      </c>
      <c r="J2763" s="103" t="e">
        <f t="shared" si="189"/>
        <v>#DIV/0!</v>
      </c>
    </row>
    <row r="2764" spans="1:10" ht="12.75" customHeight="1" x14ac:dyDescent="0.25">
      <c r="A2764" s="101"/>
      <c r="D2764" s="81"/>
      <c r="E2764" s="81">
        <f>(E2763*Invoice!I5485)+((E2763-(E2763*Invoice!I5485))*Invoice!J5485)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5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Invoice!B5486</f>
        <v>0</v>
      </c>
      <c r="C2769" s="88">
        <f>Invoice!E5486</f>
        <v>0</v>
      </c>
      <c r="D2769" s="89">
        <f>Invoice!H5486</f>
        <v>0</v>
      </c>
      <c r="E2769" s="81">
        <f t="shared" si="185"/>
        <v>0</v>
      </c>
      <c r="F2769" s="81"/>
      <c r="G2769" s="82">
        <f t="shared" si="186"/>
        <v>0</v>
      </c>
      <c r="H2769" s="83">
        <f t="shared" si="187"/>
        <v>0</v>
      </c>
      <c r="I2769" s="83" t="e">
        <f t="shared" si="188"/>
        <v>#DIV/0!</v>
      </c>
      <c r="J2769" s="103" t="e">
        <f t="shared" si="189"/>
        <v>#DIV/0!</v>
      </c>
    </row>
    <row r="2770" spans="1:10" ht="12.75" customHeight="1" x14ac:dyDescent="0.25">
      <c r="A2770" s="101"/>
      <c r="D2770" s="81"/>
      <c r="E2770" s="81">
        <f>(E2769*Invoice!I5486)+((E2769-(E2769*Invoice!I5486))*Invoice!J5486)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6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Invoice!B5487</f>
        <v>0</v>
      </c>
      <c r="C2775" s="88">
        <f>Invoice!E5487</f>
        <v>0</v>
      </c>
      <c r="D2775" s="89">
        <f>Invoice!H5487</f>
        <v>0</v>
      </c>
      <c r="E2775" s="81">
        <f t="shared" si="185"/>
        <v>0</v>
      </c>
      <c r="F2775" s="81"/>
      <c r="G2775" s="82">
        <f t="shared" si="186"/>
        <v>0</v>
      </c>
      <c r="H2775" s="83">
        <f t="shared" si="187"/>
        <v>0</v>
      </c>
      <c r="I2775" s="83" t="e">
        <f t="shared" si="188"/>
        <v>#DIV/0!</v>
      </c>
      <c r="J2775" s="103" t="e">
        <f t="shared" si="189"/>
        <v>#DIV/0!</v>
      </c>
    </row>
    <row r="2776" spans="1:10" ht="12.75" customHeight="1" x14ac:dyDescent="0.25">
      <c r="A2776" s="101"/>
      <c r="D2776" s="81"/>
      <c r="E2776" s="81">
        <f>(E2775*Invoice!I5487)+((E2775-(E2775*Invoice!I5487))*Invoice!J5487)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7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Invoice!B5488</f>
        <v>0</v>
      </c>
      <c r="C2781" s="88">
        <f>Invoice!E5488</f>
        <v>0</v>
      </c>
      <c r="D2781" s="89">
        <f>Invoice!H5488</f>
        <v>0</v>
      </c>
      <c r="E2781" s="81">
        <f t="shared" si="185"/>
        <v>0</v>
      </c>
      <c r="F2781" s="81"/>
      <c r="G2781" s="82">
        <f t="shared" si="186"/>
        <v>0</v>
      </c>
      <c r="H2781" s="83">
        <f t="shared" si="187"/>
        <v>0</v>
      </c>
      <c r="I2781" s="83" t="e">
        <f t="shared" si="188"/>
        <v>#DIV/0!</v>
      </c>
      <c r="J2781" s="103" t="e">
        <f t="shared" si="189"/>
        <v>#DIV/0!</v>
      </c>
    </row>
    <row r="2782" spans="1:10" ht="12.75" customHeight="1" x14ac:dyDescent="0.25">
      <c r="A2782" s="101"/>
      <c r="D2782" s="81"/>
      <c r="E2782" s="81">
        <f>(E2781*Invoice!I5488)+((E2781-(E2781*Invoice!I5488))*Invoice!J5488)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8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Invoice!B5489</f>
        <v>0</v>
      </c>
      <c r="C2787" s="88">
        <f>Invoice!E5489</f>
        <v>0</v>
      </c>
      <c r="D2787" s="89">
        <f>Invoice!H5489</f>
        <v>0</v>
      </c>
      <c r="E2787" s="81">
        <f t="shared" si="185"/>
        <v>0</v>
      </c>
      <c r="F2787" s="81"/>
      <c r="G2787" s="82">
        <f t="shared" si="186"/>
        <v>0</v>
      </c>
      <c r="H2787" s="83">
        <f t="shared" si="187"/>
        <v>0</v>
      </c>
      <c r="I2787" s="83" t="e">
        <f t="shared" si="188"/>
        <v>#DIV/0!</v>
      </c>
      <c r="J2787" s="103" t="e">
        <f t="shared" si="189"/>
        <v>#DIV/0!</v>
      </c>
    </row>
    <row r="2788" spans="1:10" ht="12.75" customHeight="1" x14ac:dyDescent="0.25">
      <c r="A2788" s="101"/>
      <c r="D2788" s="81"/>
      <c r="E2788" s="81">
        <f>(E2787*Invoice!I5489)+((E2787-(E2787*Invoice!I5489))*Invoice!J5489)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9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Invoice!B5490</f>
        <v>0</v>
      </c>
      <c r="C2793" s="88">
        <f>Invoice!E5490</f>
        <v>0</v>
      </c>
      <c r="D2793" s="89">
        <f>Invoice!H5490</f>
        <v>0</v>
      </c>
      <c r="E2793" s="81">
        <f t="shared" si="185"/>
        <v>0</v>
      </c>
      <c r="F2793" s="81"/>
      <c r="G2793" s="82">
        <f t="shared" si="186"/>
        <v>0</v>
      </c>
      <c r="H2793" s="83">
        <f t="shared" si="187"/>
        <v>0</v>
      </c>
      <c r="I2793" s="83" t="e">
        <f t="shared" si="188"/>
        <v>#DIV/0!</v>
      </c>
      <c r="J2793" s="103" t="e">
        <f t="shared" si="189"/>
        <v>#DIV/0!</v>
      </c>
    </row>
    <row r="2794" spans="1:10" ht="12.75" customHeight="1" x14ac:dyDescent="0.25">
      <c r="A2794" s="101"/>
      <c r="D2794" s="81"/>
      <c r="E2794" s="81">
        <f>(E2793*Invoice!I5490)+((E2793-(E2793*Invoice!I5490))*Invoice!J5490)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10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Invoice!B5491</f>
        <v>0</v>
      </c>
      <c r="C2799" s="88">
        <f>Invoice!E5491</f>
        <v>0</v>
      </c>
      <c r="D2799" s="89">
        <f>Invoice!H5491</f>
        <v>0</v>
      </c>
      <c r="E2799" s="81">
        <f t="shared" si="185"/>
        <v>0</v>
      </c>
      <c r="F2799" s="81"/>
      <c r="G2799" s="82">
        <f t="shared" si="186"/>
        <v>0</v>
      </c>
      <c r="H2799" s="83">
        <f t="shared" si="187"/>
        <v>0</v>
      </c>
      <c r="I2799" s="83" t="e">
        <f t="shared" si="188"/>
        <v>#DIV/0!</v>
      </c>
      <c r="J2799" s="103" t="e">
        <f t="shared" si="189"/>
        <v>#DIV/0!</v>
      </c>
    </row>
    <row r="2800" spans="1:10" ht="12.75" customHeight="1" x14ac:dyDescent="0.25">
      <c r="A2800" s="101"/>
      <c r="D2800" s="81"/>
      <c r="E2800" s="81">
        <f>(E2799*Invoice!I5491)+((E2799-(E2799*Invoice!I5491))*Invoice!J5491)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11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Invoice!B5492</f>
        <v>0</v>
      </c>
      <c r="C2805" s="88">
        <f>Invoice!E5492</f>
        <v>0</v>
      </c>
      <c r="D2805" s="89">
        <f>Invoice!H5492</f>
        <v>0</v>
      </c>
      <c r="E2805" s="81">
        <f t="shared" si="185"/>
        <v>0</v>
      </c>
      <c r="F2805" s="81"/>
      <c r="G2805" s="82">
        <f t="shared" si="186"/>
        <v>0</v>
      </c>
      <c r="H2805" s="83">
        <f t="shared" si="187"/>
        <v>0</v>
      </c>
      <c r="I2805" s="83" t="e">
        <f t="shared" si="188"/>
        <v>#DIV/0!</v>
      </c>
      <c r="J2805" s="103" t="e">
        <f t="shared" si="189"/>
        <v>#DIV/0!</v>
      </c>
    </row>
    <row r="2806" spans="1:10" ht="12.75" customHeight="1" x14ac:dyDescent="0.25">
      <c r="A2806" s="101"/>
      <c r="D2806" s="81"/>
      <c r="E2806" s="81">
        <f>(E2805*Invoice!I5492)+((E2805-(E2805*Invoice!I5492))*Invoice!J5492)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12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Invoice!B5493</f>
        <v>0</v>
      </c>
      <c r="C2811" s="88">
        <f>Invoice!E5493</f>
        <v>0</v>
      </c>
      <c r="D2811" s="89">
        <f>Invoice!H5493</f>
        <v>0</v>
      </c>
      <c r="E2811" s="81">
        <f t="shared" si="185"/>
        <v>0</v>
      </c>
      <c r="F2811" s="81"/>
      <c r="G2811" s="82">
        <f t="shared" si="186"/>
        <v>0</v>
      </c>
      <c r="H2811" s="83">
        <f t="shared" si="187"/>
        <v>0</v>
      </c>
      <c r="I2811" s="83" t="e">
        <f t="shared" si="188"/>
        <v>#DIV/0!</v>
      </c>
      <c r="J2811" s="103" t="e">
        <f t="shared" si="189"/>
        <v>#DIV/0!</v>
      </c>
    </row>
    <row r="2812" spans="1:10" ht="12.75" customHeight="1" x14ac:dyDescent="0.25">
      <c r="A2812" s="101"/>
      <c r="D2812" s="81"/>
      <c r="E2812" s="81">
        <f>(E2811*Invoice!I5493)+((E2811-(E2811*Invoice!I5493))*Invoice!J5493)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13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Invoice!B5494</f>
        <v>0</v>
      </c>
      <c r="C2817" s="88">
        <f>Invoice!E5494</f>
        <v>0</v>
      </c>
      <c r="D2817" s="89">
        <f>Invoice!H5494</f>
        <v>0</v>
      </c>
      <c r="E2817" s="81">
        <f t="shared" si="185"/>
        <v>0</v>
      </c>
      <c r="F2817" s="81"/>
      <c r="G2817" s="82">
        <f t="shared" si="186"/>
        <v>0</v>
      </c>
      <c r="H2817" s="83">
        <f t="shared" si="187"/>
        <v>0</v>
      </c>
      <c r="I2817" s="83" t="e">
        <f t="shared" si="188"/>
        <v>#DIV/0!</v>
      </c>
      <c r="J2817" s="103" t="e">
        <f t="shared" si="189"/>
        <v>#DIV/0!</v>
      </c>
    </row>
    <row r="2818" spans="1:10" ht="12.75" customHeight="1" x14ac:dyDescent="0.25">
      <c r="A2818" s="101"/>
      <c r="D2818" s="81"/>
      <c r="E2818" s="81">
        <f>(E2817*Invoice!I5494)+((E2817-(E2817*Invoice!I5494))*Invoice!J5494)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14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Invoice!B5495</f>
        <v>0</v>
      </c>
      <c r="C2823" s="88">
        <f>Invoice!E5495</f>
        <v>0</v>
      </c>
      <c r="D2823" s="89">
        <f>Invoice!H5495</f>
        <v>0</v>
      </c>
      <c r="E2823" s="81">
        <f t="shared" si="185"/>
        <v>0</v>
      </c>
      <c r="F2823" s="81"/>
      <c r="G2823" s="82">
        <f t="shared" si="186"/>
        <v>0</v>
      </c>
      <c r="H2823" s="83">
        <f t="shared" si="187"/>
        <v>0</v>
      </c>
      <c r="I2823" s="83" t="e">
        <f t="shared" si="188"/>
        <v>#DIV/0!</v>
      </c>
      <c r="J2823" s="103" t="e">
        <f t="shared" si="189"/>
        <v>#DIV/0!</v>
      </c>
    </row>
    <row r="2824" spans="1:10" ht="12.75" customHeight="1" x14ac:dyDescent="0.25">
      <c r="A2824" s="101"/>
      <c r="D2824" s="81"/>
      <c r="E2824" s="81">
        <f>(E2823*Invoice!I5495)+((E2823-(E2823*Invoice!I5495))*Invoice!J5495)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15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Invoice!B5496</f>
        <v>0</v>
      </c>
      <c r="C2829" s="88">
        <f>Invoice!E5496</f>
        <v>0</v>
      </c>
      <c r="D2829" s="89">
        <f>Invoice!H5496</f>
        <v>0</v>
      </c>
      <c r="E2829" s="81">
        <f t="shared" si="185"/>
        <v>0</v>
      </c>
      <c r="F2829" s="81"/>
      <c r="G2829" s="82">
        <f t="shared" si="186"/>
        <v>0</v>
      </c>
      <c r="H2829" s="83">
        <f t="shared" si="187"/>
        <v>0</v>
      </c>
      <c r="I2829" s="83" t="e">
        <f t="shared" si="188"/>
        <v>#DIV/0!</v>
      </c>
      <c r="J2829" s="103" t="e">
        <f t="shared" si="189"/>
        <v>#DIV/0!</v>
      </c>
    </row>
    <row r="2830" spans="1:10" ht="12.75" customHeight="1" x14ac:dyDescent="0.25">
      <c r="A2830" s="101"/>
      <c r="D2830" s="81"/>
      <c r="E2830" s="81">
        <f>(E2829*Invoice!I5496)+((E2829-(E2829*Invoice!I5496))*Invoice!J5496)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16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Invoice!B5497</f>
        <v>0</v>
      </c>
      <c r="C2835" s="88">
        <f>Invoice!E5497</f>
        <v>0</v>
      </c>
      <c r="D2835" s="89">
        <f>Invoice!H5497</f>
        <v>0</v>
      </c>
      <c r="E2835" s="81">
        <f t="shared" si="185"/>
        <v>0</v>
      </c>
      <c r="F2835" s="81"/>
      <c r="G2835" s="82">
        <f t="shared" si="186"/>
        <v>0</v>
      </c>
      <c r="H2835" s="83">
        <f t="shared" si="187"/>
        <v>0</v>
      </c>
      <c r="I2835" s="83" t="e">
        <f t="shared" si="188"/>
        <v>#DIV/0!</v>
      </c>
      <c r="J2835" s="103" t="e">
        <f t="shared" si="189"/>
        <v>#DIV/0!</v>
      </c>
    </row>
    <row r="2836" spans="1:10" ht="12.75" customHeight="1" x14ac:dyDescent="0.25">
      <c r="A2836" s="101"/>
      <c r="D2836" s="81"/>
      <c r="E2836" s="81">
        <f>(E2835*Invoice!I5497)+((E2835-(E2835*Invoice!I5497))*Invoice!J5497)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C2839" s="88"/>
      <c r="D2839" s="89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6"/>
      <c r="B2840" s="107"/>
      <c r="C2840" s="107"/>
      <c r="D2840" s="107"/>
      <c r="E2840" s="107"/>
      <c r="F2840" s="107"/>
      <c r="G2840" s="108">
        <f>G2747+G2753+G2759+G2765+G2771+G2777+G2783+G2789+G2795+G2801+G2807+G2813+G2819+G2825+G2831+G2837</f>
        <v>0</v>
      </c>
      <c r="H2840" s="108">
        <f>H2747+H2753+H2759+H2765+H2771+H2777+H2783+H2789+H2795+H2801+H2807+H2813+H2819+H2825+H2831+H2837</f>
        <v>0</v>
      </c>
      <c r="I2840" s="107"/>
      <c r="J2840" s="109">
        <f>H2748+H2754+H2760+H2766+H2772+H2778+H2784+H2790+H2796+H2802+H2808+H2814+H2820+H2826+H2832+H2838</f>
        <v>0</v>
      </c>
    </row>
    <row r="2842" spans="1:10" ht="12.75" customHeight="1" x14ac:dyDescent="0.25">
      <c r="A2842" s="94" t="s">
        <v>1</v>
      </c>
      <c r="B2842" s="95">
        <f>Invoice!E5588</f>
        <v>23080050</v>
      </c>
      <c r="C2842" s="96"/>
      <c r="D2842" s="97"/>
      <c r="E2842" s="97"/>
      <c r="F2842" s="97"/>
      <c r="G2842" s="98"/>
      <c r="H2842" s="99"/>
      <c r="I2842" s="99"/>
      <c r="J2842" s="100"/>
    </row>
    <row r="2843" spans="1:10" ht="12.75" customHeight="1" x14ac:dyDescent="0.25">
      <c r="A2843" s="101">
        <v>1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Invoice!B5596</f>
        <v>0</v>
      </c>
      <c r="C2844" s="88">
        <f>Invoice!E5596</f>
        <v>0</v>
      </c>
      <c r="D2844" s="89">
        <f>Invoice!H5596</f>
        <v>0</v>
      </c>
      <c r="E2844" s="81">
        <f>D2844*B2844</f>
        <v>0</v>
      </c>
      <c r="F2844" s="81"/>
      <c r="G2844" s="82">
        <f>E2844/1.11</f>
        <v>0</v>
      </c>
      <c r="H2844" s="83">
        <f>G2844*11%</f>
        <v>0</v>
      </c>
      <c r="I2844" s="83" t="e">
        <f>G2844/B2844</f>
        <v>#DIV/0!</v>
      </c>
      <c r="J2844" s="103" t="e">
        <f>H2844/B2844</f>
        <v>#DIV/0!</v>
      </c>
    </row>
    <row r="2845" spans="1:10" ht="12.75" customHeight="1" x14ac:dyDescent="0.25">
      <c r="A2845" s="101"/>
      <c r="D2845" s="81"/>
      <c r="E2845" s="81">
        <f>(E2844*Invoice!I5596)+((E2844-(E2844*Invoice!I5596))*Invoice!J5596)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2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Invoice!B5597</f>
        <v>0</v>
      </c>
      <c r="C2850" s="88">
        <f>Invoice!E5597</f>
        <v>0</v>
      </c>
      <c r="D2850" s="89">
        <f>Invoice!H5597</f>
        <v>0</v>
      </c>
      <c r="E2850" s="81">
        <f t="shared" ref="E2850:E2934" si="190">D2850*B2850</f>
        <v>0</v>
      </c>
      <c r="F2850" s="81"/>
      <c r="G2850" s="82">
        <f t="shared" ref="G2850:G2934" si="191">E2850/1.11</f>
        <v>0</v>
      </c>
      <c r="H2850" s="83">
        <f t="shared" ref="H2850:H2934" si="192">G2850*11%</f>
        <v>0</v>
      </c>
      <c r="I2850" s="83" t="e">
        <f t="shared" ref="I2850:I2934" si="193">G2850/B2850</f>
        <v>#DIV/0!</v>
      </c>
      <c r="J2850" s="103" t="e">
        <f t="shared" ref="J2850:J2934" si="194">H2850/B2850</f>
        <v>#DIV/0!</v>
      </c>
    </row>
    <row r="2851" spans="1:10" ht="12.75" customHeight="1" x14ac:dyDescent="0.25">
      <c r="A2851" s="101"/>
      <c r="D2851" s="81"/>
      <c r="E2851" s="81">
        <f>(E2850*Invoice!I5597)+((E2850-(E2850*Invoice!I5597))*Invoice!J5597)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3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Invoice!B5598</f>
        <v>0</v>
      </c>
      <c r="C2856" s="88">
        <f>Invoice!E5598</f>
        <v>0</v>
      </c>
      <c r="D2856" s="89">
        <f>Invoice!H5598</f>
        <v>0</v>
      </c>
      <c r="E2856" s="81">
        <f t="shared" si="190"/>
        <v>0</v>
      </c>
      <c r="F2856" s="81"/>
      <c r="G2856" s="82">
        <f t="shared" si="191"/>
        <v>0</v>
      </c>
      <c r="H2856" s="83">
        <f t="shared" si="192"/>
        <v>0</v>
      </c>
      <c r="I2856" s="83" t="e">
        <f t="shared" si="193"/>
        <v>#DIV/0!</v>
      </c>
      <c r="J2856" s="103" t="e">
        <f t="shared" si="194"/>
        <v>#DIV/0!</v>
      </c>
    </row>
    <row r="2857" spans="1:10" ht="12.75" customHeight="1" x14ac:dyDescent="0.25">
      <c r="A2857" s="101"/>
      <c r="D2857" s="81"/>
      <c r="E2857" s="81">
        <f>(E2856*Invoice!I5598)+((E2856-(E2856*Invoice!I5598))*Invoice!J5598)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4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Invoice!B5599</f>
        <v>0</v>
      </c>
      <c r="C2862" s="88">
        <f>Invoice!E5599</f>
        <v>0</v>
      </c>
      <c r="D2862" s="89">
        <f>Invoice!H5599</f>
        <v>0</v>
      </c>
      <c r="E2862" s="81">
        <f t="shared" si="190"/>
        <v>0</v>
      </c>
      <c r="F2862" s="81"/>
      <c r="G2862" s="82">
        <f t="shared" si="191"/>
        <v>0</v>
      </c>
      <c r="H2862" s="83">
        <f t="shared" si="192"/>
        <v>0</v>
      </c>
      <c r="I2862" s="83" t="e">
        <f t="shared" si="193"/>
        <v>#DIV/0!</v>
      </c>
      <c r="J2862" s="103" t="e">
        <f t="shared" si="194"/>
        <v>#DIV/0!</v>
      </c>
    </row>
    <row r="2863" spans="1:10" ht="12.75" customHeight="1" x14ac:dyDescent="0.25">
      <c r="A2863" s="101"/>
      <c r="D2863" s="81"/>
      <c r="E2863" s="81">
        <f>(E2862*Invoice!I5599)+((E2862-(E2862*Invoice!I5599))*Invoice!J5599)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5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Invoice!B5600</f>
        <v>0</v>
      </c>
      <c r="C2868" s="88">
        <f>Invoice!E5600</f>
        <v>0</v>
      </c>
      <c r="D2868" s="89">
        <f>Invoice!H5600</f>
        <v>0</v>
      </c>
      <c r="E2868" s="81">
        <f t="shared" si="190"/>
        <v>0</v>
      </c>
      <c r="F2868" s="81"/>
      <c r="G2868" s="82">
        <f t="shared" si="191"/>
        <v>0</v>
      </c>
      <c r="H2868" s="83">
        <f t="shared" si="192"/>
        <v>0</v>
      </c>
      <c r="I2868" s="83" t="e">
        <f t="shared" si="193"/>
        <v>#DIV/0!</v>
      </c>
      <c r="J2868" s="103" t="e">
        <f t="shared" si="194"/>
        <v>#DIV/0!</v>
      </c>
    </row>
    <row r="2869" spans="1:10" ht="12.75" customHeight="1" x14ac:dyDescent="0.25">
      <c r="A2869" s="101"/>
      <c r="D2869" s="81"/>
      <c r="E2869" s="81">
        <f>(E2868*Invoice!I5600)+((E2868-(E2868*Invoice!I5600))*Invoice!J5600)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6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Invoice!B5601</f>
        <v>0</v>
      </c>
      <c r="C2874" s="88">
        <f>Invoice!E5601</f>
        <v>0</v>
      </c>
      <c r="D2874" s="89">
        <f>Invoice!H5601</f>
        <v>0</v>
      </c>
      <c r="E2874" s="81">
        <f t="shared" si="190"/>
        <v>0</v>
      </c>
      <c r="F2874" s="81"/>
      <c r="G2874" s="82">
        <f t="shared" si="191"/>
        <v>0</v>
      </c>
      <c r="H2874" s="83">
        <f t="shared" si="192"/>
        <v>0</v>
      </c>
      <c r="I2874" s="83" t="e">
        <f t="shared" si="193"/>
        <v>#DIV/0!</v>
      </c>
      <c r="J2874" s="103" t="e">
        <f t="shared" si="194"/>
        <v>#DIV/0!</v>
      </c>
    </row>
    <row r="2875" spans="1:10" ht="12.75" customHeight="1" x14ac:dyDescent="0.25">
      <c r="A2875" s="101"/>
      <c r="D2875" s="81"/>
      <c r="E2875" s="81">
        <f>(E2874*Invoice!I5601)+((E2874-(E2874*Invoice!I5601))*Invoice!J5601)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7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Invoice!B5602</f>
        <v>0</v>
      </c>
      <c r="C2880" s="88">
        <f>Invoice!E5602</f>
        <v>0</v>
      </c>
      <c r="D2880" s="89">
        <f>Invoice!H5602</f>
        <v>0</v>
      </c>
      <c r="E2880" s="81">
        <f t="shared" si="190"/>
        <v>0</v>
      </c>
      <c r="F2880" s="81"/>
      <c r="G2880" s="82">
        <f t="shared" si="191"/>
        <v>0</v>
      </c>
      <c r="H2880" s="83">
        <f t="shared" si="192"/>
        <v>0</v>
      </c>
      <c r="I2880" s="83" t="e">
        <f t="shared" si="193"/>
        <v>#DIV/0!</v>
      </c>
      <c r="J2880" s="103" t="e">
        <f t="shared" si="194"/>
        <v>#DIV/0!</v>
      </c>
    </row>
    <row r="2881" spans="1:10" ht="12.75" customHeight="1" x14ac:dyDescent="0.25">
      <c r="A2881" s="101"/>
      <c r="D2881" s="81"/>
      <c r="E2881" s="81">
        <f>(E2880*Invoice!I5602)+((E2880-(E2880*Invoice!I5602))*Invoice!J5602)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8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Invoice!B5603</f>
        <v>0</v>
      </c>
      <c r="C2886" s="88">
        <f>Invoice!E5603</f>
        <v>0</v>
      </c>
      <c r="D2886" s="89">
        <f>Invoice!H5603</f>
        <v>0</v>
      </c>
      <c r="E2886" s="81">
        <f t="shared" si="190"/>
        <v>0</v>
      </c>
      <c r="F2886" s="81"/>
      <c r="G2886" s="82">
        <f t="shared" si="191"/>
        <v>0</v>
      </c>
      <c r="H2886" s="83">
        <f t="shared" si="192"/>
        <v>0</v>
      </c>
      <c r="I2886" s="83" t="e">
        <f t="shared" si="193"/>
        <v>#DIV/0!</v>
      </c>
      <c r="J2886" s="103" t="e">
        <f t="shared" si="194"/>
        <v>#DIV/0!</v>
      </c>
    </row>
    <row r="2887" spans="1:10" ht="12.75" customHeight="1" x14ac:dyDescent="0.25">
      <c r="A2887" s="101"/>
      <c r="D2887" s="81"/>
      <c r="E2887" s="81">
        <f>(E2886*Invoice!I5603)+((E2886-(E2886*Invoice!I5603))*Invoice!J5603)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9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Invoice!B5604</f>
        <v>0</v>
      </c>
      <c r="C2892" s="88">
        <f>Invoice!E5604</f>
        <v>0</v>
      </c>
      <c r="D2892" s="89">
        <f>Invoice!H5604</f>
        <v>0</v>
      </c>
      <c r="E2892" s="81">
        <f t="shared" si="190"/>
        <v>0</v>
      </c>
      <c r="F2892" s="81"/>
      <c r="G2892" s="82">
        <f t="shared" si="191"/>
        <v>0</v>
      </c>
      <c r="H2892" s="83">
        <f t="shared" si="192"/>
        <v>0</v>
      </c>
      <c r="I2892" s="83" t="e">
        <f t="shared" si="193"/>
        <v>#DIV/0!</v>
      </c>
      <c r="J2892" s="103" t="e">
        <f t="shared" si="194"/>
        <v>#DIV/0!</v>
      </c>
    </row>
    <row r="2893" spans="1:10" ht="12.75" customHeight="1" x14ac:dyDescent="0.25">
      <c r="A2893" s="101"/>
      <c r="D2893" s="81"/>
      <c r="E2893" s="81">
        <f>(E2892*Invoice!I5604)+((E2892-(E2892*Invoice!I5604))*Invoice!J5604)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10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Invoice!B5605</f>
        <v>0</v>
      </c>
      <c r="C2898" s="88">
        <f>Invoice!E5605</f>
        <v>0</v>
      </c>
      <c r="D2898" s="89">
        <f>Invoice!H5605</f>
        <v>0</v>
      </c>
      <c r="E2898" s="81">
        <f t="shared" si="190"/>
        <v>0</v>
      </c>
      <c r="F2898" s="81"/>
      <c r="G2898" s="82">
        <f t="shared" si="191"/>
        <v>0</v>
      </c>
      <c r="H2898" s="83">
        <f t="shared" si="192"/>
        <v>0</v>
      </c>
      <c r="I2898" s="83" t="e">
        <f t="shared" si="193"/>
        <v>#DIV/0!</v>
      </c>
      <c r="J2898" s="103" t="e">
        <f t="shared" si="194"/>
        <v>#DIV/0!</v>
      </c>
    </row>
    <row r="2899" spans="1:10" ht="12.75" customHeight="1" x14ac:dyDescent="0.25">
      <c r="A2899" s="101"/>
      <c r="D2899" s="81"/>
      <c r="E2899" s="81">
        <f>(E2898*Invoice!I5605)+((E2898-(E2898*Invoice!I5605))*Invoice!J5605)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11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Invoice!B5606</f>
        <v>0</v>
      </c>
      <c r="C2904" s="88">
        <f>Invoice!E5606</f>
        <v>0</v>
      </c>
      <c r="D2904" s="89">
        <f>Invoice!H5606</f>
        <v>0</v>
      </c>
      <c r="E2904" s="81">
        <f t="shared" si="190"/>
        <v>0</v>
      </c>
      <c r="F2904" s="81"/>
      <c r="G2904" s="82">
        <f t="shared" si="191"/>
        <v>0</v>
      </c>
      <c r="H2904" s="83">
        <f t="shared" si="192"/>
        <v>0</v>
      </c>
      <c r="I2904" s="83" t="e">
        <f t="shared" si="193"/>
        <v>#DIV/0!</v>
      </c>
      <c r="J2904" s="103" t="e">
        <f t="shared" si="194"/>
        <v>#DIV/0!</v>
      </c>
    </row>
    <row r="2905" spans="1:10" ht="12.75" customHeight="1" x14ac:dyDescent="0.25">
      <c r="A2905" s="101"/>
      <c r="D2905" s="81"/>
      <c r="E2905" s="81">
        <f>(E2904*Invoice!I5606)+((E2904-(E2904*Invoice!I5606))*Invoice!J5606)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12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Invoice!B5607</f>
        <v>0</v>
      </c>
      <c r="C2910" s="88">
        <f>Invoice!E5607</f>
        <v>0</v>
      </c>
      <c r="D2910" s="89">
        <f>Invoice!H5607</f>
        <v>0</v>
      </c>
      <c r="E2910" s="81">
        <f t="shared" si="190"/>
        <v>0</v>
      </c>
      <c r="F2910" s="81"/>
      <c r="G2910" s="82">
        <f t="shared" si="191"/>
        <v>0</v>
      </c>
      <c r="H2910" s="83">
        <f t="shared" si="192"/>
        <v>0</v>
      </c>
      <c r="I2910" s="83" t="e">
        <f t="shared" si="193"/>
        <v>#DIV/0!</v>
      </c>
      <c r="J2910" s="103" t="e">
        <f t="shared" si="194"/>
        <v>#DIV/0!</v>
      </c>
    </row>
    <row r="2911" spans="1:10" ht="12.75" customHeight="1" x14ac:dyDescent="0.25">
      <c r="A2911" s="101"/>
      <c r="D2911" s="81"/>
      <c r="E2911" s="81">
        <f>(E2910*Invoice!I5607)+((E2910-(E2910*Invoice!I5607))*Invoice!J5607)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13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Invoice!B5608</f>
        <v>0</v>
      </c>
      <c r="C2916" s="88">
        <f>Invoice!E5608</f>
        <v>0</v>
      </c>
      <c r="D2916" s="89">
        <f>Invoice!H5608</f>
        <v>0</v>
      </c>
      <c r="E2916" s="81">
        <f t="shared" si="190"/>
        <v>0</v>
      </c>
      <c r="F2916" s="81"/>
      <c r="G2916" s="82">
        <f t="shared" si="191"/>
        <v>0</v>
      </c>
      <c r="H2916" s="83">
        <f t="shared" si="192"/>
        <v>0</v>
      </c>
      <c r="I2916" s="83" t="e">
        <f t="shared" si="193"/>
        <v>#DIV/0!</v>
      </c>
      <c r="J2916" s="103" t="e">
        <f t="shared" si="194"/>
        <v>#DIV/0!</v>
      </c>
    </row>
    <row r="2917" spans="1:10" ht="12.75" customHeight="1" x14ac:dyDescent="0.25">
      <c r="A2917" s="101"/>
      <c r="D2917" s="81"/>
      <c r="E2917" s="81">
        <f>(E2916*Invoice!I5608)+((E2916-(E2916*Invoice!I5608))*Invoice!J5608)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14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Invoice!B5609</f>
        <v>0</v>
      </c>
      <c r="C2922" s="88">
        <f>Invoice!E5609</f>
        <v>0</v>
      </c>
      <c r="D2922" s="89">
        <f>Invoice!H5609</f>
        <v>0</v>
      </c>
      <c r="E2922" s="81">
        <f t="shared" si="190"/>
        <v>0</v>
      </c>
      <c r="F2922" s="81"/>
      <c r="G2922" s="82">
        <f t="shared" si="191"/>
        <v>0</v>
      </c>
      <c r="H2922" s="83">
        <f t="shared" si="192"/>
        <v>0</v>
      </c>
      <c r="I2922" s="83" t="e">
        <f t="shared" si="193"/>
        <v>#DIV/0!</v>
      </c>
      <c r="J2922" s="103" t="e">
        <f t="shared" si="194"/>
        <v>#DIV/0!</v>
      </c>
    </row>
    <row r="2923" spans="1:10" ht="12.75" customHeight="1" x14ac:dyDescent="0.25">
      <c r="A2923" s="101"/>
      <c r="D2923" s="81"/>
      <c r="E2923" s="81">
        <f>(E2922*Invoice!I5609)+((E2922-(E2922*Invoice!I5609))*Invoice!J5609)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15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Invoice!B5610</f>
        <v>0</v>
      </c>
      <c r="C2928" s="88">
        <f>Invoice!E5610</f>
        <v>0</v>
      </c>
      <c r="D2928" s="89">
        <f>Invoice!H5610</f>
        <v>0</v>
      </c>
      <c r="E2928" s="81">
        <f t="shared" si="190"/>
        <v>0</v>
      </c>
      <c r="F2928" s="81"/>
      <c r="G2928" s="82">
        <f t="shared" si="191"/>
        <v>0</v>
      </c>
      <c r="H2928" s="83">
        <f t="shared" si="192"/>
        <v>0</v>
      </c>
      <c r="I2928" s="83" t="e">
        <f t="shared" si="193"/>
        <v>#DIV/0!</v>
      </c>
      <c r="J2928" s="103" t="e">
        <f t="shared" si="194"/>
        <v>#DIV/0!</v>
      </c>
    </row>
    <row r="2929" spans="1:10" ht="12.75" customHeight="1" x14ac:dyDescent="0.25">
      <c r="A2929" s="101"/>
      <c r="D2929" s="81"/>
      <c r="E2929" s="81">
        <f>(E2928*Invoice!I5610)+((E2928-(E2928*Invoice!I5610))*Invoice!J5610)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16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Invoice!B5611</f>
        <v>0</v>
      </c>
      <c r="C2934" s="88">
        <f>Invoice!E5611</f>
        <v>0</v>
      </c>
      <c r="D2934" s="89">
        <f>Invoice!H5611</f>
        <v>0</v>
      </c>
      <c r="E2934" s="81">
        <f t="shared" si="190"/>
        <v>0</v>
      </c>
      <c r="F2934" s="81"/>
      <c r="G2934" s="82">
        <f t="shared" si="191"/>
        <v>0</v>
      </c>
      <c r="H2934" s="83">
        <f t="shared" si="192"/>
        <v>0</v>
      </c>
      <c r="I2934" s="83" t="e">
        <f t="shared" si="193"/>
        <v>#DIV/0!</v>
      </c>
      <c r="J2934" s="103" t="e">
        <f t="shared" si="194"/>
        <v>#DIV/0!</v>
      </c>
    </row>
    <row r="2935" spans="1:10" ht="12.75" customHeight="1" x14ac:dyDescent="0.25">
      <c r="A2935" s="101"/>
      <c r="D2935" s="81"/>
      <c r="E2935" s="81">
        <f>(E2934*Invoice!I5611)+((E2934-(E2934*Invoice!I5611))*Invoice!J5611)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C2938" s="88"/>
      <c r="D2938" s="89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6"/>
      <c r="B2939" s="107"/>
      <c r="C2939" s="107"/>
      <c r="D2939" s="107"/>
      <c r="E2939" s="107"/>
      <c r="F2939" s="107"/>
      <c r="G2939" s="108">
        <f>G2846+G2852+G2858+G2864+G2870+G2876+G2882+G2888+G2894+G2900+G2906+G2912+G2918+G2924+G2930+G2936</f>
        <v>0</v>
      </c>
      <c r="H2939" s="108">
        <f>H2846+H2852+H2858+H2864+H2870+H2876+H2882+H2888+H2894+H2900+H2906+H2912+H2918+H2924+H2930+H2936</f>
        <v>0</v>
      </c>
      <c r="I2939" s="107"/>
      <c r="J2939" s="109">
        <f>H2847+H2853+H2859+H2865+H2871+H2877+H2883+H2889+H2895+H2901+H2907+H2913+H2919+H2925+H2931+H2937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2023-08-28T07:41:38Z</cp:lastPrinted>
  <dcterms:created xsi:type="dcterms:W3CDTF">2022-01-21T06:52:44Z</dcterms:created>
  <dcterms:modified xsi:type="dcterms:W3CDTF">2023-08-29T06:55:49Z</dcterms:modified>
</cp:coreProperties>
</file>