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92" i="1"/>
  <c r="E3916" i="1"/>
  <c r="E3954" i="1" s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372" i="1"/>
  <c r="E4410" i="1" s="1"/>
  <c r="E4448" i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<sst xmlns="http://schemas.openxmlformats.org/spreadsheetml/2006/main" count="9845" uniqueCount="63">
  <si>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</si>
  <si>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</si>
  <si>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</si>
  <si>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</si>
  <si>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</si>
  <si>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</si>
  <si>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</si>
  <si>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</si>
  <si>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</si>
  <si>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</si>
  <si>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</si>
  <si>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</si>
  <si>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</si>
  <si>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</si>
  <si>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</si>
  <si>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</si>
  <si>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</si>
  <si>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</si>
  <si>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</si>
  <si>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</si>
  <si>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</si>
  <si>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</si>
  <si>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</si>
  <si>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</si>
  <si>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</si>
  <si>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</si>
  <si>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</si>
  <si>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</si>
  <si>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</si>
  <si>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</si>
  <si>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 4061</t>
  </si>
  <si>
    <t>LILY JULIAWATI</t>
  </si>
  <si>
    <t>(REJO AGUNG)</t>
  </si>
  <si>
    <t>JOMBANG</t>
  </si>
  <si>
    <t>LSN</t>
  </si>
  <si>
    <t>CORRECTION TAPE JOYKO CT-507</t>
  </si>
  <si>
    <t>CUTTER 18 MM KENKO L-500 (BESAR)</t>
  </si>
  <si>
    <t>RISMA / CONDRO</t>
  </si>
  <si>
    <t>KO 4064</t>
  </si>
  <si>
    <t>CV PELITA JAYA</t>
  </si>
  <si>
    <t>(ANUGERAH SEJAHTERA)</t>
  </si>
  <si>
    <t>PURWOKERTO</t>
  </si>
  <si>
    <t>PCS</t>
  </si>
  <si>
    <t>HIGHLIGHTER / STABILO KENKO HL-100 KUNING</t>
  </si>
  <si>
    <t>NOVI / CONDRO</t>
  </si>
  <si>
    <t>SANTOSO BUDIONO</t>
  </si>
  <si>
    <t>(  ARMADA  )</t>
  </si>
  <si>
    <t>KO 4072</t>
  </si>
  <si>
    <t>CORRECTION TAPE KENKO CT-905 (12M x 5MM)</t>
  </si>
  <si>
    <t>G 4040</t>
  </si>
  <si>
    <t>LS</t>
  </si>
  <si>
    <t>GEL PEN KENKO HI-TECH-H 0.28 MM HITAM</t>
  </si>
  <si>
    <t>GEL PEN KENKO HI-TECH-H 0.28 MM BIRU</t>
  </si>
  <si>
    <t>NOVI / YO</t>
  </si>
  <si>
    <t>KO 4042</t>
  </si>
  <si>
    <t>CV SINAR CAHAYA NIRMALA</t>
  </si>
  <si>
    <t/>
  </si>
  <si>
    <t>BREBES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</si>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</sst>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561" zoomScaleNormal="100" workbookViewId="0">
      <selection activeCell="A571" sqref="A571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23050001</v>
      </c>
      <c r="G2" s="11" t="s">
        <v>2</v>
      </c>
      <c r="H2" s="301" t="s">
        <v>31</v>
      </c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>
        <v>45049</v>
      </c>
      <c r="E4" s="344"/>
      <c r="F4" s="305"/>
      <c r="G4" s="18"/>
      <c r="H4" s="345" t="s">
        <v>32</v>
      </c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 t="s">
        <v>33</v>
      </c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60</v>
      </c>
      <c r="C10" s="46" t="s">
        <v>34</v>
      </c>
      <c r="D10" s="47">
        <v>1</v>
      </c>
      <c r="E10" s="110" t="s">
        <v>35</v>
      </c>
      <c r="F10" s="48"/>
      <c r="G10" s="49"/>
      <c r="H10" s="50">
        <v>55200</v>
      </c>
      <c r="I10" s="51">
        <v>0.125</v>
      </c>
      <c r="J10" s="51"/>
      <c r="K10" s="52">
        <f t="shared" ref="K10:K25" si="0">(B10*H10-((B10*H10)*I10))-((B10*H10-((B10*H10)*I10))*J10)</f>
        <v>2898000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34</v>
      </c>
      <c r="D11" s="93">
        <v>1</v>
      </c>
      <c r="E11" s="110" t="s">
        <v>36</v>
      </c>
      <c r="F11" s="48"/>
      <c r="G11" s="49"/>
      <c r="H11" s="50">
        <v>147600</v>
      </c>
      <c r="I11" s="51">
        <v>0.125</v>
      </c>
      <c r="J11" s="51"/>
      <c r="K11" s="52">
        <f t="shared" si="0"/>
        <v>2583000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5481000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543162.16216216213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5481000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07" t="s">
        <v>37</v>
      </c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23050001</v>
      </c>
      <c r="F40" s="123"/>
      <c r="G40" s="124" t="s">
        <v>2</v>
      </c>
      <c r="H40" s="351" t="str">
        <f>H2</f>
        <v>LILY JULIAWATI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45049</v>
      </c>
      <c r="E42" s="357"/>
      <c r="F42" s="355"/>
      <c r="G42" s="131"/>
      <c r="H42" s="358" t="str">
        <f>H4</f>
        <v>(REJO AGUNG)</v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 t="str">
        <f>H5</f>
        <v>JOMBANG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4061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60</v>
      </c>
      <c r="C48" s="287" t="str">
        <f t="shared" si="1"/>
        <v>LSN</v>
      </c>
      <c r="D48" s="288">
        <f t="shared" si="1"/>
        <v>1</v>
      </c>
      <c r="E48" s="289" t="str">
        <f t="shared" si="1"/>
        <v>CORRECTION TAPE JOYKO CT-507</v>
      </c>
      <c r="F48" s="158"/>
      <c r="G48" s="159"/>
      <c r="H48" s="160">
        <f t="shared" ref="H48:J63" si="2">H10</f>
        <v>55200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2898000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LSN</v>
      </c>
      <c r="D49" s="288">
        <f t="shared" si="1"/>
        <v>1</v>
      </c>
      <c r="E49" s="289" t="str">
        <f t="shared" si="1"/>
        <v>CUTTER 18 MM KENKO L-500 (BESAR)</v>
      </c>
      <c r="F49" s="158"/>
      <c r="G49" s="159"/>
      <c r="H49" s="160">
        <f t="shared" si="2"/>
        <v>147600</v>
      </c>
      <c r="I49" s="161">
        <f t="shared" si="2"/>
        <v>0.125</v>
      </c>
      <c r="J49" s="161">
        <f t="shared" si="2"/>
        <v>0</v>
      </c>
      <c r="K49" s="162">
        <f t="shared" si="3"/>
        <v>2583000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5481000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543162.16216216213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5481000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3" t="str">
        <f>J36</f>
        <v>RISMA / CONDRO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23050001</v>
      </c>
      <c r="F78" s="200"/>
      <c r="G78" s="201" t="s">
        <v>2</v>
      </c>
      <c r="H78" s="335" t="str">
        <f>H40</f>
        <v>LILY JULIAWATI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45049</v>
      </c>
      <c r="E80" s="311"/>
      <c r="F80" s="309"/>
      <c r="G80" s="208"/>
      <c r="H80" s="312" t="str">
        <f>H42</f>
        <v>(REJO AGUNG)</v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 t="str">
        <f>H43</f>
        <v>JOMBANG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4061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60</v>
      </c>
      <c r="C86" s="292" t="str">
        <f t="shared" si="4"/>
        <v>LSN</v>
      </c>
      <c r="D86" s="293">
        <f t="shared" si="4"/>
        <v>1</v>
      </c>
      <c r="E86" s="294" t="str">
        <f t="shared" si="4"/>
        <v>CORRECTION TAPE JOYKO CT-507</v>
      </c>
      <c r="F86" s="235"/>
      <c r="G86" s="236"/>
      <c r="H86" s="237">
        <f t="shared" ref="H86:J101" si="5">H48</f>
        <v>55200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2898000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LSN</v>
      </c>
      <c r="D87" s="293">
        <f t="shared" si="4"/>
        <v>1</v>
      </c>
      <c r="E87" s="294" t="str">
        <f t="shared" si="4"/>
        <v>CUTTER 18 MM KENKO L-500 (BESAR)</v>
      </c>
      <c r="F87" s="235"/>
      <c r="G87" s="236"/>
      <c r="H87" s="237">
        <f t="shared" si="5"/>
        <v>147600</v>
      </c>
      <c r="I87" s="238">
        <f t="shared" si="5"/>
        <v>0.125</v>
      </c>
      <c r="J87" s="238">
        <f t="shared" si="5"/>
        <v>0</v>
      </c>
      <c r="K87" s="239">
        <f t="shared" si="6"/>
        <v>2583000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5481000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543162.16216216213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5481000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5" t="str">
        <f>J74</f>
        <v>RISMA / CONDRO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23050002</v>
      </c>
      <c r="G116" s="11" t="s">
        <v>2</v>
      </c>
      <c r="H116" s="301" t="s">
        <v>39</v>
      </c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>
        <v>45049</v>
      </c>
      <c r="E118" s="344"/>
      <c r="F118" s="305"/>
      <c r="G118" s="18"/>
      <c r="H118" s="345" t="s">
        <v>40</v>
      </c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 t="s">
        <v>41</v>
      </c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480</v>
      </c>
      <c r="C124" s="46" t="s">
        <v>42</v>
      </c>
      <c r="D124" s="93">
        <v>1</v>
      </c>
      <c r="E124" s="110" t="s">
        <v>43</v>
      </c>
      <c r="F124" s="48"/>
      <c r="G124" s="49"/>
      <c r="H124" s="50">
        <v>3050</v>
      </c>
      <c r="I124" s="51">
        <v>0.13500000000000001</v>
      </c>
      <c r="J124" s="51"/>
      <c r="K124" s="52">
        <f t="shared" ref="K124:K139" si="7">(B124*H124-((B124*H124)*I124))-((B124*H124-((B124*H124)*I124))*J124)</f>
        <v>1266360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1266360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125495.13513513513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1266360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07" t="s">
        <v>44</v>
      </c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23050002</v>
      </c>
      <c r="F154" s="123"/>
      <c r="G154" s="124" t="s">
        <v>2</v>
      </c>
      <c r="H154" s="351" t="str">
        <f>H116</f>
        <v>CV PELITA JAYA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45049</v>
      </c>
      <c r="E156" s="357"/>
      <c r="F156" s="355"/>
      <c r="G156" s="131"/>
      <c r="H156" s="358" t="str">
        <f>H118</f>
        <v>(ANUGERAH SEJAHTERA)</v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 t="str">
        <f>H119</f>
        <v>PURWOKERTO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4064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480</v>
      </c>
      <c r="C162" s="287" t="str">
        <f t="shared" si="8"/>
        <v>PCS</v>
      </c>
      <c r="D162" s="288">
        <f t="shared" si="8"/>
        <v>1</v>
      </c>
      <c r="E162" s="289" t="str">
        <f t="shared" si="8"/>
        <v>HIGHLIGHTER / STABILO KENKO HL-100 KUNING</v>
      </c>
      <c r="F162" s="158"/>
      <c r="G162" s="159"/>
      <c r="H162" s="160">
        <f t="shared" ref="H162:J162" si="9">H124</f>
        <v>3050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1266360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1266360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125495.13513513513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1266360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3" t="str">
        <f>J150</f>
        <v>NOVI / CONDRO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23050002</v>
      </c>
      <c r="F192" s="200"/>
      <c r="G192" s="201" t="s">
        <v>2</v>
      </c>
      <c r="H192" s="335" t="str">
        <f>H154</f>
        <v>CV PELITA JAYA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45049</v>
      </c>
      <c r="E194" s="311"/>
      <c r="F194" s="309"/>
      <c r="G194" s="208"/>
      <c r="H194" s="312" t="str">
        <f>H156</f>
        <v>(ANUGERAH SEJAHTERA)</v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 t="str">
        <f>H157</f>
        <v>PURWOKERTO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4064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480</v>
      </c>
      <c r="C200" s="292" t="str">
        <f t="shared" si="41"/>
        <v>PCS</v>
      </c>
      <c r="D200" s="293">
        <f t="shared" si="41"/>
        <v>1</v>
      </c>
      <c r="E200" s="294" t="str">
        <f t="shared" si="41"/>
        <v>HIGHLIGHTER / STABILO KENKO HL-100 KUNING</v>
      </c>
      <c r="F200" s="235"/>
      <c r="G200" s="236"/>
      <c r="H200" s="237">
        <f t="shared" ref="H200:J200" si="42">H162</f>
        <v>3050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1266360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1266360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125495.13513513513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1266360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5" t="str">
        <f>J188</f>
        <v>NOVI / CONDRO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23050003</v>
      </c>
      <c r="G230" s="11" t="s">
        <v>2</v>
      </c>
      <c r="H230" s="301" t="s">
        <v>45</v>
      </c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>
        <v>45050</v>
      </c>
      <c r="E232" s="344"/>
      <c r="F232" s="305"/>
      <c r="G232" s="18"/>
      <c r="H232" s="345" t="s">
        <v>46</v>
      </c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 t="s">
        <v>41</v>
      </c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47</v>
      </c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48</v>
      </c>
      <c r="C238" s="46" t="s">
        <v>34</v>
      </c>
      <c r="D238" s="93">
        <v>1</v>
      </c>
      <c r="E238" s="110" t="s">
        <v>48</v>
      </c>
      <c r="F238" s="48"/>
      <c r="G238" s="49"/>
      <c r="H238" s="50">
        <v>62400</v>
      </c>
      <c r="I238" s="51">
        <v>0.13</v>
      </c>
      <c r="J238" s="51"/>
      <c r="K238" s="52">
        <f t="shared" ref="K238:K253" si="74">(B238*H238-((B238*H238)*I238))-((B238*H238-((B238*H238)*I238))*J238)</f>
        <v>2605824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2605824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258234.8108108108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2605824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07" t="s">
        <v>44</v>
      </c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23050003</v>
      </c>
      <c r="F268" s="123"/>
      <c r="G268" s="124" t="s">
        <v>2</v>
      </c>
      <c r="H268" s="351" t="str">
        <f>H230</f>
        <v>SANTOSO BUDIONO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45050</v>
      </c>
      <c r="E270" s="357"/>
      <c r="F270" s="355"/>
      <c r="G270" s="131"/>
      <c r="H270" s="358" t="str">
        <f>H232</f>
        <v>(  ARMADA  )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 t="str">
        <f>H233</f>
        <v>PURWOKERTO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4072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48</v>
      </c>
      <c r="C276" s="287" t="str">
        <f t="shared" si="75"/>
        <v>LSN</v>
      </c>
      <c r="D276" s="288">
        <f t="shared" si="75"/>
        <v>1</v>
      </c>
      <c r="E276" s="289" t="str">
        <f t="shared" si="75"/>
        <v>CORRECTION TAPE KENKO CT-905 (12M x 5MM)</v>
      </c>
      <c r="F276" s="158"/>
      <c r="G276" s="159"/>
      <c r="H276" s="160">
        <f t="shared" ref="H276:J276" si="76">H238</f>
        <v>62400</v>
      </c>
      <c r="I276" s="161">
        <f t="shared" si="76"/>
        <v>0.13</v>
      </c>
      <c r="J276" s="161">
        <f t="shared" si="76"/>
        <v>0</v>
      </c>
      <c r="K276" s="162">
        <f t="shared" ref="K276:K291" si="77">(B276*H276-((B276*H276)*I276))-((B276*H276-((B276*H276)*I276))*J276)</f>
        <v>2605824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2605824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258234.8108108108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2605824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3" t="str">
        <f>J264</f>
        <v>NOVI / CONDRO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23050003</v>
      </c>
      <c r="F306" s="200"/>
      <c r="G306" s="201" t="s">
        <v>2</v>
      </c>
      <c r="H306" s="335" t="str">
        <f>H268</f>
        <v>SANTOSO BUDIONO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45050</v>
      </c>
      <c r="E308" s="311"/>
      <c r="F308" s="309"/>
      <c r="G308" s="208"/>
      <c r="H308" s="312" t="str">
        <f>H270</f>
        <v>(  ARMADA  )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 t="str">
        <f>H271</f>
        <v>PURWOKERTO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4072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48</v>
      </c>
      <c r="C314" s="292" t="str">
        <f t="shared" si="108"/>
        <v>LSN</v>
      </c>
      <c r="D314" s="293">
        <f t="shared" si="108"/>
        <v>1</v>
      </c>
      <c r="E314" s="294" t="str">
        <f t="shared" si="108"/>
        <v>CORRECTION TAPE KENKO CT-905 (12M x 5MM)</v>
      </c>
      <c r="F314" s="235"/>
      <c r="G314" s="236"/>
      <c r="H314" s="237">
        <f t="shared" ref="H314:J314" si="109">H276</f>
        <v>62400</v>
      </c>
      <c r="I314" s="238">
        <f t="shared" si="109"/>
        <v>0.13</v>
      </c>
      <c r="J314" s="238">
        <f t="shared" si="109"/>
        <v>0</v>
      </c>
      <c r="K314" s="239">
        <f t="shared" ref="K314:K329" si="110">(B314*H314-((B314*H314)*I314))-((B314*H314-((B314*H314)*I314))*J314)</f>
        <v>2605824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2605824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258234.8108108108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2605824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5" t="str">
        <f>J302</f>
        <v>NOVI / CONDRO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23050004</v>
      </c>
      <c r="G344" s="11" t="s">
        <v>2</v>
      </c>
      <c r="H344" s="301" t="s">
        <v>31</v>
      </c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>
        <v>45051</v>
      </c>
      <c r="E346" s="344"/>
      <c r="F346" s="305"/>
      <c r="G346" s="18"/>
      <c r="H346" s="345" t="s">
        <v>32</v>
      </c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 t="s">
        <v>33</v>
      </c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576</v>
      </c>
      <c r="C352" s="46" t="s">
        <v>50</v>
      </c>
      <c r="D352" s="93">
        <v>4</v>
      </c>
      <c r="E352" s="63" t="s">
        <v>51</v>
      </c>
      <c r="F352" s="48"/>
      <c r="G352" s="49"/>
      <c r="H352" s="50">
        <v>39000</v>
      </c>
      <c r="I352" s="51">
        <v>0.125</v>
      </c>
      <c r="J352" s="51"/>
      <c r="K352" s="52">
        <f t="shared" ref="K352:K367" si="141">(B352*H352-((B352*H352)*I352))-((B352*H352-((B352*H352)*I352))*J352)</f>
        <v>19656000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50</v>
      </c>
      <c r="D353" s="93">
        <v>1</v>
      </c>
      <c r="E353" s="63" t="s">
        <v>52</v>
      </c>
      <c r="F353" s="48"/>
      <c r="G353" s="49"/>
      <c r="H353" s="50">
        <v>39000</v>
      </c>
      <c r="I353" s="51">
        <v>0.125</v>
      </c>
      <c r="J353" s="51"/>
      <c r="K353" s="52">
        <f t="shared" si="141"/>
        <v>4914000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24570000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2434864.8648648649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24570000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07" t="s">
        <v>53</v>
      </c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07"/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23050004</v>
      </c>
      <c r="F382" s="123"/>
      <c r="G382" s="124" t="s">
        <v>2</v>
      </c>
      <c r="H382" s="351" t="str">
        <f>H344</f>
        <v>LILY JULIAWATI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45051</v>
      </c>
      <c r="E384" s="357"/>
      <c r="F384" s="355"/>
      <c r="G384" s="131"/>
      <c r="H384" s="358" t="str">
        <f>H346</f>
        <v>(REJO AGUNG)</v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 t="str">
        <f>H347</f>
        <v>JOMBANG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4040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576</v>
      </c>
      <c r="C390" s="287" t="str">
        <f t="shared" si="142"/>
        <v>LS</v>
      </c>
      <c r="D390" s="288">
        <f t="shared" si="142"/>
        <v>4</v>
      </c>
      <c r="E390" s="289" t="str">
        <f t="shared" si="142"/>
        <v>GEL PEN KENKO HI-TECH-H 0.28 MM HITAM</v>
      </c>
      <c r="F390" s="158"/>
      <c r="G390" s="159"/>
      <c r="H390" s="160">
        <f t="shared" ref="H390:J390" si="143">H352</f>
        <v>39000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19656000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0.125</v>
      </c>
      <c r="J391" s="161">
        <f t="shared" si="146"/>
        <v>0</v>
      </c>
      <c r="K391" s="162">
        <f t="shared" si="144"/>
        <v>4914000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24570000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2434864.8648648649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24570000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3" t="str">
        <f>J378</f>
        <v>NOVI / YO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23050004</v>
      </c>
      <c r="F420" s="200"/>
      <c r="G420" s="201" t="s">
        <v>2</v>
      </c>
      <c r="H420" s="335" t="str">
        <f>H382</f>
        <v>LILY JULIAWATI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45051</v>
      </c>
      <c r="E422" s="311"/>
      <c r="F422" s="309"/>
      <c r="G422" s="208"/>
      <c r="H422" s="312" t="str">
        <f>H384</f>
        <v>(REJO AGUNG)</v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 t="str">
        <f>H385</f>
        <v>JOMBANG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4040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576</v>
      </c>
      <c r="C428" s="292" t="str">
        <f t="shared" si="175"/>
        <v>LS</v>
      </c>
      <c r="D428" s="293">
        <f t="shared" si="175"/>
        <v>4</v>
      </c>
      <c r="E428" s="294" t="str">
        <f t="shared" si="175"/>
        <v>GEL PEN KENKO HI-TECH-H 0.28 MM HITAM</v>
      </c>
      <c r="F428" s="235"/>
      <c r="G428" s="236"/>
      <c r="H428" s="237">
        <f t="shared" ref="H428:J428" si="176">H390</f>
        <v>39000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19656000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0.125</v>
      </c>
      <c r="J429" s="238">
        <f t="shared" si="179"/>
        <v>0</v>
      </c>
      <c r="K429" s="239">
        <f t="shared" si="177"/>
        <v>4914000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24570000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2434864.8648648649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24570000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5" t="str">
        <f>J416</f>
        <v>NOVI / YO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23050005</v>
      </c>
      <c r="G458" s="11" t="s">
        <v>2</v>
      </c>
      <c r="H458" s="301" t="s">
        <v>55</v>
      </c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>
        <v>45051</v>
      </c>
      <c r="E460" s="344"/>
      <c r="F460" s="305"/>
      <c r="G460" s="18"/>
      <c r="H460" s="345" t="s">
        <v>56</v>
      </c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 t="s">
        <v>57</v>
      </c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54</v>
      </c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58</v>
      </c>
      <c r="D466" s="93">
        <v>1</v>
      </c>
      <c r="E466" s="63" t="s">
        <v>59</v>
      </c>
      <c r="F466" s="48"/>
      <c r="G466" s="49"/>
      <c r="H466" s="50">
        <v>11900</v>
      </c>
      <c r="I466" s="51">
        <v>0.1</v>
      </c>
      <c r="J466" s="51"/>
      <c r="K466" s="52">
        <f t="shared" ref="K466:K481" si="208">(B466*H466-((B466*H466)*I466))-((B466*H466-((B466*H466)*I466))*J466)</f>
        <v>1542240</v>
      </c>
      <c r="L466" s="36"/>
    </row>
    <row r="467" spans="1:12" s="10" customFormat="1" ht="14.1" customHeight="1" x14ac:dyDescent="0.25">
      <c r="A467" s="45">
        <v>2</v>
      </c>
      <c r="B467" s="46">
        <v>72</v>
      </c>
      <c r="C467" s="46" t="s">
        <v>58</v>
      </c>
      <c r="D467" s="93">
        <v>1</v>
      </c>
      <c r="E467" s="63" t="s">
        <v>60</v>
      </c>
      <c r="F467" s="48"/>
      <c r="G467" s="49"/>
      <c r="H467" s="50">
        <v>23000</v>
      </c>
      <c r="I467" s="51">
        <v>0.1</v>
      </c>
      <c r="J467" s="51"/>
      <c r="K467" s="52">
        <f t="shared" si="208"/>
        <v>1490400</v>
      </c>
      <c r="L467" s="36"/>
    </row>
    <row r="468" spans="1:12" s="10" customFormat="1" ht="14.1" customHeight="1" x14ac:dyDescent="0.25">
      <c r="A468" s="45">
        <v>3</v>
      </c>
      <c r="B468" s="46">
        <v>48</v>
      </c>
      <c r="C468" s="46" t="s">
        <v>58</v>
      </c>
      <c r="D468" s="93">
        <v>1</v>
      </c>
      <c r="E468" s="63" t="s">
        <v>61</v>
      </c>
      <c r="F468" s="48"/>
      <c r="G468" s="49"/>
      <c r="H468" s="50">
        <v>29600</v>
      </c>
      <c r="I468" s="51">
        <v>0.1</v>
      </c>
      <c r="J468" s="51"/>
      <c r="K468" s="52">
        <f t="shared" si="208"/>
        <v>1278720</v>
      </c>
      <c r="L468" s="36"/>
    </row>
    <row r="469" spans="1:12" s="10" customFormat="1" ht="14.1" customHeight="1" x14ac:dyDescent="0.25">
      <c r="A469" s="45">
        <v>4</v>
      </c>
      <c r="B469" s="46">
        <v>144</v>
      </c>
      <c r="C469" s="46" t="s">
        <v>50</v>
      </c>
      <c r="D469" s="93">
        <v>2</v>
      </c>
      <c r="E469" s="63" t="s">
        <v>62</v>
      </c>
      <c r="F469" s="48"/>
      <c r="G469" s="49"/>
      <c r="H469" s="50">
        <v>54300</v>
      </c>
      <c r="I469" s="51">
        <v>0.1</v>
      </c>
      <c r="J469" s="51"/>
      <c r="K469" s="52">
        <f t="shared" si="208"/>
        <v>7037280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11348640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1124640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11348640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07" t="s">
        <v>53</v>
      </c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23050005</v>
      </c>
      <c r="F496" s="123"/>
      <c r="G496" s="124" t="s">
        <v>2</v>
      </c>
      <c r="H496" s="351" t="str">
        <f>H458</f>
        <v>CV SINAR CAHAYA NIRMALA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45051</v>
      </c>
      <c r="E498" s="357"/>
      <c r="F498" s="355"/>
      <c r="G498" s="131"/>
      <c r="H498" s="358" t="str">
        <f>H460</f>
        <v/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 t="str">
        <f>H461</f>
        <v>BREBES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4042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PC</v>
      </c>
      <c r="D504" s="288">
        <f t="shared" si="209"/>
        <v>1</v>
      </c>
      <c r="E504" s="289" t="str">
        <f t="shared" si="209"/>
        <v>CRAYON / OIL PASTEL JOYKO OP-12S PP CASE SEA WORLD</v>
      </c>
      <c r="F504" s="158"/>
      <c r="G504" s="159"/>
      <c r="H504" s="160">
        <f t="shared" ref="H504:J504" si="210">H466</f>
        <v>11900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1542240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72</v>
      </c>
      <c r="C505" s="287" t="str">
        <f t="shared" si="212"/>
        <v>PC</v>
      </c>
      <c r="D505" s="288">
        <f t="shared" si="212"/>
        <v>1</v>
      </c>
      <c r="E505" s="289" t="str">
        <f t="shared" si="212"/>
        <v>CRAYON / OIL PASTEL JOYKO OP-18S PP CASE SEA WORLD</v>
      </c>
      <c r="F505" s="158"/>
      <c r="G505" s="159"/>
      <c r="H505" s="160">
        <f t="shared" ref="H505:J505" si="213">H467</f>
        <v>23000</v>
      </c>
      <c r="I505" s="161">
        <f t="shared" si="213"/>
        <v>0.1</v>
      </c>
      <c r="J505" s="161">
        <f t="shared" si="213"/>
        <v>0</v>
      </c>
      <c r="K505" s="162">
        <f t="shared" si="211"/>
        <v>1490400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48</v>
      </c>
      <c r="C506" s="287" t="str">
        <f t="shared" si="214"/>
        <v>PC</v>
      </c>
      <c r="D506" s="288">
        <f t="shared" si="214"/>
        <v>1</v>
      </c>
      <c r="E506" s="289" t="str">
        <f t="shared" si="214"/>
        <v>CRAYON / OIL PASTEL JOYKO OP-24S PP CASE SEA WORLD</v>
      </c>
      <c r="F506" s="158"/>
      <c r="G506" s="159"/>
      <c r="H506" s="160">
        <f t="shared" ref="H506:J506" si="215">H468</f>
        <v>29600</v>
      </c>
      <c r="I506" s="161">
        <f t="shared" si="215"/>
        <v>0.1</v>
      </c>
      <c r="J506" s="161">
        <f t="shared" si="215"/>
        <v>0</v>
      </c>
      <c r="K506" s="162">
        <f t="shared" si="211"/>
        <v>1278720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144</v>
      </c>
      <c r="C507" s="287" t="str">
        <f t="shared" si="216"/>
        <v>LS</v>
      </c>
      <c r="D507" s="288">
        <f t="shared" si="216"/>
        <v>2</v>
      </c>
      <c r="E507" s="289" t="str">
        <f t="shared" si="216"/>
        <v>CORRECTION FLUID KENKO KE-01</v>
      </c>
      <c r="F507" s="158"/>
      <c r="G507" s="159"/>
      <c r="H507" s="160">
        <f t="shared" ref="H507:J507" si="217">H469</f>
        <v>54300</v>
      </c>
      <c r="I507" s="161">
        <f t="shared" si="217"/>
        <v>0.1</v>
      </c>
      <c r="J507" s="161">
        <f t="shared" si="217"/>
        <v>0</v>
      </c>
      <c r="K507" s="162">
        <f t="shared" si="211"/>
        <v>7037280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11348640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1124640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11348640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3" t="str">
        <f>J492</f>
        <v>NOVI / YO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23050005</v>
      </c>
      <c r="F534" s="200"/>
      <c r="G534" s="201" t="s">
        <v>2</v>
      </c>
      <c r="H534" s="335" t="str">
        <f>H496</f>
        <v>CV SINAR CAHAYA NIRMALA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45051</v>
      </c>
      <c r="E536" s="311"/>
      <c r="F536" s="309"/>
      <c r="G536" s="208"/>
      <c r="H536" s="312" t="str">
        <f>H498</f>
        <v/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 t="str">
        <f>H499</f>
        <v>BREBES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4042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PC</v>
      </c>
      <c r="D542" s="293">
        <f t="shared" si="242"/>
        <v>1</v>
      </c>
      <c r="E542" s="294" t="str">
        <f t="shared" si="242"/>
        <v>CRAYON / OIL PASTEL JOYKO OP-12S PP CASE SEA WORLD</v>
      </c>
      <c r="F542" s="235"/>
      <c r="G542" s="236"/>
      <c r="H542" s="237">
        <f t="shared" ref="H542:J542" si="243">H504</f>
        <v>11900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1542240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72</v>
      </c>
      <c r="C543" s="292" t="str">
        <f t="shared" si="245"/>
        <v>PC</v>
      </c>
      <c r="D543" s="293">
        <f t="shared" si="245"/>
        <v>1</v>
      </c>
      <c r="E543" s="294" t="str">
        <f t="shared" si="245"/>
        <v>CRAYON / OIL PASTEL JOYKO OP-18S PP CASE SEA WORLD</v>
      </c>
      <c r="F543" s="235"/>
      <c r="G543" s="236"/>
      <c r="H543" s="237">
        <f t="shared" ref="H543:J543" si="246">H505</f>
        <v>23000</v>
      </c>
      <c r="I543" s="238">
        <f t="shared" si="246"/>
        <v>0.1</v>
      </c>
      <c r="J543" s="238">
        <f t="shared" si="246"/>
        <v>0</v>
      </c>
      <c r="K543" s="239">
        <f t="shared" si="244"/>
        <v>1490400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48</v>
      </c>
      <c r="C544" s="292" t="str">
        <f t="shared" si="247"/>
        <v>PC</v>
      </c>
      <c r="D544" s="293">
        <f t="shared" si="247"/>
        <v>1</v>
      </c>
      <c r="E544" s="294" t="str">
        <f t="shared" si="247"/>
        <v>CRAYON / OIL PASTEL JOYKO OP-24S PP CASE SEA WORLD</v>
      </c>
      <c r="F544" s="235"/>
      <c r="G544" s="236"/>
      <c r="H544" s="237">
        <f t="shared" ref="H544:J544" si="248">H506</f>
        <v>29600</v>
      </c>
      <c r="I544" s="238">
        <f t="shared" si="248"/>
        <v>0.1</v>
      </c>
      <c r="J544" s="238">
        <f t="shared" si="248"/>
        <v>0</v>
      </c>
      <c r="K544" s="239">
        <f t="shared" si="244"/>
        <v>1278720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144</v>
      </c>
      <c r="C545" s="292" t="str">
        <f t="shared" si="249"/>
        <v>LS</v>
      </c>
      <c r="D545" s="293">
        <f t="shared" si="249"/>
        <v>2</v>
      </c>
      <c r="E545" s="294" t="str">
        <f t="shared" si="249"/>
        <v>CORRECTION FLUID KENKO KE-01</v>
      </c>
      <c r="F545" s="235"/>
      <c r="G545" s="236"/>
      <c r="H545" s="237">
        <f t="shared" ref="H545:J545" si="250">H507</f>
        <v>54300</v>
      </c>
      <c r="I545" s="238">
        <f t="shared" si="250"/>
        <v>0.1</v>
      </c>
      <c r="J545" s="238">
        <f t="shared" si="250"/>
        <v>0</v>
      </c>
      <c r="K545" s="239">
        <f t="shared" si="244"/>
        <v>7037280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11348640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1124640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11348640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5" t="str">
        <f>J530</f>
        <v>NOVI / YO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23050006</v>
      </c>
      <c r="G572" s="11" t="s">
        <v>2</v>
      </c>
      <c r="H572" s="301"/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/>
      <c r="E574" s="344"/>
      <c r="F574" s="305"/>
      <c r="G574" s="18"/>
      <c r="H574" s="345"/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/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3"/>
      <c r="E580" s="110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0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07"/>
      <c r="K606" s="308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23050006</v>
      </c>
      <c r="F610" s="123"/>
      <c r="G610" s="124" t="s">
        <v>2</v>
      </c>
      <c r="H610" s="351">
        <f>H572</f>
        <v>0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0</v>
      </c>
      <c r="E612" s="357"/>
      <c r="F612" s="355"/>
      <c r="G612" s="131"/>
      <c r="H612" s="358">
        <f>H574</f>
        <v>0</v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>
        <f>H575</f>
        <v>0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>
        <f>D576</f>
        <v>0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0</v>
      </c>
      <c r="C618" s="287">
        <f t="shared" si="276"/>
        <v>0</v>
      </c>
      <c r="D618" s="288">
        <f t="shared" si="276"/>
        <v>0</v>
      </c>
      <c r="E618" s="289">
        <f t="shared" si="276"/>
        <v>0</v>
      </c>
      <c r="F618" s="158"/>
      <c r="G618" s="159"/>
      <c r="H618" s="160">
        <f t="shared" ref="H618:J618" si="277">H580</f>
        <v>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0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3">
        <f>J606</f>
        <v>0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23050006</v>
      </c>
      <c r="F648" s="200"/>
      <c r="G648" s="201" t="s">
        <v>2</v>
      </c>
      <c r="H648" s="335">
        <f>H610</f>
        <v>0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0</v>
      </c>
      <c r="E650" s="311"/>
      <c r="F650" s="309"/>
      <c r="G650" s="208"/>
      <c r="H650" s="312">
        <f>H612</f>
        <v>0</v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>
        <f>H613</f>
        <v>0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>
        <f>D614</f>
        <v>0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0</v>
      </c>
      <c r="C656" s="292">
        <f t="shared" si="309"/>
        <v>0</v>
      </c>
      <c r="D656" s="293">
        <f t="shared" si="309"/>
        <v>0</v>
      </c>
      <c r="E656" s="294">
        <f t="shared" si="309"/>
        <v>0</v>
      </c>
      <c r="F656" s="235"/>
      <c r="G656" s="236"/>
      <c r="H656" s="237">
        <f t="shared" ref="H656:J656" si="310">H618</f>
        <v>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0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5">
        <f>J644</f>
        <v>0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23050007</v>
      </c>
      <c r="G686" s="11" t="s">
        <v>2</v>
      </c>
      <c r="H686" s="301"/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/>
      <c r="E688" s="344"/>
      <c r="F688" s="305"/>
      <c r="G688" s="18"/>
      <c r="H688" s="345"/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/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3"/>
      <c r="E694" s="110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0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0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07"/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23050007</v>
      </c>
      <c r="F724" s="123"/>
      <c r="G724" s="124" t="s">
        <v>2</v>
      </c>
      <c r="H724" s="351">
        <f>H686</f>
        <v>0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0</v>
      </c>
      <c r="E726" s="357"/>
      <c r="F726" s="355"/>
      <c r="G726" s="131"/>
      <c r="H726" s="358">
        <f>H688</f>
        <v>0</v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>
        <f>H689</f>
        <v>0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>
        <f>D690</f>
        <v>0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0</v>
      </c>
      <c r="C732" s="287">
        <f t="shared" si="343"/>
        <v>0</v>
      </c>
      <c r="D732" s="288">
        <f t="shared" si="343"/>
        <v>0</v>
      </c>
      <c r="E732" s="289">
        <f t="shared" si="343"/>
        <v>0</v>
      </c>
      <c r="F732" s="158"/>
      <c r="G732" s="159"/>
      <c r="H732" s="160">
        <f t="shared" ref="H732:J732" si="344">H694</f>
        <v>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0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0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3">
        <f>J720</f>
        <v>0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23050007</v>
      </c>
      <c r="F762" s="200"/>
      <c r="G762" s="201" t="s">
        <v>2</v>
      </c>
      <c r="H762" s="335">
        <f>H724</f>
        <v>0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0</v>
      </c>
      <c r="E764" s="311"/>
      <c r="F764" s="309"/>
      <c r="G764" s="208"/>
      <c r="H764" s="312">
        <f>H726</f>
        <v>0</v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>
        <f>H727</f>
        <v>0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>
        <f>D728</f>
        <v>0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0</v>
      </c>
      <c r="C770" s="292">
        <f t="shared" si="376"/>
        <v>0</v>
      </c>
      <c r="D770" s="293">
        <f t="shared" si="376"/>
        <v>0</v>
      </c>
      <c r="E770" s="294">
        <f t="shared" si="376"/>
        <v>0</v>
      </c>
      <c r="F770" s="235"/>
      <c r="G770" s="236"/>
      <c r="H770" s="237">
        <f t="shared" ref="H770:J770" si="377">H732</f>
        <v>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0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0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5">
        <f>J758</f>
        <v>0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23050008</v>
      </c>
      <c r="G800" s="11" t="s">
        <v>2</v>
      </c>
      <c r="H800" s="301"/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/>
      <c r="E802" s="344"/>
      <c r="F802" s="305"/>
      <c r="G802" s="18"/>
      <c r="H802" s="345"/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/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3"/>
      <c r="E808" s="110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0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07"/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23050008</v>
      </c>
      <c r="F838" s="123"/>
      <c r="G838" s="124" t="s">
        <v>2</v>
      </c>
      <c r="H838" s="351">
        <f>H800</f>
        <v>0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0</v>
      </c>
      <c r="E840" s="357"/>
      <c r="F840" s="355"/>
      <c r="G840" s="131"/>
      <c r="H840" s="358">
        <f>H802</f>
        <v>0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>
        <f>H803</f>
        <v>0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>
        <f>D804</f>
        <v>0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0</v>
      </c>
      <c r="C846" s="287">
        <f t="shared" si="410"/>
        <v>0</v>
      </c>
      <c r="D846" s="288">
        <f t="shared" si="410"/>
        <v>0</v>
      </c>
      <c r="E846" s="289">
        <f t="shared" si="410"/>
        <v>0</v>
      </c>
      <c r="F846" s="158"/>
      <c r="G846" s="159"/>
      <c r="H846" s="160">
        <f t="shared" ref="H846:J846" si="411">H808</f>
        <v>0</v>
      </c>
      <c r="I846" s="161">
        <f t="shared" si="411"/>
        <v>0</v>
      </c>
      <c r="J846" s="161">
        <f t="shared" si="411"/>
        <v>0</v>
      </c>
      <c r="K846" s="162">
        <f t="shared" ref="K846:K861" si="412">(B846*H846-((B846*H846)*I846))-((B846*H846-((B846*H846)*I846))*J846)</f>
        <v>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0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3">
        <f>J834</f>
        <v>0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23050008</v>
      </c>
      <c r="F876" s="200"/>
      <c r="G876" s="201" t="s">
        <v>2</v>
      </c>
      <c r="H876" s="335">
        <f>H838</f>
        <v>0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0</v>
      </c>
      <c r="E878" s="311"/>
      <c r="F878" s="309"/>
      <c r="G878" s="208"/>
      <c r="H878" s="312">
        <f>H840</f>
        <v>0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>
        <f>H841</f>
        <v>0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>
        <f>D842</f>
        <v>0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0</v>
      </c>
      <c r="C884" s="292">
        <f t="shared" si="443"/>
        <v>0</v>
      </c>
      <c r="D884" s="293">
        <f t="shared" si="443"/>
        <v>0</v>
      </c>
      <c r="E884" s="294">
        <f t="shared" si="443"/>
        <v>0</v>
      </c>
      <c r="F884" s="235"/>
      <c r="G884" s="236"/>
      <c r="H884" s="237">
        <f t="shared" ref="H884:J884" si="444">H846</f>
        <v>0</v>
      </c>
      <c r="I884" s="238">
        <f t="shared" si="444"/>
        <v>0</v>
      </c>
      <c r="J884" s="238">
        <f t="shared" si="444"/>
        <v>0</v>
      </c>
      <c r="K884" s="239">
        <f t="shared" ref="K884:K899" si="445">(B884*H884-((B884*H884)*I884))-((B884*H884-((B884*H884)*I884))*J884)</f>
        <v>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0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5">
        <f>J872</f>
        <v>0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23050009</v>
      </c>
      <c r="G914" s="11" t="s">
        <v>2</v>
      </c>
      <c r="H914" s="301"/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/>
      <c r="E916" s="344"/>
      <c r="F916" s="305"/>
      <c r="G916" s="18"/>
      <c r="H916" s="345"/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/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3"/>
      <c r="E922" s="110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0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07"/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23050009</v>
      </c>
      <c r="F952" s="123"/>
      <c r="G952" s="124" t="s">
        <v>2</v>
      </c>
      <c r="H952" s="351">
        <f>H914</f>
        <v>0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0</v>
      </c>
      <c r="E954" s="357"/>
      <c r="F954" s="355"/>
      <c r="G954" s="131"/>
      <c r="H954" s="358">
        <f>H916</f>
        <v>0</v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>
        <f>H917</f>
        <v>0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>
        <f>D918</f>
        <v>0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0</v>
      </c>
      <c r="C960" s="287">
        <f t="shared" si="477"/>
        <v>0</v>
      </c>
      <c r="D960" s="288">
        <f t="shared" si="477"/>
        <v>0</v>
      </c>
      <c r="E960" s="289">
        <f t="shared" si="477"/>
        <v>0</v>
      </c>
      <c r="F960" s="158"/>
      <c r="G960" s="159"/>
      <c r="H960" s="160">
        <f t="shared" ref="H960:J960" si="478">H922</f>
        <v>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0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3">
        <f>J948</f>
        <v>0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23050009</v>
      </c>
      <c r="F990" s="200"/>
      <c r="G990" s="201" t="s">
        <v>2</v>
      </c>
      <c r="H990" s="335">
        <f>H952</f>
        <v>0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0</v>
      </c>
      <c r="E992" s="311"/>
      <c r="F992" s="309"/>
      <c r="G992" s="208"/>
      <c r="H992" s="312">
        <f>H954</f>
        <v>0</v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>
        <f>H955</f>
        <v>0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>
        <f>D956</f>
        <v>0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0</v>
      </c>
      <c r="C998" s="292">
        <f t="shared" si="510"/>
        <v>0</v>
      </c>
      <c r="D998" s="293">
        <f t="shared" si="510"/>
        <v>0</v>
      </c>
      <c r="E998" s="294">
        <f t="shared" si="510"/>
        <v>0</v>
      </c>
      <c r="F998" s="235"/>
      <c r="G998" s="236"/>
      <c r="H998" s="237">
        <f t="shared" ref="H998:J998" si="511">H960</f>
        <v>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0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5">
        <f>J986</f>
        <v>0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23050010</v>
      </c>
      <c r="G1028" s="11" t="s">
        <v>2</v>
      </c>
      <c r="H1028" s="301"/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/>
      <c r="E1030" s="344"/>
      <c r="F1030" s="305"/>
      <c r="G1030" s="18"/>
      <c r="H1030" s="345"/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/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3"/>
      <c r="E1036" s="110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0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0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07"/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23050010</v>
      </c>
      <c r="F1066" s="123"/>
      <c r="G1066" s="124" t="s">
        <v>2</v>
      </c>
      <c r="H1066" s="351">
        <f>H1028</f>
        <v>0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0</v>
      </c>
      <c r="E1068" s="357"/>
      <c r="F1068" s="355"/>
      <c r="G1068" s="131"/>
      <c r="H1068" s="358">
        <f>H1030</f>
        <v>0</v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>
        <f>H1031</f>
        <v>0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>
        <f>D1032</f>
        <v>0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0</v>
      </c>
      <c r="C1074" s="287">
        <f t="shared" si="544"/>
        <v>0</v>
      </c>
      <c r="D1074" s="288">
        <f t="shared" si="544"/>
        <v>0</v>
      </c>
      <c r="E1074" s="289">
        <f t="shared" si="544"/>
        <v>0</v>
      </c>
      <c r="F1074" s="158"/>
      <c r="G1074" s="159"/>
      <c r="H1074" s="160">
        <f t="shared" ref="H1074:J1074" si="545">H1036</f>
        <v>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0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0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3">
        <f>J1062</f>
        <v>0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23050010</v>
      </c>
      <c r="F1104" s="200"/>
      <c r="G1104" s="201" t="s">
        <v>2</v>
      </c>
      <c r="H1104" s="335">
        <f>H1066</f>
        <v>0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0</v>
      </c>
      <c r="E1106" s="311"/>
      <c r="F1106" s="309"/>
      <c r="G1106" s="208"/>
      <c r="H1106" s="312">
        <f>H1068</f>
        <v>0</v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>
        <f>H1069</f>
        <v>0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>
        <f>D1070</f>
        <v>0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0</v>
      </c>
      <c r="C1112" s="292">
        <f t="shared" si="577"/>
        <v>0</v>
      </c>
      <c r="D1112" s="293">
        <f t="shared" si="577"/>
        <v>0</v>
      </c>
      <c r="E1112" s="294">
        <f t="shared" si="577"/>
        <v>0</v>
      </c>
      <c r="F1112" s="235"/>
      <c r="G1112" s="236"/>
      <c r="H1112" s="237">
        <f t="shared" ref="H1112:J1112" si="578">H1074</f>
        <v>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0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0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5">
        <f>J1100</f>
        <v>0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23050011</v>
      </c>
      <c r="G1142" s="11" t="s">
        <v>2</v>
      </c>
      <c r="H1142" s="301"/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/>
      <c r="E1144" s="344"/>
      <c r="F1144" s="305"/>
      <c r="G1144" s="18"/>
      <c r="H1144" s="345"/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/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0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0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07"/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23050011</v>
      </c>
      <c r="F1180" s="123"/>
      <c r="G1180" s="124" t="s">
        <v>2</v>
      </c>
      <c r="H1180" s="351">
        <f>H1142</f>
        <v>0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0</v>
      </c>
      <c r="E1182" s="357"/>
      <c r="F1182" s="355"/>
      <c r="G1182" s="131"/>
      <c r="H1182" s="358">
        <f>H1144</f>
        <v>0</v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>
        <f>H1145</f>
        <v>0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0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0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3">
        <f>J1176</f>
        <v>0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23050011</v>
      </c>
      <c r="F1218" s="200"/>
      <c r="G1218" s="201" t="s">
        <v>2</v>
      </c>
      <c r="H1218" s="335">
        <f>H1180</f>
        <v>0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0</v>
      </c>
      <c r="E1220" s="311"/>
      <c r="F1220" s="309"/>
      <c r="G1220" s="208"/>
      <c r="H1220" s="312">
        <f>H1182</f>
        <v>0</v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>
        <f>H1183</f>
        <v>0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0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0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5">
        <f>J1214</f>
        <v>0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23050012</v>
      </c>
      <c r="G1256" s="11" t="s">
        <v>2</v>
      </c>
      <c r="H1256" s="301"/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/>
      <c r="E1258" s="344"/>
      <c r="F1258" s="305"/>
      <c r="G1258" s="18"/>
      <c r="H1258" s="345"/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/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0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0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07"/>
      <c r="K1290" s="30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23050012</v>
      </c>
      <c r="F1294" s="123"/>
      <c r="G1294" s="124" t="s">
        <v>2</v>
      </c>
      <c r="H1294" s="351">
        <f>H1256</f>
        <v>0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0</v>
      </c>
      <c r="E1296" s="357"/>
      <c r="F1296" s="355"/>
      <c r="G1296" s="131"/>
      <c r="H1296" s="358">
        <f>H1258</f>
        <v>0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>
        <f>H1259</f>
        <v>0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0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0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3">
        <f>J1290</f>
        <v>0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23050012</v>
      </c>
      <c r="F1332" s="200"/>
      <c r="G1332" s="201" t="s">
        <v>2</v>
      </c>
      <c r="H1332" s="335">
        <f>H1294</f>
        <v>0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0</v>
      </c>
      <c r="E1334" s="311"/>
      <c r="F1334" s="309"/>
      <c r="G1334" s="208"/>
      <c r="H1334" s="312">
        <f>H1296</f>
        <v>0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>
        <f>H1297</f>
        <v>0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0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5">
        <f>J1328</f>
        <v>0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23050013</v>
      </c>
      <c r="G1370" s="11" t="s">
        <v>2</v>
      </c>
      <c r="H1370" s="301"/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/>
      <c r="E1372" s="344"/>
      <c r="F1372" s="305"/>
      <c r="G1372" s="18"/>
      <c r="H1372" s="345"/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/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0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0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07"/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23050013</v>
      </c>
      <c r="F1408" s="123"/>
      <c r="G1408" s="124" t="s">
        <v>2</v>
      </c>
      <c r="H1408" s="351">
        <f>H1370</f>
        <v>0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0</v>
      </c>
      <c r="E1410" s="357"/>
      <c r="F1410" s="355"/>
      <c r="G1410" s="131"/>
      <c r="H1410" s="358">
        <f>H1372</f>
        <v>0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>
        <f>H1373</f>
        <v>0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0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0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3">
        <f>J1404</f>
        <v>0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23050013</v>
      </c>
      <c r="F1446" s="200"/>
      <c r="G1446" s="201" t="s">
        <v>2</v>
      </c>
      <c r="H1446" s="335">
        <f>H1408</f>
        <v>0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0</v>
      </c>
      <c r="E1448" s="311"/>
      <c r="F1448" s="309"/>
      <c r="G1448" s="208"/>
      <c r="H1448" s="312">
        <f>H1410</f>
        <v>0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>
        <f>H1411</f>
        <v>0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0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5">
        <f>J1442</f>
        <v>0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23050014</v>
      </c>
      <c r="G1484" s="11" t="s">
        <v>2</v>
      </c>
      <c r="H1484" s="301"/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/>
      <c r="E1486" s="344"/>
      <c r="F1486" s="305"/>
      <c r="G1486" s="18"/>
      <c r="H1486" s="345"/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/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0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07"/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23050014</v>
      </c>
      <c r="F1522" s="123"/>
      <c r="G1522" s="124" t="s">
        <v>2</v>
      </c>
      <c r="H1522" s="351">
        <f>H1484</f>
        <v>0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0</v>
      </c>
      <c r="E1524" s="357"/>
      <c r="F1524" s="355"/>
      <c r="G1524" s="131"/>
      <c r="H1524" s="358">
        <f>H1486</f>
        <v>0</v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>
        <f>H1487</f>
        <v>0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0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3">
        <f>J1518</f>
        <v>0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23050014</v>
      </c>
      <c r="F1560" s="200"/>
      <c r="G1560" s="201" t="s">
        <v>2</v>
      </c>
      <c r="H1560" s="335">
        <f>H1522</f>
        <v>0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0</v>
      </c>
      <c r="E1562" s="311"/>
      <c r="F1562" s="309"/>
      <c r="G1562" s="208"/>
      <c r="H1562" s="312">
        <f>H1524</f>
        <v>0</v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>
        <f>H1525</f>
        <v>0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0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5">
        <f>J1556</f>
        <v>0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23050015</v>
      </c>
      <c r="G1598" s="11" t="s">
        <v>2</v>
      </c>
      <c r="H1598" s="301"/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/>
      <c r="E1600" s="344"/>
      <c r="F1600" s="305"/>
      <c r="G1600" s="18"/>
      <c r="H1600" s="345"/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/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0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0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07"/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23050015</v>
      </c>
      <c r="F1636" s="123"/>
      <c r="G1636" s="124" t="s">
        <v>2</v>
      </c>
      <c r="H1636" s="351">
        <f>H1598</f>
        <v>0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0</v>
      </c>
      <c r="E1638" s="357"/>
      <c r="F1638" s="355"/>
      <c r="G1638" s="131"/>
      <c r="H1638" s="358">
        <f>H1600</f>
        <v>0</v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>
        <f>H1601</f>
        <v>0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0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0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3">
        <f>J1632</f>
        <v>0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23050015</v>
      </c>
      <c r="F1674" s="200"/>
      <c r="G1674" s="201" t="s">
        <v>2</v>
      </c>
      <c r="H1674" s="335">
        <f>H1636</f>
        <v>0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0</v>
      </c>
      <c r="E1676" s="311"/>
      <c r="F1676" s="309"/>
      <c r="G1676" s="208"/>
      <c r="H1676" s="312">
        <f>H1638</f>
        <v>0</v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>
        <f>H1639</f>
        <v>0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0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0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5">
        <f>J1670</f>
        <v>0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23050016</v>
      </c>
      <c r="G1712" s="11" t="s">
        <v>2</v>
      </c>
      <c r="H1712" s="301"/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/>
      <c r="E1714" s="344"/>
      <c r="F1714" s="305"/>
      <c r="G1714" s="18"/>
      <c r="H1714" s="345"/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/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0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0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07"/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23050016</v>
      </c>
      <c r="F1750" s="123"/>
      <c r="G1750" s="124" t="s">
        <v>2</v>
      </c>
      <c r="H1750" s="351">
        <f>H1712</f>
        <v>0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0</v>
      </c>
      <c r="E1752" s="357"/>
      <c r="F1752" s="355"/>
      <c r="G1752" s="131"/>
      <c r="H1752" s="358">
        <f>H1714</f>
        <v>0</v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>
        <f>H1715</f>
        <v>0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0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0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3">
        <f>J1746</f>
        <v>0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23050016</v>
      </c>
      <c r="F1788" s="200"/>
      <c r="G1788" s="201" t="s">
        <v>2</v>
      </c>
      <c r="H1788" s="335">
        <f>H1750</f>
        <v>0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0</v>
      </c>
      <c r="E1790" s="311"/>
      <c r="F1790" s="309"/>
      <c r="G1790" s="208"/>
      <c r="H1790" s="312">
        <f>H1752</f>
        <v>0</v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>
        <f>H1753</f>
        <v>0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0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0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5">
        <f>J1784</f>
        <v>0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23050017</v>
      </c>
      <c r="G1826" s="11" t="s">
        <v>2</v>
      </c>
      <c r="H1826" s="301"/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/>
      <c r="E1828" s="344"/>
      <c r="F1828" s="305"/>
      <c r="G1828" s="18"/>
      <c r="H1828" s="345"/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/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0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0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07"/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23050017</v>
      </c>
      <c r="F1864" s="123"/>
      <c r="G1864" s="124" t="s">
        <v>2</v>
      </c>
      <c r="H1864" s="351">
        <f>H1826</f>
        <v>0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0</v>
      </c>
      <c r="E1866" s="357"/>
      <c r="F1866" s="355"/>
      <c r="G1866" s="131"/>
      <c r="H1866" s="358">
        <f>H1828</f>
        <v>0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>
        <f>H1829</f>
        <v>0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0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0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3">
        <f>J1860</f>
        <v>0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23050017</v>
      </c>
      <c r="F1902" s="200"/>
      <c r="G1902" s="201" t="s">
        <v>2</v>
      </c>
      <c r="H1902" s="335">
        <f>H1864</f>
        <v>0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0</v>
      </c>
      <c r="E1904" s="311"/>
      <c r="F1904" s="309"/>
      <c r="G1904" s="208"/>
      <c r="H1904" s="312">
        <f>H1866</f>
        <v>0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>
        <f>H1867</f>
        <v>0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0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0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5">
        <f>J1898</f>
        <v>0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23050018</v>
      </c>
      <c r="G1940" s="11" t="s">
        <v>2</v>
      </c>
      <c r="H1940" s="301"/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/>
      <c r="E1942" s="344"/>
      <c r="F1942" s="305"/>
      <c r="G1942" s="18"/>
      <c r="H1942" s="345"/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/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0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0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07"/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23050018</v>
      </c>
      <c r="F1978" s="123"/>
      <c r="G1978" s="124" t="s">
        <v>2</v>
      </c>
      <c r="H1978" s="351">
        <f>H1940</f>
        <v>0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0</v>
      </c>
      <c r="E1980" s="357"/>
      <c r="F1980" s="355"/>
      <c r="G1980" s="131"/>
      <c r="H1980" s="358">
        <f>H1942</f>
        <v>0</v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>
        <f>H1943</f>
        <v>0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0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0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3">
        <f>J1974</f>
        <v>0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23050018</v>
      </c>
      <c r="F2016" s="200"/>
      <c r="G2016" s="201" t="s">
        <v>2</v>
      </c>
      <c r="H2016" s="335">
        <f>H1978</f>
        <v>0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0</v>
      </c>
      <c r="E2018" s="311"/>
      <c r="F2018" s="309"/>
      <c r="G2018" s="208"/>
      <c r="H2018" s="312">
        <f>H1980</f>
        <v>0</v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>
        <f>H1981</f>
        <v>0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0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0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5">
        <f>J2012</f>
        <v>0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23050019</v>
      </c>
      <c r="G2054" s="11" t="s">
        <v>2</v>
      </c>
      <c r="H2054" s="301"/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/>
      <c r="E2056" s="344"/>
      <c r="F2056" s="305"/>
      <c r="G2056" s="18"/>
      <c r="H2056" s="345"/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/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0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0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07"/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23050019</v>
      </c>
      <c r="F2092" s="123"/>
      <c r="G2092" s="124" t="s">
        <v>2</v>
      </c>
      <c r="H2092" s="351">
        <f>H2054</f>
        <v>0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0</v>
      </c>
      <c r="E2094" s="357"/>
      <c r="F2094" s="355"/>
      <c r="G2094" s="131"/>
      <c r="H2094" s="358">
        <f>H2056</f>
        <v>0</v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>
        <f>H2057</f>
        <v>0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0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0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3">
        <f>J2088</f>
        <v>0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23050019</v>
      </c>
      <c r="F2130" s="200"/>
      <c r="G2130" s="201" t="s">
        <v>2</v>
      </c>
      <c r="H2130" s="335">
        <f>H2092</f>
        <v>0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0</v>
      </c>
      <c r="E2132" s="311"/>
      <c r="F2132" s="309"/>
      <c r="G2132" s="208"/>
      <c r="H2132" s="312">
        <f>H2094</f>
        <v>0</v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>
        <f>H2095</f>
        <v>0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0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0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5">
        <f>J2126</f>
        <v>0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23050020</v>
      </c>
      <c r="G2168" s="11" t="s">
        <v>2</v>
      </c>
      <c r="H2168" s="301"/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/>
      <c r="E2170" s="344"/>
      <c r="F2170" s="305"/>
      <c r="G2170" s="18"/>
      <c r="H2170" s="345"/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/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0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07"/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23050020</v>
      </c>
      <c r="F2206" s="123"/>
      <c r="G2206" s="124" t="s">
        <v>2</v>
      </c>
      <c r="H2206" s="351">
        <f>H2168</f>
        <v>0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0</v>
      </c>
      <c r="E2208" s="357"/>
      <c r="F2208" s="355"/>
      <c r="G2208" s="131"/>
      <c r="H2208" s="358">
        <f>H2170</f>
        <v>0</v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>
        <f>H2171</f>
        <v>0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0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3">
        <f>J2202</f>
        <v>0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23050020</v>
      </c>
      <c r="F2244" s="200"/>
      <c r="G2244" s="201" t="s">
        <v>2</v>
      </c>
      <c r="H2244" s="335">
        <f>H2206</f>
        <v>0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0</v>
      </c>
      <c r="E2246" s="311"/>
      <c r="F2246" s="309"/>
      <c r="G2246" s="208"/>
      <c r="H2246" s="312">
        <f>H2208</f>
        <v>0</v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>
        <f>H2209</f>
        <v>0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0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5">
        <f>J2240</f>
        <v>0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23050021</v>
      </c>
      <c r="G2282" s="11" t="s">
        <v>2</v>
      </c>
      <c r="H2282" s="301"/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/>
      <c r="E2284" s="344"/>
      <c r="F2284" s="305"/>
      <c r="G2284" s="18"/>
      <c r="H2284" s="345"/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/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0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07"/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23050021</v>
      </c>
      <c r="F2320" s="123"/>
      <c r="G2320" s="124" t="s">
        <v>2</v>
      </c>
      <c r="H2320" s="351">
        <f>H2282</f>
        <v>0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0</v>
      </c>
      <c r="E2322" s="357"/>
      <c r="F2322" s="355"/>
      <c r="G2322" s="131"/>
      <c r="H2322" s="358">
        <f>H2284</f>
        <v>0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>
        <f>H2285</f>
        <v>0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0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3">
        <f>J2316</f>
        <v>0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23050021</v>
      </c>
      <c r="F2358" s="200"/>
      <c r="G2358" s="201" t="s">
        <v>2</v>
      </c>
      <c r="H2358" s="335">
        <f>H2320</f>
        <v>0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0</v>
      </c>
      <c r="E2360" s="311"/>
      <c r="F2360" s="309"/>
      <c r="G2360" s="208"/>
      <c r="H2360" s="312">
        <f>H2322</f>
        <v>0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>
        <f>H2323</f>
        <v>0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0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5">
        <f>J2354</f>
        <v>0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23050022</v>
      </c>
      <c r="G2396" s="11" t="s">
        <v>2</v>
      </c>
      <c r="H2396" s="301"/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/>
      <c r="E2398" s="344"/>
      <c r="F2398" s="305"/>
      <c r="G2398" s="18"/>
      <c r="H2398" s="345"/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/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0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07"/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23050022</v>
      </c>
      <c r="F2434" s="123"/>
      <c r="G2434" s="124" t="s">
        <v>2</v>
      </c>
      <c r="H2434" s="351">
        <f>H2396</f>
        <v>0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0</v>
      </c>
      <c r="E2436" s="357"/>
      <c r="F2436" s="355"/>
      <c r="G2436" s="131"/>
      <c r="H2436" s="358">
        <f>H2398</f>
        <v>0</v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>
        <f>H2399</f>
        <v>0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0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3">
        <f>J2430</f>
        <v>0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23050022</v>
      </c>
      <c r="F2472" s="200"/>
      <c r="G2472" s="201" t="s">
        <v>2</v>
      </c>
      <c r="H2472" s="335">
        <f>H2434</f>
        <v>0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0</v>
      </c>
      <c r="E2474" s="311"/>
      <c r="F2474" s="309"/>
      <c r="G2474" s="208"/>
      <c r="H2474" s="312">
        <f>H2436</f>
        <v>0</v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>
        <f>H2437</f>
        <v>0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0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5">
        <f>J2468</f>
        <v>0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23050023</v>
      </c>
      <c r="G2510" s="11" t="s">
        <v>2</v>
      </c>
      <c r="H2510" s="301"/>
      <c r="I2510" s="301"/>
      <c r="J2510" s="301"/>
      <c r="K2510" s="30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03"/>
      <c r="I2511" s="303"/>
      <c r="J2511" s="303"/>
      <c r="K2511" s="30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/>
      <c r="E2512" s="344"/>
      <c r="F2512" s="305"/>
      <c r="G2512" s="18"/>
      <c r="H2512" s="345"/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/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0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0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07"/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23050023</v>
      </c>
      <c r="F2548" s="123"/>
      <c r="G2548" s="124" t="s">
        <v>2</v>
      </c>
      <c r="H2548" s="351">
        <f>H2510</f>
        <v>0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0</v>
      </c>
      <c r="E2550" s="357"/>
      <c r="F2550" s="355"/>
      <c r="G2550" s="131"/>
      <c r="H2550" s="358">
        <f>H2512</f>
        <v>0</v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>
        <f>H2513</f>
        <v>0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0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0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3">
        <f>J2544</f>
        <v>0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23050023</v>
      </c>
      <c r="F2586" s="200"/>
      <c r="G2586" s="201" t="s">
        <v>2</v>
      </c>
      <c r="H2586" s="335">
        <f>H2548</f>
        <v>0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0</v>
      </c>
      <c r="E2588" s="311"/>
      <c r="F2588" s="309"/>
      <c r="G2588" s="208"/>
      <c r="H2588" s="312">
        <f>H2550</f>
        <v>0</v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>
        <f>H2551</f>
        <v>0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0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0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5">
        <f>J2582</f>
        <v>0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23050024</v>
      </c>
      <c r="G2624" s="11" t="s">
        <v>2</v>
      </c>
      <c r="H2624" s="301"/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/>
      <c r="E2626" s="344"/>
      <c r="F2626" s="305"/>
      <c r="G2626" s="18"/>
      <c r="H2626" s="345"/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/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0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07"/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23050024</v>
      </c>
      <c r="F2662" s="123"/>
      <c r="G2662" s="124" t="s">
        <v>2</v>
      </c>
      <c r="H2662" s="351">
        <f>H2624</f>
        <v>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0</v>
      </c>
      <c r="E2664" s="357"/>
      <c r="F2664" s="355"/>
      <c r="G2664" s="131"/>
      <c r="H2664" s="358">
        <f>H2626</f>
        <v>0</v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>
        <f>H2627</f>
        <v>0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0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3">
        <f>J2658</f>
        <v>0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23050024</v>
      </c>
      <c r="F2700" s="200"/>
      <c r="G2700" s="201" t="s">
        <v>2</v>
      </c>
      <c r="H2700" s="335">
        <f>H2662</f>
        <v>0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0</v>
      </c>
      <c r="E2702" s="311"/>
      <c r="F2702" s="309"/>
      <c r="G2702" s="208"/>
      <c r="H2702" s="312">
        <f>H2664</f>
        <v>0</v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>
        <f>H2665</f>
        <v>0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0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5">
        <f>J2696</f>
        <v>0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23050025</v>
      </c>
      <c r="G2738" s="11" t="s">
        <v>2</v>
      </c>
      <c r="H2738" s="301"/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/>
      <c r="E2740" s="344"/>
      <c r="F2740" s="305"/>
      <c r="G2740" s="18"/>
      <c r="H2740" s="345"/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/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0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07"/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23050025</v>
      </c>
      <c r="F2776" s="123"/>
      <c r="G2776" s="124" t="s">
        <v>2</v>
      </c>
      <c r="H2776" s="351">
        <f>H2738</f>
        <v>0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0</v>
      </c>
      <c r="E2778" s="357"/>
      <c r="F2778" s="355"/>
      <c r="G2778" s="131"/>
      <c r="H2778" s="358">
        <f>H2740</f>
        <v>0</v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>
        <f>H2741</f>
        <v>0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0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3">
        <f>J2772</f>
        <v>0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23050025</v>
      </c>
      <c r="F2814" s="200"/>
      <c r="G2814" s="201" t="s">
        <v>2</v>
      </c>
      <c r="H2814" s="335">
        <f>H2776</f>
        <v>0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0</v>
      </c>
      <c r="E2816" s="311"/>
      <c r="F2816" s="309"/>
      <c r="G2816" s="208"/>
      <c r="H2816" s="312">
        <f>H2778</f>
        <v>0</v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>
        <f>H2779</f>
        <v>0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0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5">
        <f>J2810</f>
        <v>0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23050026</v>
      </c>
      <c r="G2852" s="11" t="s">
        <v>2</v>
      </c>
      <c r="H2852" s="301"/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/>
      <c r="E2854" s="344"/>
      <c r="F2854" s="305"/>
      <c r="G2854" s="18"/>
      <c r="H2854" s="345"/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/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0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07"/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23050026</v>
      </c>
      <c r="F2890" s="123"/>
      <c r="G2890" s="124" t="s">
        <v>2</v>
      </c>
      <c r="H2890" s="351">
        <f>H2852</f>
        <v>0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0</v>
      </c>
      <c r="E2892" s="357"/>
      <c r="F2892" s="355"/>
      <c r="G2892" s="131"/>
      <c r="H2892" s="358">
        <f>H2854</f>
        <v>0</v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>
        <f>H2855</f>
        <v>0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0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3">
        <f>J2886</f>
        <v>0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23050026</v>
      </c>
      <c r="F2928" s="200"/>
      <c r="G2928" s="201" t="s">
        <v>2</v>
      </c>
      <c r="H2928" s="335">
        <f>H2890</f>
        <v>0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0</v>
      </c>
      <c r="E2930" s="311"/>
      <c r="F2930" s="309"/>
      <c r="G2930" s="208"/>
      <c r="H2930" s="312">
        <f>H2892</f>
        <v>0</v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>
        <f>H2893</f>
        <v>0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0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5">
        <f>J2924</f>
        <v>0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23050027</v>
      </c>
      <c r="G2966" s="11" t="s">
        <v>2</v>
      </c>
      <c r="H2966" s="301"/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/>
      <c r="E2968" s="344"/>
      <c r="F2968" s="305"/>
      <c r="G2968" s="18"/>
      <c r="H2968" s="345"/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/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0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07"/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23050027</v>
      </c>
      <c r="F3004" s="123"/>
      <c r="G3004" s="124" t="s">
        <v>2</v>
      </c>
      <c r="H3004" s="351">
        <f>H2966</f>
        <v>0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0</v>
      </c>
      <c r="E3006" s="357"/>
      <c r="F3006" s="355"/>
      <c r="G3006" s="131"/>
      <c r="H3006" s="358">
        <f>H2968</f>
        <v>0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>
        <f>H2969</f>
        <v>0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0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3">
        <f>J3000</f>
        <v>0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23050027</v>
      </c>
      <c r="F3042" s="200"/>
      <c r="G3042" s="201" t="s">
        <v>2</v>
      </c>
      <c r="H3042" s="335">
        <f>H3004</f>
        <v>0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0</v>
      </c>
      <c r="E3044" s="311"/>
      <c r="F3044" s="309"/>
      <c r="G3044" s="208"/>
      <c r="H3044" s="312">
        <f>H3006</f>
        <v>0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>
        <f>H3007</f>
        <v>0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0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5">
        <f>J3038</f>
        <v>0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23050028</v>
      </c>
      <c r="G3080" s="11" t="s">
        <v>2</v>
      </c>
      <c r="H3080" s="301"/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/>
      <c r="E3082" s="344"/>
      <c r="F3082" s="305"/>
      <c r="G3082" s="18"/>
      <c r="H3082" s="345"/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/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0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07"/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23050028</v>
      </c>
      <c r="F3118" s="123"/>
      <c r="G3118" s="124" t="s">
        <v>2</v>
      </c>
      <c r="H3118" s="351">
        <f>H3080</f>
        <v>0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0</v>
      </c>
      <c r="E3120" s="357"/>
      <c r="F3120" s="355"/>
      <c r="G3120" s="131"/>
      <c r="H3120" s="358">
        <f>H3082</f>
        <v>0</v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>
        <f>H3083</f>
        <v>0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0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3">
        <f>J3114</f>
        <v>0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23050028</v>
      </c>
      <c r="F3156" s="200"/>
      <c r="G3156" s="201" t="s">
        <v>2</v>
      </c>
      <c r="H3156" s="335">
        <f>H3118</f>
        <v>0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0</v>
      </c>
      <c r="E3158" s="311"/>
      <c r="F3158" s="309"/>
      <c r="G3158" s="208"/>
      <c r="H3158" s="312">
        <f>H3120</f>
        <v>0</v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>
        <f>H3121</f>
        <v>0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0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5">
        <f>J3152</f>
        <v>0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23050029</v>
      </c>
      <c r="G3194" s="11" t="s">
        <v>2</v>
      </c>
      <c r="H3194" s="301"/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/>
      <c r="E3196" s="344"/>
      <c r="F3196" s="305"/>
      <c r="G3196" s="18"/>
      <c r="H3196" s="345"/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/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0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07"/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23050029</v>
      </c>
      <c r="F3232" s="123"/>
      <c r="G3232" s="124" t="s">
        <v>2</v>
      </c>
      <c r="H3232" s="351">
        <f>H3194</f>
        <v>0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0</v>
      </c>
      <c r="E3234" s="357"/>
      <c r="F3234" s="355"/>
      <c r="G3234" s="131"/>
      <c r="H3234" s="358">
        <f>H3196</f>
        <v>0</v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>
        <f>H3197</f>
        <v>0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0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3">
        <f>J3228</f>
        <v>0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23050029</v>
      </c>
      <c r="F3270" s="200"/>
      <c r="G3270" s="201" t="s">
        <v>2</v>
      </c>
      <c r="H3270" s="335">
        <f>H3232</f>
        <v>0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0</v>
      </c>
      <c r="E3272" s="311"/>
      <c r="F3272" s="309"/>
      <c r="G3272" s="208"/>
      <c r="H3272" s="312">
        <f>H3234</f>
        <v>0</v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>
        <f>H3235</f>
        <v>0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0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5">
        <f>J3266</f>
        <v>0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23050030</v>
      </c>
      <c r="G3308" s="11" t="s">
        <v>2</v>
      </c>
      <c r="H3308" s="301"/>
      <c r="I3308" s="301"/>
      <c r="J3308" s="301"/>
      <c r="K3308" s="30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03"/>
      <c r="I3309" s="303"/>
      <c r="J3309" s="303"/>
      <c r="K3309" s="30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/>
      <c r="E3310" s="344"/>
      <c r="F3310" s="305"/>
      <c r="G3310" s="18"/>
      <c r="H3310" s="345"/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/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0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0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07"/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23050030</v>
      </c>
      <c r="F3346" s="123"/>
      <c r="G3346" s="124" t="s">
        <v>2</v>
      </c>
      <c r="H3346" s="351">
        <f>H3308</f>
        <v>0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0</v>
      </c>
      <c r="E3348" s="357"/>
      <c r="F3348" s="355"/>
      <c r="G3348" s="131"/>
      <c r="H3348" s="358">
        <f>H3310</f>
        <v>0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>
        <f>H3311</f>
        <v>0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0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0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3">
        <f>J3342</f>
        <v>0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23050030</v>
      </c>
      <c r="F3384" s="200"/>
      <c r="G3384" s="201" t="s">
        <v>2</v>
      </c>
      <c r="H3384" s="335">
        <f>H3346</f>
        <v>0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0</v>
      </c>
      <c r="E3386" s="311"/>
      <c r="F3386" s="309"/>
      <c r="G3386" s="208"/>
      <c r="H3386" s="312">
        <f>H3348</f>
        <v>0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>
        <f>H3349</f>
        <v>0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0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0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5">
        <f>J3380</f>
        <v>0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23050031</v>
      </c>
      <c r="G3422" s="11" t="s">
        <v>2</v>
      </c>
      <c r="H3422" s="301"/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/>
      <c r="E3424" s="344"/>
      <c r="F3424" s="305"/>
      <c r="G3424" s="18"/>
      <c r="H3424" s="345"/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/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0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07"/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23050031</v>
      </c>
      <c r="F3460" s="123"/>
      <c r="G3460" s="124" t="s">
        <v>2</v>
      </c>
      <c r="H3460" s="351">
        <f>H3422</f>
        <v>0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0</v>
      </c>
      <c r="E3462" s="357"/>
      <c r="F3462" s="355"/>
      <c r="G3462" s="131"/>
      <c r="H3462" s="358">
        <f>H3424</f>
        <v>0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>
        <f>H3425</f>
        <v>0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0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3">
        <f>J3456</f>
        <v>0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23050031</v>
      </c>
      <c r="F3498" s="200"/>
      <c r="G3498" s="201" t="s">
        <v>2</v>
      </c>
      <c r="H3498" s="335">
        <f>H3460</f>
        <v>0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0</v>
      </c>
      <c r="E3500" s="311"/>
      <c r="F3500" s="309"/>
      <c r="G3500" s="208"/>
      <c r="H3500" s="312">
        <f>H3462</f>
        <v>0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>
        <f>H3463</f>
        <v>0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0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5">
        <f>J3494</f>
        <v>0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23050032</v>
      </c>
      <c r="G3536" s="11" t="s">
        <v>2</v>
      </c>
      <c r="H3536" s="301"/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/>
      <c r="E3538" s="344"/>
      <c r="F3538" s="305"/>
      <c r="G3538" s="18"/>
      <c r="H3538" s="345"/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/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0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07"/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23050032</v>
      </c>
      <c r="F3574" s="123"/>
      <c r="G3574" s="124" t="s">
        <v>2</v>
      </c>
      <c r="H3574" s="351">
        <f>H3536</f>
        <v>0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0</v>
      </c>
      <c r="E3576" s="357"/>
      <c r="F3576" s="355"/>
      <c r="G3576" s="131"/>
      <c r="H3576" s="358">
        <f>H3538</f>
        <v>0</v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>
        <f>H3539</f>
        <v>0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0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3">
        <f>J3570</f>
        <v>0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23050032</v>
      </c>
      <c r="F3612" s="200"/>
      <c r="G3612" s="201" t="s">
        <v>2</v>
      </c>
      <c r="H3612" s="335">
        <f>H3574</f>
        <v>0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0</v>
      </c>
      <c r="E3614" s="311"/>
      <c r="F3614" s="309"/>
      <c r="G3614" s="208"/>
      <c r="H3614" s="312">
        <f>H3576</f>
        <v>0</v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>
        <f>H3577</f>
        <v>0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0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5">
        <f>J3608</f>
        <v>0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23050033</v>
      </c>
      <c r="G3650" s="11" t="s">
        <v>2</v>
      </c>
      <c r="H3650" s="301"/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/>
      <c r="E3652" s="344"/>
      <c r="F3652" s="305"/>
      <c r="G3652" s="18"/>
      <c r="H3652" s="345"/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/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0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07"/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23050033</v>
      </c>
      <c r="F3688" s="123"/>
      <c r="G3688" s="124" t="s">
        <v>2</v>
      </c>
      <c r="H3688" s="351">
        <f>H3650</f>
        <v>0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0</v>
      </c>
      <c r="E3690" s="357"/>
      <c r="F3690" s="355"/>
      <c r="G3690" s="131"/>
      <c r="H3690" s="358">
        <f>H3652</f>
        <v>0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>
        <f>H3653</f>
        <v>0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0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3">
        <f>J3684</f>
        <v>0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23050033</v>
      </c>
      <c r="F3726" s="200"/>
      <c r="G3726" s="201" t="s">
        <v>2</v>
      </c>
      <c r="H3726" s="335">
        <f>H3688</f>
        <v>0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0</v>
      </c>
      <c r="E3728" s="311"/>
      <c r="F3728" s="309"/>
      <c r="G3728" s="208"/>
      <c r="H3728" s="312">
        <f>H3690</f>
        <v>0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>
        <f>H3691</f>
        <v>0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0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5">
        <f>J3722</f>
        <v>0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23050034</v>
      </c>
      <c r="G3764" s="11" t="s">
        <v>2</v>
      </c>
      <c r="H3764" s="301"/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/>
      <c r="E3766" s="344"/>
      <c r="F3766" s="305"/>
      <c r="G3766" s="18"/>
      <c r="H3766" s="345"/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/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0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07"/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23050034</v>
      </c>
      <c r="F3802" s="123"/>
      <c r="G3802" s="124" t="s">
        <v>2</v>
      </c>
      <c r="H3802" s="351">
        <f>H3764</f>
        <v>0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0</v>
      </c>
      <c r="E3804" s="357"/>
      <c r="F3804" s="355"/>
      <c r="G3804" s="131"/>
      <c r="H3804" s="358">
        <f>H3766</f>
        <v>0</v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>
        <f>H3767</f>
        <v>0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0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3">
        <f>J3798</f>
        <v>0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23050034</v>
      </c>
      <c r="F3840" s="200"/>
      <c r="G3840" s="201" t="s">
        <v>2</v>
      </c>
      <c r="H3840" s="335">
        <f>H3802</f>
        <v>0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0</v>
      </c>
      <c r="E3842" s="311"/>
      <c r="F3842" s="309"/>
      <c r="G3842" s="208"/>
      <c r="H3842" s="312">
        <f>H3804</f>
        <v>0</v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>
        <f>H3805</f>
        <v>0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0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5">
        <f>J3836</f>
        <v>0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23050035</v>
      </c>
      <c r="G3878" s="11" t="s">
        <v>2</v>
      </c>
      <c r="H3878" s="301"/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/>
      <c r="E3880" s="344"/>
      <c r="F3880" s="305"/>
      <c r="G3880" s="18"/>
      <c r="H3880" s="345"/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/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0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07"/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23050035</v>
      </c>
      <c r="F3916" s="123"/>
      <c r="G3916" s="124" t="s">
        <v>2</v>
      </c>
      <c r="H3916" s="351">
        <f>H3878</f>
        <v>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0</v>
      </c>
      <c r="E3918" s="357"/>
      <c r="F3918" s="355"/>
      <c r="G3918" s="131"/>
      <c r="H3918" s="358">
        <f>H3880</f>
        <v>0</v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>
        <f>H3881</f>
        <v>0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0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3">
        <f>J3912</f>
        <v>0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23050035</v>
      </c>
      <c r="F3954" s="200"/>
      <c r="G3954" s="201" t="s">
        <v>2</v>
      </c>
      <c r="H3954" s="335">
        <f>H3916</f>
        <v>0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0</v>
      </c>
      <c r="E3956" s="311"/>
      <c r="F3956" s="309"/>
      <c r="G3956" s="208"/>
      <c r="H3956" s="312">
        <f>H3918</f>
        <v>0</v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>
        <f>H3919</f>
        <v>0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0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5">
        <f>J3950</f>
        <v>0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23050036</v>
      </c>
      <c r="G3992" s="11" t="s">
        <v>2</v>
      </c>
      <c r="H3992" s="301"/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/>
      <c r="E3994" s="344"/>
      <c r="F3994" s="305"/>
      <c r="G3994" s="18"/>
      <c r="H3994" s="345"/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/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0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07"/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23050036</v>
      </c>
      <c r="F4030" s="123"/>
      <c r="G4030" s="124" t="s">
        <v>2</v>
      </c>
      <c r="H4030" s="351">
        <f>H3992</f>
        <v>0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0</v>
      </c>
      <c r="E4032" s="357"/>
      <c r="F4032" s="355"/>
      <c r="G4032" s="131"/>
      <c r="H4032" s="358">
        <f>H3994</f>
        <v>0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>
        <f>H3995</f>
        <v>0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0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3">
        <f>J4026</f>
        <v>0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23050036</v>
      </c>
      <c r="F4068" s="200"/>
      <c r="G4068" s="201" t="s">
        <v>2</v>
      </c>
      <c r="H4068" s="335">
        <f>H4030</f>
        <v>0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0</v>
      </c>
      <c r="E4070" s="311"/>
      <c r="F4070" s="309"/>
      <c r="G4070" s="208"/>
      <c r="H4070" s="312">
        <f>H4032</f>
        <v>0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>
        <f>H4033</f>
        <v>0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0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5">
        <f>J4064</f>
        <v>0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23050037</v>
      </c>
      <c r="G4106" s="11" t="s">
        <v>2</v>
      </c>
      <c r="H4106" s="301"/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/>
      <c r="E4108" s="344"/>
      <c r="F4108" s="305"/>
      <c r="G4108" s="18"/>
      <c r="H4108" s="345"/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/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0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07"/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23050037</v>
      </c>
      <c r="F4144" s="123"/>
      <c r="G4144" s="124" t="s">
        <v>2</v>
      </c>
      <c r="H4144" s="351">
        <f>H4106</f>
        <v>0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0</v>
      </c>
      <c r="E4146" s="357"/>
      <c r="F4146" s="355"/>
      <c r="G4146" s="131"/>
      <c r="H4146" s="358">
        <f>H4108</f>
        <v>0</v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>
        <f>H4109</f>
        <v>0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0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3">
        <f>J4140</f>
        <v>0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23050037</v>
      </c>
      <c r="F4182" s="200"/>
      <c r="G4182" s="201" t="s">
        <v>2</v>
      </c>
      <c r="H4182" s="335">
        <f>H4144</f>
        <v>0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0</v>
      </c>
      <c r="E4184" s="311"/>
      <c r="F4184" s="309"/>
      <c r="G4184" s="208"/>
      <c r="H4184" s="312">
        <f>H4146</f>
        <v>0</v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>
        <f>H4147</f>
        <v>0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0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5">
        <f>J4178</f>
        <v>0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23050038</v>
      </c>
      <c r="G4220" s="11" t="s">
        <v>2</v>
      </c>
      <c r="H4220" s="301"/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/>
      <c r="E4222" s="344"/>
      <c r="F4222" s="305"/>
      <c r="G4222" s="18"/>
      <c r="H4222" s="345"/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/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0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0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07"/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23050038</v>
      </c>
      <c r="F4258" s="123"/>
      <c r="G4258" s="124" t="s">
        <v>2</v>
      </c>
      <c r="H4258" s="351">
        <f>H4220</f>
        <v>0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0</v>
      </c>
      <c r="E4260" s="357"/>
      <c r="F4260" s="355"/>
      <c r="G4260" s="131"/>
      <c r="H4260" s="358">
        <f>H4222</f>
        <v>0</v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>
        <f>H4223</f>
        <v>0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0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0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3">
        <f>J4254</f>
        <v>0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23050038</v>
      </c>
      <c r="F4296" s="200"/>
      <c r="G4296" s="201" t="s">
        <v>2</v>
      </c>
      <c r="H4296" s="335">
        <f>H4258</f>
        <v>0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0</v>
      </c>
      <c r="E4298" s="311"/>
      <c r="F4298" s="309"/>
      <c r="G4298" s="208"/>
      <c r="H4298" s="312">
        <f>H4260</f>
        <v>0</v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>
        <f>H4261</f>
        <v>0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0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0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5">
        <f>J4292</f>
        <v>0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23050039</v>
      </c>
      <c r="G4334" s="11" t="s">
        <v>2</v>
      </c>
      <c r="H4334" s="301"/>
      <c r="I4334" s="301"/>
      <c r="J4334" s="301"/>
      <c r="K4334" s="30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5" t="s">
        <v>3</v>
      </c>
      <c r="G4335" s="17"/>
      <c r="H4335" s="303"/>
      <c r="I4335" s="303"/>
      <c r="J4335" s="303"/>
      <c r="K4335" s="30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3"/>
      <c r="E4336" s="344"/>
      <c r="F4336" s="305"/>
      <c r="G4336" s="18"/>
      <c r="H4336" s="345"/>
      <c r="I4336" s="345"/>
      <c r="J4336" s="345"/>
      <c r="K4336" s="34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5"/>
      <c r="G4337" s="18"/>
      <c r="H4337" s="347"/>
      <c r="I4337" s="347"/>
      <c r="J4337" s="347"/>
      <c r="K4337" s="34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49"/>
      <c r="I4338" s="349"/>
      <c r="J4338" s="349"/>
      <c r="K4338" s="35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2"/>
      <c r="K4359" s="30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7">
        <f>SUM(K4342:K4357)</f>
        <v>0</v>
      </c>
      <c r="K4360" s="32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29"/>
      <c r="K4361" s="32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6"/>
      <c r="K4363" s="30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0">
        <f>((J4360/1.11)+(K4362/1.11))*11%</f>
        <v>0</v>
      </c>
      <c r="K4364" s="33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6"/>
      <c r="K4365" s="30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07"/>
      <c r="K4368" s="30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07"/>
      <c r="K4369" s="30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23050039</v>
      </c>
      <c r="F4372" s="123"/>
      <c r="G4372" s="124" t="s">
        <v>2</v>
      </c>
      <c r="H4372" s="351">
        <f>H4334</f>
        <v>0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5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6">
        <f>D4336</f>
        <v>0</v>
      </c>
      <c r="E4374" s="357"/>
      <c r="F4374" s="355"/>
      <c r="G4374" s="131"/>
      <c r="H4374" s="358">
        <f>H4336</f>
        <v>0</v>
      </c>
      <c r="I4374" s="358"/>
      <c r="J4374" s="358"/>
      <c r="K4374" s="35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5"/>
      <c r="G4375" s="131"/>
      <c r="H4375" s="339">
        <f>H4337</f>
        <v>0</v>
      </c>
      <c r="I4375" s="339"/>
      <c r="J4375" s="339"/>
      <c r="K4375" s="34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1"/>
      <c r="I4376" s="341"/>
      <c r="J4376" s="341"/>
      <c r="K4376" s="34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4"/>
      <c r="K4397" s="36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5">
        <f>SUM(K4380:K4395)</f>
        <v>0</v>
      </c>
      <c r="K4398" s="36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1"/>
      <c r="K4399" s="36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0"/>
      <c r="K4401" s="36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2">
        <f>((J4398/1.11)+(K4400/1.11))*11%</f>
        <v>0</v>
      </c>
      <c r="K4402" s="36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0"/>
      <c r="K4403" s="36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3">
        <f>J4368</f>
        <v>0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23050039</v>
      </c>
      <c r="F4410" s="200"/>
      <c r="G4410" s="201" t="s">
        <v>2</v>
      </c>
      <c r="H4410" s="335">
        <f>H4372</f>
        <v>0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0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0">
        <f>D4374</f>
        <v>0</v>
      </c>
      <c r="E4412" s="311"/>
      <c r="F4412" s="309"/>
      <c r="G4412" s="208"/>
      <c r="H4412" s="312">
        <f>H4374</f>
        <v>0</v>
      </c>
      <c r="I4412" s="312"/>
      <c r="J4412" s="312"/>
      <c r="K4412" s="31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09"/>
      <c r="G4413" s="208"/>
      <c r="H4413" s="314">
        <f>H4375</f>
        <v>0</v>
      </c>
      <c r="I4413" s="314"/>
      <c r="J4413" s="314"/>
      <c r="K4413" s="31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6"/>
      <c r="I4414" s="316"/>
      <c r="J4414" s="316"/>
      <c r="K4414" s="31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8"/>
      <c r="K4435" s="31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0">
        <f>SUM(K4418:K4433)</f>
        <v>0</v>
      </c>
      <c r="K4436" s="32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2"/>
      <c r="K4437" s="32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9"/>
      <c r="K4439" s="31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3">
        <f>((J4436/1.11)+(K4438/1.11))*11%</f>
        <v>0</v>
      </c>
      <c r="K4440" s="32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9"/>
      <c r="K4441" s="31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5">
        <f>J4406</f>
        <v>0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23050040</v>
      </c>
      <c r="G4448" s="11" t="s">
        <v>2</v>
      </c>
      <c r="H4448" s="301"/>
      <c r="I4448" s="301"/>
      <c r="J4448" s="301"/>
      <c r="K4448" s="30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5" t="s">
        <v>3</v>
      </c>
      <c r="G4449" s="17"/>
      <c r="H4449" s="303"/>
      <c r="I4449" s="303"/>
      <c r="J4449" s="303"/>
      <c r="K4449" s="30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3"/>
      <c r="E4450" s="344"/>
      <c r="F4450" s="305"/>
      <c r="G4450" s="18"/>
      <c r="H4450" s="345"/>
      <c r="I4450" s="345"/>
      <c r="J4450" s="345"/>
      <c r="K4450" s="34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5"/>
      <c r="G4451" s="18"/>
      <c r="H4451" s="347"/>
      <c r="I4451" s="347"/>
      <c r="J4451" s="347"/>
      <c r="K4451" s="34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49"/>
      <c r="I4452" s="349"/>
      <c r="J4452" s="349"/>
      <c r="K4452" s="35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2"/>
      <c r="K4473" s="30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7">
        <f>SUM(K4456:K4471)</f>
        <v>0</v>
      </c>
      <c r="K4474" s="32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29"/>
      <c r="K4475" s="32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6"/>
      <c r="K4477" s="30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0">
        <f>((J4474/1.11)+(K4476/1.11))*11%</f>
        <v>0</v>
      </c>
      <c r="K4478" s="33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6"/>
      <c r="K4479" s="30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07"/>
      <c r="K4482" s="30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07"/>
      <c r="K4483" s="30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23050040</v>
      </c>
      <c r="F4486" s="123"/>
      <c r="G4486" s="124" t="s">
        <v>2</v>
      </c>
      <c r="H4486" s="351">
        <f>H4448</f>
        <v>0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5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6">
        <f>D4450</f>
        <v>0</v>
      </c>
      <c r="E4488" s="357"/>
      <c r="F4488" s="355"/>
      <c r="G4488" s="131"/>
      <c r="H4488" s="358">
        <f>H4450</f>
        <v>0</v>
      </c>
      <c r="I4488" s="358"/>
      <c r="J4488" s="358"/>
      <c r="K4488" s="35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5"/>
      <c r="G4489" s="131"/>
      <c r="H4489" s="339">
        <f>H4451</f>
        <v>0</v>
      </c>
      <c r="I4489" s="339"/>
      <c r="J4489" s="339"/>
      <c r="K4489" s="34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1"/>
      <c r="I4490" s="341"/>
      <c r="J4490" s="341"/>
      <c r="K4490" s="34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4"/>
      <c r="K4511" s="36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5">
        <f>SUM(K4494:K4509)</f>
        <v>0</v>
      </c>
      <c r="K4512" s="36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1"/>
      <c r="K4513" s="36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0"/>
      <c r="K4515" s="36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2">
        <f>((J4512/1.11)+(K4514/1.11))*11%</f>
        <v>0</v>
      </c>
      <c r="K4516" s="36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0"/>
      <c r="K4517" s="36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3">
        <f>J4482</f>
        <v>0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23050040</v>
      </c>
      <c r="F4524" s="200"/>
      <c r="G4524" s="201" t="s">
        <v>2</v>
      </c>
      <c r="H4524" s="335">
        <f>H4486</f>
        <v>0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0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0">
        <f>D4488</f>
        <v>0</v>
      </c>
      <c r="E4526" s="311"/>
      <c r="F4526" s="309"/>
      <c r="G4526" s="208"/>
      <c r="H4526" s="312">
        <f>H4488</f>
        <v>0</v>
      </c>
      <c r="I4526" s="312"/>
      <c r="J4526" s="312"/>
      <c r="K4526" s="31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09"/>
      <c r="G4527" s="208"/>
      <c r="H4527" s="314">
        <f>H4489</f>
        <v>0</v>
      </c>
      <c r="I4527" s="314"/>
      <c r="J4527" s="314"/>
      <c r="K4527" s="31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6"/>
      <c r="I4528" s="316"/>
      <c r="J4528" s="316"/>
      <c r="K4528" s="31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8"/>
      <c r="K4549" s="31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0">
        <f>SUM(K4532:K4547)</f>
        <v>0</v>
      </c>
      <c r="K4550" s="32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2"/>
      <c r="K4551" s="32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9"/>
      <c r="K4553" s="31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3">
        <f>((J4550/1.11)+(K4552/1.11))*11%</f>
        <v>0</v>
      </c>
      <c r="K4554" s="32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9"/>
      <c r="K4555" s="31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5">
        <f>J4520</f>
        <v>0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23050041</v>
      </c>
      <c r="G4562" s="11" t="s">
        <v>2</v>
      </c>
      <c r="H4562" s="301"/>
      <c r="I4562" s="301"/>
      <c r="J4562" s="301"/>
      <c r="K4562" s="30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5" t="s">
        <v>3</v>
      </c>
      <c r="G4563" s="17"/>
      <c r="H4563" s="303"/>
      <c r="I4563" s="303"/>
      <c r="J4563" s="303"/>
      <c r="K4563" s="30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3"/>
      <c r="E4564" s="344"/>
      <c r="F4564" s="305"/>
      <c r="G4564" s="18"/>
      <c r="H4564" s="345"/>
      <c r="I4564" s="345"/>
      <c r="J4564" s="345"/>
      <c r="K4564" s="34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5"/>
      <c r="G4565" s="18"/>
      <c r="H4565" s="347"/>
      <c r="I4565" s="347"/>
      <c r="J4565" s="347"/>
      <c r="K4565" s="34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49"/>
      <c r="I4566" s="349"/>
      <c r="J4566" s="349"/>
      <c r="K4566" s="35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2"/>
      <c r="K4587" s="30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7">
        <f>SUM(K4570:K4585)</f>
        <v>0</v>
      </c>
      <c r="K4588" s="32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29"/>
      <c r="K4589" s="32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6"/>
      <c r="K4591" s="30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0">
        <f>((J4588/1.11)+(K4590/1.11))*11%</f>
        <v>0</v>
      </c>
      <c r="K4592" s="33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6"/>
      <c r="K4593" s="30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07"/>
      <c r="K4596" s="30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07"/>
      <c r="K4597" s="30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23050041</v>
      </c>
      <c r="F4600" s="123"/>
      <c r="G4600" s="124" t="s">
        <v>2</v>
      </c>
      <c r="H4600" s="351">
        <f>H4562</f>
        <v>0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5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6">
        <f>D4564</f>
        <v>0</v>
      </c>
      <c r="E4602" s="357"/>
      <c r="F4602" s="355"/>
      <c r="G4602" s="131"/>
      <c r="H4602" s="358">
        <f>H4564</f>
        <v>0</v>
      </c>
      <c r="I4602" s="358"/>
      <c r="J4602" s="358"/>
      <c r="K4602" s="35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5"/>
      <c r="G4603" s="131"/>
      <c r="H4603" s="339">
        <f>H4565</f>
        <v>0</v>
      </c>
      <c r="I4603" s="339"/>
      <c r="J4603" s="339"/>
      <c r="K4603" s="34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1"/>
      <c r="I4604" s="341"/>
      <c r="J4604" s="341"/>
      <c r="K4604" s="34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4"/>
      <c r="K4625" s="36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5">
        <f>SUM(K4608:K4623)</f>
        <v>0</v>
      </c>
      <c r="K4626" s="36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1"/>
      <c r="K4627" s="36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0"/>
      <c r="K4629" s="36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2">
        <f>((J4626/1.11)+(K4628/1.11))*11%</f>
        <v>0</v>
      </c>
      <c r="K4630" s="36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0"/>
      <c r="K4631" s="36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3">
        <f>J4596</f>
        <v>0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23050041</v>
      </c>
      <c r="F4638" s="200"/>
      <c r="G4638" s="201" t="s">
        <v>2</v>
      </c>
      <c r="H4638" s="335">
        <f>H4600</f>
        <v>0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0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0">
        <f>D4602</f>
        <v>0</v>
      </c>
      <c r="E4640" s="311"/>
      <c r="F4640" s="309"/>
      <c r="G4640" s="208"/>
      <c r="H4640" s="312">
        <f>H4602</f>
        <v>0</v>
      </c>
      <c r="I4640" s="312"/>
      <c r="J4640" s="312"/>
      <c r="K4640" s="31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09"/>
      <c r="G4641" s="208"/>
      <c r="H4641" s="314">
        <f>H4603</f>
        <v>0</v>
      </c>
      <c r="I4641" s="314"/>
      <c r="J4641" s="314"/>
      <c r="K4641" s="31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6"/>
      <c r="I4642" s="316"/>
      <c r="J4642" s="316"/>
      <c r="K4642" s="31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8"/>
      <c r="K4663" s="31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0">
        <f>SUM(K4646:K4661)</f>
        <v>0</v>
      </c>
      <c r="K4664" s="32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2"/>
      <c r="K4665" s="32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9"/>
      <c r="K4667" s="31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3">
        <f>((J4664/1.11)+(K4666/1.11))*11%</f>
        <v>0</v>
      </c>
      <c r="K4668" s="32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9"/>
      <c r="K4669" s="31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5">
        <f>J4634</f>
        <v>0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23050042</v>
      </c>
      <c r="G4676" s="11" t="s">
        <v>2</v>
      </c>
      <c r="H4676" s="301"/>
      <c r="I4676" s="301"/>
      <c r="J4676" s="301"/>
      <c r="K4676" s="30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5" t="s">
        <v>3</v>
      </c>
      <c r="G4677" s="17"/>
      <c r="H4677" s="303"/>
      <c r="I4677" s="303"/>
      <c r="J4677" s="303"/>
      <c r="K4677" s="30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3"/>
      <c r="E4678" s="344"/>
      <c r="F4678" s="305"/>
      <c r="G4678" s="18"/>
      <c r="H4678" s="345"/>
      <c r="I4678" s="345"/>
      <c r="J4678" s="345"/>
      <c r="K4678" s="34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5"/>
      <c r="G4679" s="18"/>
      <c r="H4679" s="347"/>
      <c r="I4679" s="347"/>
      <c r="J4679" s="347"/>
      <c r="K4679" s="34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49"/>
      <c r="I4680" s="349"/>
      <c r="J4680" s="349"/>
      <c r="K4680" s="35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2"/>
      <c r="K4701" s="30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7">
        <f>SUM(K4684:K4699)</f>
        <v>0</v>
      </c>
      <c r="K4702" s="32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29"/>
      <c r="K4703" s="32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6"/>
      <c r="K4705" s="30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0">
        <f>((J4702/1.11)+(K4704/1.11))*11%</f>
        <v>0</v>
      </c>
      <c r="K4706" s="33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6"/>
      <c r="K4707" s="30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07"/>
      <c r="K4710" s="30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07"/>
      <c r="K4711" s="30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23050042</v>
      </c>
      <c r="F4714" s="123"/>
      <c r="G4714" s="124" t="s">
        <v>2</v>
      </c>
      <c r="H4714" s="351">
        <f>H4676</f>
        <v>0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5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6">
        <f>D4678</f>
        <v>0</v>
      </c>
      <c r="E4716" s="357"/>
      <c r="F4716" s="355"/>
      <c r="G4716" s="131"/>
      <c r="H4716" s="358">
        <f>H4678</f>
        <v>0</v>
      </c>
      <c r="I4716" s="358"/>
      <c r="J4716" s="358"/>
      <c r="K4716" s="35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5"/>
      <c r="G4717" s="131"/>
      <c r="H4717" s="339">
        <f>H4679</f>
        <v>0</v>
      </c>
      <c r="I4717" s="339"/>
      <c r="J4717" s="339"/>
      <c r="K4717" s="34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1"/>
      <c r="I4718" s="341"/>
      <c r="J4718" s="341"/>
      <c r="K4718" s="34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4"/>
      <c r="K4739" s="36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5">
        <f>SUM(K4722:K4737)</f>
        <v>0</v>
      </c>
      <c r="K4740" s="36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1"/>
      <c r="K4741" s="36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0"/>
      <c r="K4743" s="36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2">
        <f>((J4740/1.11)+(K4742/1.11))*11%</f>
        <v>0</v>
      </c>
      <c r="K4744" s="36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0"/>
      <c r="K4745" s="36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3">
        <f>J4710</f>
        <v>0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23050042</v>
      </c>
      <c r="F4752" s="200"/>
      <c r="G4752" s="201" t="s">
        <v>2</v>
      </c>
      <c r="H4752" s="335">
        <f>H4714</f>
        <v>0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0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0">
        <f>D4716</f>
        <v>0</v>
      </c>
      <c r="E4754" s="311"/>
      <c r="F4754" s="309"/>
      <c r="G4754" s="208"/>
      <c r="H4754" s="312">
        <f>H4716</f>
        <v>0</v>
      </c>
      <c r="I4754" s="312"/>
      <c r="J4754" s="312"/>
      <c r="K4754" s="31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09"/>
      <c r="G4755" s="208"/>
      <c r="H4755" s="314">
        <f>H4717</f>
        <v>0</v>
      </c>
      <c r="I4755" s="314"/>
      <c r="J4755" s="314"/>
      <c r="K4755" s="31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6"/>
      <c r="I4756" s="316"/>
      <c r="J4756" s="316"/>
      <c r="K4756" s="31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8"/>
      <c r="K4777" s="31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0">
        <f>SUM(K4760:K4775)</f>
        <v>0</v>
      </c>
      <c r="K4778" s="32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2"/>
      <c r="K4779" s="32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9"/>
      <c r="K4781" s="31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3">
        <f>((J4778/1.11)+(K4780/1.11))*11%</f>
        <v>0</v>
      </c>
      <c r="K4782" s="32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9"/>
      <c r="K4783" s="31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5">
        <f>J4748</f>
        <v>0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23050043</v>
      </c>
      <c r="G4790" s="11" t="s">
        <v>2</v>
      </c>
      <c r="H4790" s="301"/>
      <c r="I4790" s="301"/>
      <c r="J4790" s="301"/>
      <c r="K4790" s="30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5" t="s">
        <v>3</v>
      </c>
      <c r="G4791" s="17"/>
      <c r="H4791" s="303"/>
      <c r="I4791" s="303"/>
      <c r="J4791" s="303"/>
      <c r="K4791" s="30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3"/>
      <c r="E4792" s="344"/>
      <c r="F4792" s="305"/>
      <c r="G4792" s="18"/>
      <c r="H4792" s="345"/>
      <c r="I4792" s="345"/>
      <c r="J4792" s="345"/>
      <c r="K4792" s="34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5"/>
      <c r="G4793" s="18"/>
      <c r="H4793" s="347"/>
      <c r="I4793" s="347"/>
      <c r="J4793" s="347"/>
      <c r="K4793" s="34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49"/>
      <c r="I4794" s="349"/>
      <c r="J4794" s="349"/>
      <c r="K4794" s="35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2"/>
      <c r="K4815" s="30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7">
        <f>SUM(K4798:K4813)</f>
        <v>0</v>
      </c>
      <c r="K4816" s="32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29"/>
      <c r="K4817" s="32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6"/>
      <c r="K4819" s="30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0">
        <f>((J4816/1.11)+(K4818/1.11))*11%</f>
        <v>0</v>
      </c>
      <c r="K4820" s="33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6"/>
      <c r="K4821" s="30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07"/>
      <c r="K4824" s="30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07"/>
      <c r="K4825" s="30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23050043</v>
      </c>
      <c r="F4828" s="123"/>
      <c r="G4828" s="124" t="s">
        <v>2</v>
      </c>
      <c r="H4828" s="351">
        <f>H4790</f>
        <v>0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5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6">
        <f>D4792</f>
        <v>0</v>
      </c>
      <c r="E4830" s="357"/>
      <c r="F4830" s="355"/>
      <c r="G4830" s="131"/>
      <c r="H4830" s="358">
        <f>H4792</f>
        <v>0</v>
      </c>
      <c r="I4830" s="358"/>
      <c r="J4830" s="358"/>
      <c r="K4830" s="35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5"/>
      <c r="G4831" s="131"/>
      <c r="H4831" s="339">
        <f>H4793</f>
        <v>0</v>
      </c>
      <c r="I4831" s="339"/>
      <c r="J4831" s="339"/>
      <c r="K4831" s="34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1"/>
      <c r="I4832" s="341"/>
      <c r="J4832" s="341"/>
      <c r="K4832" s="34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4"/>
      <c r="K4853" s="36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5">
        <f>SUM(K4836:K4851)</f>
        <v>0</v>
      </c>
      <c r="K4854" s="36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1"/>
      <c r="K4855" s="36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0"/>
      <c r="K4857" s="36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2">
        <f>((J4854/1.11)+(K4856/1.11))*11%</f>
        <v>0</v>
      </c>
      <c r="K4858" s="36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0"/>
      <c r="K4859" s="36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3">
        <f>J4824</f>
        <v>0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23050043</v>
      </c>
      <c r="F4866" s="200"/>
      <c r="G4866" s="201" t="s">
        <v>2</v>
      </c>
      <c r="H4866" s="335">
        <f>H4828</f>
        <v>0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0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0">
        <f>D4830</f>
        <v>0</v>
      </c>
      <c r="E4868" s="311"/>
      <c r="F4868" s="309"/>
      <c r="G4868" s="208"/>
      <c r="H4868" s="312">
        <f>H4830</f>
        <v>0</v>
      </c>
      <c r="I4868" s="312"/>
      <c r="J4868" s="312"/>
      <c r="K4868" s="31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09"/>
      <c r="G4869" s="208"/>
      <c r="H4869" s="314">
        <f>H4831</f>
        <v>0</v>
      </c>
      <c r="I4869" s="314"/>
      <c r="J4869" s="314"/>
      <c r="K4869" s="31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6"/>
      <c r="I4870" s="316"/>
      <c r="J4870" s="316"/>
      <c r="K4870" s="31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8"/>
      <c r="K4891" s="31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0">
        <f>SUM(K4874:K4889)</f>
        <v>0</v>
      </c>
      <c r="K4892" s="32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2"/>
      <c r="K4893" s="32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9"/>
      <c r="K4895" s="31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3">
        <f>((J4892/1.11)+(K4894/1.11))*11%</f>
        <v>0</v>
      </c>
      <c r="K4896" s="32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9"/>
      <c r="K4897" s="31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5">
        <f>J4862</f>
        <v>0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23050044</v>
      </c>
      <c r="G4904" s="11" t="s">
        <v>2</v>
      </c>
      <c r="H4904" s="301"/>
      <c r="I4904" s="301"/>
      <c r="J4904" s="301"/>
      <c r="K4904" s="30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5" t="s">
        <v>3</v>
      </c>
      <c r="G4905" s="17"/>
      <c r="H4905" s="303"/>
      <c r="I4905" s="303"/>
      <c r="J4905" s="303"/>
      <c r="K4905" s="30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3"/>
      <c r="E4906" s="344"/>
      <c r="F4906" s="305"/>
      <c r="G4906" s="18"/>
      <c r="H4906" s="345"/>
      <c r="I4906" s="345"/>
      <c r="J4906" s="345"/>
      <c r="K4906" s="34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5"/>
      <c r="G4907" s="18"/>
      <c r="H4907" s="347"/>
      <c r="I4907" s="347"/>
      <c r="J4907" s="347"/>
      <c r="K4907" s="34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9"/>
      <c r="I4908" s="349"/>
      <c r="J4908" s="349"/>
      <c r="K4908" s="35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2"/>
      <c r="K4929" s="30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7">
        <f>SUM(K4912:K4927)</f>
        <v>0</v>
      </c>
      <c r="K4930" s="32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29"/>
      <c r="K4931" s="32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6"/>
      <c r="K4933" s="30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0">
        <f>((J4930/1.11)+(K4932/1.11))*11%</f>
        <v>0</v>
      </c>
      <c r="K4934" s="33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6"/>
      <c r="K4935" s="30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07"/>
      <c r="K4938" s="30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07"/>
      <c r="K4939" s="30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23050044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5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6">
        <f>D4906</f>
        <v>0</v>
      </c>
      <c r="E4944" s="357"/>
      <c r="F4944" s="355"/>
      <c r="G4944" s="131"/>
      <c r="H4944" s="358">
        <f>H4906</f>
        <v>0</v>
      </c>
      <c r="I4944" s="358"/>
      <c r="J4944" s="358"/>
      <c r="K4944" s="35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5"/>
      <c r="G4945" s="131"/>
      <c r="H4945" s="339">
        <f>H4907</f>
        <v>0</v>
      </c>
      <c r="I4945" s="339"/>
      <c r="J4945" s="339"/>
      <c r="K4945" s="34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1"/>
      <c r="I4946" s="341"/>
      <c r="J4946" s="341"/>
      <c r="K4946" s="34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4"/>
      <c r="K4967" s="36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5">
        <f>SUM(K4950:K4965)</f>
        <v>0</v>
      </c>
      <c r="K4968" s="36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1"/>
      <c r="K4969" s="36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0"/>
      <c r="K4971" s="36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2">
        <f>((J4968/1.11)+(K4970/1.11))*11%</f>
        <v>0</v>
      </c>
      <c r="K4972" s="36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0"/>
      <c r="K4973" s="36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3">
        <f>J4938</f>
        <v>0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23050044</v>
      </c>
      <c r="F4980" s="200"/>
      <c r="G4980" s="201" t="s">
        <v>2</v>
      </c>
      <c r="H4980" s="335">
        <f>H4942</f>
        <v>0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0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0">
        <f>D4944</f>
        <v>0</v>
      </c>
      <c r="E4982" s="311"/>
      <c r="F4982" s="309"/>
      <c r="G4982" s="208"/>
      <c r="H4982" s="312">
        <f>H4944</f>
        <v>0</v>
      </c>
      <c r="I4982" s="312"/>
      <c r="J4982" s="312"/>
      <c r="K4982" s="31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09"/>
      <c r="G4983" s="208"/>
      <c r="H4983" s="314">
        <f>H4945</f>
        <v>0</v>
      </c>
      <c r="I4983" s="314"/>
      <c r="J4983" s="314"/>
      <c r="K4983" s="31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6"/>
      <c r="I4984" s="316"/>
      <c r="J4984" s="316"/>
      <c r="K4984" s="31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8"/>
      <c r="K5005" s="31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0">
        <f>SUM(K4988:K5003)</f>
        <v>0</v>
      </c>
      <c r="K5006" s="32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2"/>
      <c r="K5007" s="32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9"/>
      <c r="K5009" s="31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3">
        <f>((J5006/1.11)+(K5008/1.11))*11%</f>
        <v>0</v>
      </c>
      <c r="K5010" s="32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9"/>
      <c r="K5011" s="31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5">
        <f>J4976</f>
        <v>0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23050045</v>
      </c>
      <c r="G5018" s="11" t="s">
        <v>2</v>
      </c>
      <c r="H5018" s="301"/>
      <c r="I5018" s="301"/>
      <c r="J5018" s="301"/>
      <c r="K5018" s="30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5" t="s">
        <v>3</v>
      </c>
      <c r="G5019" s="17"/>
      <c r="H5019" s="303"/>
      <c r="I5019" s="303"/>
      <c r="J5019" s="303"/>
      <c r="K5019" s="30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3"/>
      <c r="E5020" s="344"/>
      <c r="F5020" s="305"/>
      <c r="G5020" s="18"/>
      <c r="H5020" s="345"/>
      <c r="I5020" s="345"/>
      <c r="J5020" s="345"/>
      <c r="K5020" s="34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5"/>
      <c r="G5021" s="18"/>
      <c r="H5021" s="347"/>
      <c r="I5021" s="347"/>
      <c r="J5021" s="347"/>
      <c r="K5021" s="34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9"/>
      <c r="I5022" s="349"/>
      <c r="J5022" s="349"/>
      <c r="K5022" s="35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2"/>
      <c r="K5043" s="30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7">
        <f>SUM(K5026:K5041)</f>
        <v>0</v>
      </c>
      <c r="K5044" s="32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29"/>
      <c r="K5045" s="32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6"/>
      <c r="K5047" s="30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0">
        <f>((J5044/1.11)+(K5046/1.11))*11%</f>
        <v>0</v>
      </c>
      <c r="K5048" s="33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6"/>
      <c r="K5049" s="30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07"/>
      <c r="K5052" s="30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07"/>
      <c r="K5053" s="30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23050045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5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6">
        <f>D5020</f>
        <v>0</v>
      </c>
      <c r="E5058" s="357"/>
      <c r="F5058" s="355"/>
      <c r="G5058" s="131"/>
      <c r="H5058" s="358">
        <f>H5020</f>
        <v>0</v>
      </c>
      <c r="I5058" s="358"/>
      <c r="J5058" s="358"/>
      <c r="K5058" s="35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5"/>
      <c r="G5059" s="131"/>
      <c r="H5059" s="339">
        <f>H5021</f>
        <v>0</v>
      </c>
      <c r="I5059" s="339"/>
      <c r="J5059" s="339"/>
      <c r="K5059" s="34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1"/>
      <c r="I5060" s="341"/>
      <c r="J5060" s="341"/>
      <c r="K5060" s="34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4"/>
      <c r="K5081" s="36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5">
        <f>SUM(K5064:K5079)</f>
        <v>0</v>
      </c>
      <c r="K5082" s="36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1"/>
      <c r="K5083" s="36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0"/>
      <c r="K5085" s="36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2">
        <f>((J5082/1.11)+(K5084/1.11))*11%</f>
        <v>0</v>
      </c>
      <c r="K5086" s="36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0"/>
      <c r="K5087" s="36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3">
        <f>J5052</f>
        <v>0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23050045</v>
      </c>
      <c r="F5094" s="200"/>
      <c r="G5094" s="201" t="s">
        <v>2</v>
      </c>
      <c r="H5094" s="335">
        <f>H5056</f>
        <v>0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0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0">
        <f>D5058</f>
        <v>0</v>
      </c>
      <c r="E5096" s="311"/>
      <c r="F5096" s="309"/>
      <c r="G5096" s="208"/>
      <c r="H5096" s="312">
        <f>H5058</f>
        <v>0</v>
      </c>
      <c r="I5096" s="312"/>
      <c r="J5096" s="312"/>
      <c r="K5096" s="31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09"/>
      <c r="G5097" s="208"/>
      <c r="H5097" s="314">
        <f>H5059</f>
        <v>0</v>
      </c>
      <c r="I5097" s="314"/>
      <c r="J5097" s="314"/>
      <c r="K5097" s="31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6"/>
      <c r="I5098" s="316"/>
      <c r="J5098" s="316"/>
      <c r="K5098" s="31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8"/>
      <c r="K5119" s="31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0">
        <f>SUM(K5102:K5117)</f>
        <v>0</v>
      </c>
      <c r="K5120" s="32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2"/>
      <c r="K5121" s="32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9"/>
      <c r="K5123" s="31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3">
        <f>((J5120/1.11)+(K5122/1.11))*11%</f>
        <v>0</v>
      </c>
      <c r="K5124" s="32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9"/>
      <c r="K5125" s="31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5">
        <f>J5090</f>
        <v>0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23050046</v>
      </c>
      <c r="G5132" s="11" t="s">
        <v>2</v>
      </c>
      <c r="H5132" s="301"/>
      <c r="I5132" s="301"/>
      <c r="J5132" s="301"/>
      <c r="K5132" s="30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5" t="s">
        <v>3</v>
      </c>
      <c r="G5133" s="17"/>
      <c r="H5133" s="303"/>
      <c r="I5133" s="303"/>
      <c r="J5133" s="303"/>
      <c r="K5133" s="30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3"/>
      <c r="E5134" s="344"/>
      <c r="F5134" s="305"/>
      <c r="G5134" s="18"/>
      <c r="H5134" s="345"/>
      <c r="I5134" s="345"/>
      <c r="J5134" s="345"/>
      <c r="K5134" s="34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5"/>
      <c r="G5135" s="18"/>
      <c r="H5135" s="347"/>
      <c r="I5135" s="347"/>
      <c r="J5135" s="347"/>
      <c r="K5135" s="34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9"/>
      <c r="I5136" s="349"/>
      <c r="J5136" s="349"/>
      <c r="K5136" s="35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2"/>
      <c r="K5157" s="30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7">
        <f>SUM(K5140:K5155)</f>
        <v>0</v>
      </c>
      <c r="K5158" s="32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29"/>
      <c r="K5159" s="32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6"/>
      <c r="K5161" s="30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0">
        <f>((J5158/1.11)+(K5160/1.11))*11%</f>
        <v>0</v>
      </c>
      <c r="K5162" s="33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6"/>
      <c r="K5163" s="30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07"/>
      <c r="K5166" s="30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07"/>
      <c r="K5167" s="30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23050046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5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6">
        <f>D5134</f>
        <v>0</v>
      </c>
      <c r="E5172" s="357"/>
      <c r="F5172" s="355"/>
      <c r="G5172" s="131"/>
      <c r="H5172" s="358">
        <f>H5134</f>
        <v>0</v>
      </c>
      <c r="I5172" s="358"/>
      <c r="J5172" s="358"/>
      <c r="K5172" s="35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5"/>
      <c r="G5173" s="131"/>
      <c r="H5173" s="339">
        <f>H5135</f>
        <v>0</v>
      </c>
      <c r="I5173" s="339"/>
      <c r="J5173" s="339"/>
      <c r="K5173" s="34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1"/>
      <c r="I5174" s="341"/>
      <c r="J5174" s="341"/>
      <c r="K5174" s="34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4"/>
      <c r="K5195" s="36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5">
        <f>SUM(K5178:K5193)</f>
        <v>0</v>
      </c>
      <c r="K5196" s="36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1"/>
      <c r="K5197" s="36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0"/>
      <c r="K5199" s="36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2">
        <f>((J5196/1.11)+(K5198/1.11))*11%</f>
        <v>0</v>
      </c>
      <c r="K5200" s="36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0"/>
      <c r="K5201" s="36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3">
        <f>J5166</f>
        <v>0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23050046</v>
      </c>
      <c r="F5208" s="200"/>
      <c r="G5208" s="201" t="s">
        <v>2</v>
      </c>
      <c r="H5208" s="335">
        <f>H5170</f>
        <v>0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0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0">
        <f>D5172</f>
        <v>0</v>
      </c>
      <c r="E5210" s="311"/>
      <c r="F5210" s="309"/>
      <c r="G5210" s="208"/>
      <c r="H5210" s="312">
        <f>H5172</f>
        <v>0</v>
      </c>
      <c r="I5210" s="312"/>
      <c r="J5210" s="312"/>
      <c r="K5210" s="31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09"/>
      <c r="G5211" s="208"/>
      <c r="H5211" s="314">
        <f>H5173</f>
        <v>0</v>
      </c>
      <c r="I5211" s="314"/>
      <c r="J5211" s="314"/>
      <c r="K5211" s="31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6"/>
      <c r="I5212" s="316"/>
      <c r="J5212" s="316"/>
      <c r="K5212" s="31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8"/>
      <c r="K5233" s="31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0">
        <f>SUM(K5216:K5231)</f>
        <v>0</v>
      </c>
      <c r="K5234" s="32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2"/>
      <c r="K5235" s="32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19"/>
      <c r="K5237" s="31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3">
        <f>((J5234/1.11)+(K5236/1.11))*11%</f>
        <v>0</v>
      </c>
      <c r="K5238" s="32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19"/>
      <c r="K5239" s="31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5">
        <f>J5204</f>
        <v>0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23050047</v>
      </c>
      <c r="G5246" s="11" t="s">
        <v>2</v>
      </c>
      <c r="H5246" s="301"/>
      <c r="I5246" s="301"/>
      <c r="J5246" s="301"/>
      <c r="K5246" s="30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5" t="s">
        <v>3</v>
      </c>
      <c r="G5247" s="17"/>
      <c r="H5247" s="303"/>
      <c r="I5247" s="303"/>
      <c r="J5247" s="303"/>
      <c r="K5247" s="30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3"/>
      <c r="E5248" s="344"/>
      <c r="F5248" s="305"/>
      <c r="G5248" s="18"/>
      <c r="H5248" s="345"/>
      <c r="I5248" s="345"/>
      <c r="J5248" s="345"/>
      <c r="K5248" s="34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5"/>
      <c r="G5249" s="18"/>
      <c r="H5249" s="347"/>
      <c r="I5249" s="347"/>
      <c r="J5249" s="347"/>
      <c r="K5249" s="34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9"/>
      <c r="I5250" s="349"/>
      <c r="J5250" s="349"/>
      <c r="K5250" s="35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2"/>
      <c r="K5271" s="30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7">
        <f>SUM(K5254:K5269)</f>
        <v>0</v>
      </c>
      <c r="K5272" s="32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29"/>
      <c r="K5273" s="32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6"/>
      <c r="K5275" s="30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0">
        <f>((J5272/1.11)+(K5274/1.11))*11%</f>
        <v>0</v>
      </c>
      <c r="K5276" s="33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6"/>
      <c r="K5277" s="30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07"/>
      <c r="K5280" s="30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07"/>
      <c r="K5281" s="30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23050047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5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6">
        <f>D5248</f>
        <v>0</v>
      </c>
      <c r="E5286" s="357"/>
      <c r="F5286" s="355"/>
      <c r="G5286" s="131"/>
      <c r="H5286" s="358">
        <f>H5248</f>
        <v>0</v>
      </c>
      <c r="I5286" s="358"/>
      <c r="J5286" s="358"/>
      <c r="K5286" s="35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5"/>
      <c r="G5287" s="131"/>
      <c r="H5287" s="339">
        <f>H5249</f>
        <v>0</v>
      </c>
      <c r="I5287" s="339"/>
      <c r="J5287" s="339"/>
      <c r="K5287" s="34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1"/>
      <c r="I5288" s="341"/>
      <c r="J5288" s="341"/>
      <c r="K5288" s="34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4"/>
      <c r="K5309" s="36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5">
        <f>SUM(K5292:K5307)</f>
        <v>0</v>
      </c>
      <c r="K5310" s="36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1"/>
      <c r="K5311" s="36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0"/>
      <c r="K5313" s="36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2">
        <f>((J5310/1.11)+(K5312/1.11))*11%</f>
        <v>0</v>
      </c>
      <c r="K5314" s="36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0"/>
      <c r="K5315" s="36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3">
        <f>J5280</f>
        <v>0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23050047</v>
      </c>
      <c r="F5322" s="200"/>
      <c r="G5322" s="201" t="s">
        <v>2</v>
      </c>
      <c r="H5322" s="335">
        <f>H5284</f>
        <v>0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0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0">
        <f>D5286</f>
        <v>0</v>
      </c>
      <c r="E5324" s="311"/>
      <c r="F5324" s="309"/>
      <c r="G5324" s="208"/>
      <c r="H5324" s="312">
        <f>H5286</f>
        <v>0</v>
      </c>
      <c r="I5324" s="312"/>
      <c r="J5324" s="312"/>
      <c r="K5324" s="31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09"/>
      <c r="G5325" s="208"/>
      <c r="H5325" s="314">
        <f>H5287</f>
        <v>0</v>
      </c>
      <c r="I5325" s="314"/>
      <c r="J5325" s="314"/>
      <c r="K5325" s="31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6"/>
      <c r="I5326" s="316"/>
      <c r="J5326" s="316"/>
      <c r="K5326" s="31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8"/>
      <c r="K5347" s="31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0">
        <f>SUM(K5330:K5345)</f>
        <v>0</v>
      </c>
      <c r="K5348" s="32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2"/>
      <c r="K5349" s="32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19"/>
      <c r="K5351" s="31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3">
        <f>((J5348/1.11)+(K5350/1.11))*11%</f>
        <v>0</v>
      </c>
      <c r="K5352" s="32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19"/>
      <c r="K5353" s="31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5">
        <f>J5318</f>
        <v>0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23050048</v>
      </c>
      <c r="G5360" s="11" t="s">
        <v>2</v>
      </c>
      <c r="H5360" s="301"/>
      <c r="I5360" s="301"/>
      <c r="J5360" s="301"/>
      <c r="K5360" s="30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5" t="s">
        <v>3</v>
      </c>
      <c r="G5361" s="17"/>
      <c r="H5361" s="303"/>
      <c r="I5361" s="303"/>
      <c r="J5361" s="303"/>
      <c r="K5361" s="30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3"/>
      <c r="E5362" s="344"/>
      <c r="F5362" s="305"/>
      <c r="G5362" s="18"/>
      <c r="H5362" s="345"/>
      <c r="I5362" s="345"/>
      <c r="J5362" s="345"/>
      <c r="K5362" s="34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5"/>
      <c r="G5363" s="18"/>
      <c r="H5363" s="347"/>
      <c r="I5363" s="347"/>
      <c r="J5363" s="347"/>
      <c r="K5363" s="34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9"/>
      <c r="I5364" s="349"/>
      <c r="J5364" s="349"/>
      <c r="K5364" s="35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2"/>
      <c r="K5385" s="30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7">
        <f>SUM(K5368:K5383)</f>
        <v>0</v>
      </c>
      <c r="K5386" s="32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29"/>
      <c r="K5387" s="32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6"/>
      <c r="K5389" s="30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0">
        <f>((J5386/1.11)+(K5388/1.11))*11%</f>
        <v>0</v>
      </c>
      <c r="K5390" s="33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6"/>
      <c r="K5391" s="30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07"/>
      <c r="K5394" s="30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07"/>
      <c r="K5395" s="30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23050048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5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6">
        <f>D5362</f>
        <v>0</v>
      </c>
      <c r="E5400" s="357"/>
      <c r="F5400" s="355"/>
      <c r="G5400" s="131"/>
      <c r="H5400" s="358">
        <f>H5362</f>
        <v>0</v>
      </c>
      <c r="I5400" s="358"/>
      <c r="J5400" s="358"/>
      <c r="K5400" s="35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5"/>
      <c r="G5401" s="131"/>
      <c r="H5401" s="339">
        <f>H5363</f>
        <v>0</v>
      </c>
      <c r="I5401" s="339"/>
      <c r="J5401" s="339"/>
      <c r="K5401" s="34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1"/>
      <c r="I5402" s="341"/>
      <c r="J5402" s="341"/>
      <c r="K5402" s="34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4"/>
      <c r="K5423" s="36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5">
        <f>SUM(K5406:K5421)</f>
        <v>0</v>
      </c>
      <c r="K5424" s="36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1"/>
      <c r="K5425" s="36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0"/>
      <c r="K5427" s="36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2">
        <f>((J5424/1.11)+(K5426/1.11))*11%</f>
        <v>0</v>
      </c>
      <c r="K5428" s="36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0"/>
      <c r="K5429" s="36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3">
        <f>J5394</f>
        <v>0</v>
      </c>
      <c r="K5432" s="33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3">
        <f>J5395</f>
        <v>0</v>
      </c>
      <c r="K5433" s="33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23050048</v>
      </c>
      <c r="F5436" s="200"/>
      <c r="G5436" s="201" t="s">
        <v>2</v>
      </c>
      <c r="H5436" s="335">
        <f>H5398</f>
        <v>0</v>
      </c>
      <c r="I5436" s="335"/>
      <c r="J5436" s="335"/>
      <c r="K5436" s="33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09" t="s">
        <v>3</v>
      </c>
      <c r="G5437" s="207"/>
      <c r="H5437" s="337"/>
      <c r="I5437" s="337"/>
      <c r="J5437" s="337"/>
      <c r="K5437" s="33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0">
        <f>D5400</f>
        <v>0</v>
      </c>
      <c r="E5438" s="311"/>
      <c r="F5438" s="309"/>
      <c r="G5438" s="208"/>
      <c r="H5438" s="312">
        <f>H5400</f>
        <v>0</v>
      </c>
      <c r="I5438" s="312"/>
      <c r="J5438" s="312"/>
      <c r="K5438" s="31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09"/>
      <c r="G5439" s="208"/>
      <c r="H5439" s="314">
        <f>H5401</f>
        <v>0</v>
      </c>
      <c r="I5439" s="314"/>
      <c r="J5439" s="314"/>
      <c r="K5439" s="31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6"/>
      <c r="I5440" s="316"/>
      <c r="J5440" s="316"/>
      <c r="K5440" s="31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8"/>
      <c r="K5461" s="31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0">
        <f>SUM(K5444:K5459)</f>
        <v>0</v>
      </c>
      <c r="K5462" s="32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2"/>
      <c r="K5463" s="32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19"/>
      <c r="K5465" s="31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3">
        <f>((J5462/1.11)+(K5464/1.11))*11%</f>
        <v>0</v>
      </c>
      <c r="K5466" s="32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19"/>
      <c r="K5467" s="31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5">
        <f>J5432</f>
        <v>0</v>
      </c>
      <c r="K5470" s="32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5">
        <f>J5433</f>
        <v>0</v>
      </c>
      <c r="K5471" s="32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23050049</v>
      </c>
      <c r="G5474" s="11" t="s">
        <v>2</v>
      </c>
      <c r="H5474" s="301"/>
      <c r="I5474" s="301"/>
      <c r="J5474" s="301"/>
      <c r="K5474" s="30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5" t="s">
        <v>3</v>
      </c>
      <c r="G5475" s="17"/>
      <c r="H5475" s="303"/>
      <c r="I5475" s="303"/>
      <c r="J5475" s="303"/>
      <c r="K5475" s="30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3"/>
      <c r="E5476" s="344"/>
      <c r="F5476" s="305"/>
      <c r="G5476" s="18"/>
      <c r="H5476" s="345"/>
      <c r="I5476" s="345"/>
      <c r="J5476" s="345"/>
      <c r="K5476" s="34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5"/>
      <c r="G5477" s="18"/>
      <c r="H5477" s="347"/>
      <c r="I5477" s="347"/>
      <c r="J5477" s="347"/>
      <c r="K5477" s="34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9"/>
      <c r="I5478" s="349"/>
      <c r="J5478" s="349"/>
      <c r="K5478" s="35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2"/>
      <c r="K5499" s="30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7">
        <f>SUM(K5482:K5497)</f>
        <v>0</v>
      </c>
      <c r="K5500" s="32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29"/>
      <c r="K5501" s="32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6"/>
      <c r="K5503" s="30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0">
        <f>((J5500/1.11)+(K5502/1.11))*11%</f>
        <v>0</v>
      </c>
      <c r="K5504" s="33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6"/>
      <c r="K5505" s="30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07"/>
      <c r="K5508" s="30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07"/>
      <c r="K5509" s="30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23050049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5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6">
        <f>D5476</f>
        <v>0</v>
      </c>
      <c r="E5514" s="357"/>
      <c r="F5514" s="355"/>
      <c r="G5514" s="131"/>
      <c r="H5514" s="358">
        <f>H5476</f>
        <v>0</v>
      </c>
      <c r="I5514" s="358"/>
      <c r="J5514" s="358"/>
      <c r="K5514" s="35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5"/>
      <c r="G5515" s="131"/>
      <c r="H5515" s="339">
        <f>H5477</f>
        <v>0</v>
      </c>
      <c r="I5515" s="339"/>
      <c r="J5515" s="339"/>
      <c r="K5515" s="34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1"/>
      <c r="I5516" s="341"/>
      <c r="J5516" s="341"/>
      <c r="K5516" s="34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4"/>
      <c r="K5537" s="36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5">
        <f>SUM(K5520:K5535)</f>
        <v>0</v>
      </c>
      <c r="K5538" s="36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1"/>
      <c r="K5539" s="36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0"/>
      <c r="K5541" s="36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2">
        <f>((J5538/1.11)+(K5540/1.11))*11%</f>
        <v>0</v>
      </c>
      <c r="K5542" s="36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0"/>
      <c r="K5543" s="36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3">
        <f>J5508</f>
        <v>0</v>
      </c>
      <c r="K5546" s="33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3">
        <f>J5509</f>
        <v>0</v>
      </c>
      <c r="K5547" s="33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23050049</v>
      </c>
      <c r="F5550" s="200"/>
      <c r="G5550" s="201" t="s">
        <v>2</v>
      </c>
      <c r="H5550" s="335">
        <f>H5512</f>
        <v>0</v>
      </c>
      <c r="I5550" s="335"/>
      <c r="J5550" s="335"/>
      <c r="K5550" s="33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09" t="s">
        <v>3</v>
      </c>
      <c r="G5551" s="207"/>
      <c r="H5551" s="337"/>
      <c r="I5551" s="337"/>
      <c r="J5551" s="337"/>
      <c r="K5551" s="33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0">
        <f>D5514</f>
        <v>0</v>
      </c>
      <c r="E5552" s="311"/>
      <c r="F5552" s="309"/>
      <c r="G5552" s="208"/>
      <c r="H5552" s="312">
        <f>H5514</f>
        <v>0</v>
      </c>
      <c r="I5552" s="312"/>
      <c r="J5552" s="312"/>
      <c r="K5552" s="31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09"/>
      <c r="G5553" s="208"/>
      <c r="H5553" s="314">
        <f>H5515</f>
        <v>0</v>
      </c>
      <c r="I5553" s="314"/>
      <c r="J5553" s="314"/>
      <c r="K5553" s="31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6"/>
      <c r="I5554" s="316"/>
      <c r="J5554" s="316"/>
      <c r="K5554" s="31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8"/>
      <c r="K5575" s="31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0">
        <f>SUM(K5558:K5573)</f>
        <v>0</v>
      </c>
      <c r="K5576" s="32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2"/>
      <c r="K5577" s="32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19"/>
      <c r="K5579" s="31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3">
        <f>((J5576/1.11)+(K5578/1.11))*11%</f>
        <v>0</v>
      </c>
      <c r="K5580" s="32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19"/>
      <c r="K5581" s="31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5">
        <f>J5546</f>
        <v>0</v>
      </c>
      <c r="K5584" s="32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5">
        <f>J5547</f>
        <v>0</v>
      </c>
      <c r="K5585" s="32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23050050</v>
      </c>
      <c r="G5588" s="11" t="s">
        <v>2</v>
      </c>
      <c r="H5588" s="301"/>
      <c r="I5588" s="301"/>
      <c r="J5588" s="301"/>
      <c r="K5588" s="30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5" t="s">
        <v>3</v>
      </c>
      <c r="G5589" s="17"/>
      <c r="H5589" s="303"/>
      <c r="I5589" s="303"/>
      <c r="J5589" s="303"/>
      <c r="K5589" s="30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3"/>
      <c r="E5590" s="344"/>
      <c r="F5590" s="305"/>
      <c r="G5590" s="18"/>
      <c r="H5590" s="345"/>
      <c r="I5590" s="345"/>
      <c r="J5590" s="345"/>
      <c r="K5590" s="34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5"/>
      <c r="G5591" s="18"/>
      <c r="H5591" s="347"/>
      <c r="I5591" s="347"/>
      <c r="J5591" s="347"/>
      <c r="K5591" s="34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9"/>
      <c r="I5592" s="349"/>
      <c r="J5592" s="349"/>
      <c r="K5592" s="35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2"/>
      <c r="K5613" s="30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7">
        <f>SUM(K5596:K5611)</f>
        <v>0</v>
      </c>
      <c r="K5614" s="32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29"/>
      <c r="K5615" s="32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6"/>
      <c r="K5617" s="30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0">
        <f>((J5614/1.11)+(K5616/1.11))*11%</f>
        <v>0</v>
      </c>
      <c r="K5618" s="33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6"/>
      <c r="K5619" s="30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07"/>
      <c r="K5622" s="30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07"/>
      <c r="K5623" s="30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23050050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5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6">
        <f>D5590</f>
        <v>0</v>
      </c>
      <c r="E5628" s="357"/>
      <c r="F5628" s="355"/>
      <c r="G5628" s="131"/>
      <c r="H5628" s="358">
        <f>H5590</f>
        <v>0</v>
      </c>
      <c r="I5628" s="358"/>
      <c r="J5628" s="358"/>
      <c r="K5628" s="35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5"/>
      <c r="G5629" s="131"/>
      <c r="H5629" s="339">
        <f>H5591</f>
        <v>0</v>
      </c>
      <c r="I5629" s="339"/>
      <c r="J5629" s="339"/>
      <c r="K5629" s="34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1"/>
      <c r="I5630" s="341"/>
      <c r="J5630" s="341"/>
      <c r="K5630" s="34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4"/>
      <c r="K5651" s="36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5">
        <f>SUM(K5634:K5649)</f>
        <v>0</v>
      </c>
      <c r="K5652" s="36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1"/>
      <c r="K5653" s="36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0"/>
      <c r="K5655" s="36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2">
        <f>((J5652/1.11)+(K5654/1.11))*11%</f>
        <v>0</v>
      </c>
      <c r="K5656" s="36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0"/>
      <c r="K5657" s="36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3">
        <f>J5622</f>
        <v>0</v>
      </c>
      <c r="K5660" s="33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3">
        <f>J5623</f>
        <v>0</v>
      </c>
      <c r="K5661" s="33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23050050</v>
      </c>
      <c r="F5664" s="200"/>
      <c r="G5664" s="201" t="s">
        <v>2</v>
      </c>
      <c r="H5664" s="335">
        <f>H5626</f>
        <v>0</v>
      </c>
      <c r="I5664" s="335"/>
      <c r="J5664" s="335"/>
      <c r="K5664" s="33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09" t="s">
        <v>3</v>
      </c>
      <c r="G5665" s="207"/>
      <c r="H5665" s="337"/>
      <c r="I5665" s="337"/>
      <c r="J5665" s="337"/>
      <c r="K5665" s="33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0">
        <f>D5628</f>
        <v>0</v>
      </c>
      <c r="E5666" s="311"/>
      <c r="F5666" s="309"/>
      <c r="G5666" s="208"/>
      <c r="H5666" s="312">
        <f>H5628</f>
        <v>0</v>
      </c>
      <c r="I5666" s="312"/>
      <c r="J5666" s="312"/>
      <c r="K5666" s="31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09"/>
      <c r="G5667" s="208"/>
      <c r="H5667" s="314">
        <f>H5629</f>
        <v>0</v>
      </c>
      <c r="I5667" s="314"/>
      <c r="J5667" s="314"/>
      <c r="K5667" s="31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6"/>
      <c r="I5668" s="316"/>
      <c r="J5668" s="316"/>
      <c r="K5668" s="31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8"/>
      <c r="K5689" s="31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0">
        <f>SUM(K5672:K5687)</f>
        <v>0</v>
      </c>
      <c r="K5690" s="32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2"/>
      <c r="K5691" s="32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19"/>
      <c r="K5693" s="31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3">
        <f>((J5690/1.11)+(K5692/1.11))*11%</f>
        <v>0</v>
      </c>
      <c r="K5694" s="32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19"/>
      <c r="K5695" s="31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5">
        <f>J5660</f>
        <v>0</v>
      </c>
      <c r="K5698" s="32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5">
        <f>J5661</f>
        <v>0</v>
      </c>
      <c r="K5699" s="32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23050001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60</v>
      </c>
      <c r="C3" s="88" t="str">
        <f>Invoice!E10</f>
        <v>CORRECTION TAPE JOYKO CT-507</v>
      </c>
      <c r="D3" s="89">
        <f>Invoice!H10</f>
        <v>55200</v>
      </c>
      <c r="E3" s="81">
        <f>D3*B3</f>
        <v>3312000</v>
      </c>
      <c r="F3" s="81"/>
      <c r="G3" s="82">
        <f>E3/1.11</f>
        <v>2983783.7837837837</v>
      </c>
      <c r="H3" s="83">
        <f>G3*11%</f>
        <v>328216.21621621621</v>
      </c>
      <c r="I3" s="83">
        <f>G3/B3</f>
        <v>49729.729729729726</v>
      </c>
      <c r="J3" s="103">
        <f>H3/B3</f>
        <v>5470.27027027027</v>
      </c>
    </row>
    <row r="4" spans="1:10" ht="12.75" customHeight="1" x14ac:dyDescent="0.25">
      <c r="A4" s="101"/>
      <c r="D4" s="81"/>
      <c r="E4" s="81">
        <f>(E3*Invoice!I10)+((E3-(E3*Invoice!I10))*Invoice!J10)</f>
        <v>414000</v>
      </c>
      <c r="F4" s="81"/>
      <c r="G4" s="90">
        <f>E4/1.11</f>
        <v>372972.97297297296</v>
      </c>
      <c r="H4" s="91">
        <f>G4*11%</f>
        <v>41027.027027027027</v>
      </c>
      <c r="I4" s="91">
        <f>G4/B3</f>
        <v>6216.2162162162158</v>
      </c>
      <c r="J4" s="104">
        <f>H4/B3</f>
        <v>683.78378378378375</v>
      </c>
    </row>
    <row r="5" spans="1:10" ht="12.75" customHeight="1" x14ac:dyDescent="0.25">
      <c r="A5" s="101"/>
      <c r="D5" s="81" t="s">
        <v>23</v>
      </c>
      <c r="E5" s="81">
        <f>E3-E4</f>
        <v>2898000</v>
      </c>
      <c r="F5" s="81"/>
      <c r="G5" s="82">
        <f>G3-G4</f>
        <v>2610810.8108108109</v>
      </c>
      <c r="H5" s="82">
        <f>H3-H4</f>
        <v>287189.18918918917</v>
      </c>
      <c r="I5" s="82">
        <f>I3-I4</f>
        <v>43513.513513513513</v>
      </c>
      <c r="J5" s="105">
        <f>J3-J4</f>
        <v>4786.4864864864867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2898000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CUTTER 18 MM KENKO L-500 (BESAR)</v>
      </c>
      <c r="D9" s="89">
        <f>Invoice!H11</f>
        <v>147600</v>
      </c>
      <c r="E9" s="81">
        <f t="shared" ref="E9:E93" si="0">D9*B9</f>
        <v>2952000</v>
      </c>
      <c r="F9" s="81"/>
      <c r="G9" s="82">
        <f t="shared" ref="G9:G93" si="1">E9/1.11</f>
        <v>2659459.4594594594</v>
      </c>
      <c r="H9" s="83">
        <f t="shared" ref="H9:H93" si="2">G9*11%</f>
        <v>292540.54054054053</v>
      </c>
      <c r="I9" s="83">
        <f t="shared" ref="I9:I93" si="3">G9/B9</f>
        <v>132972.97297297296</v>
      </c>
      <c r="J9" s="103">
        <f t="shared" ref="J9:J93" si="4">H9/B9</f>
        <v>14627.027027027027</v>
      </c>
    </row>
    <row r="10" spans="1:10" ht="12.75" customHeight="1" x14ac:dyDescent="0.25">
      <c r="A10" s="101"/>
      <c r="D10" s="81"/>
      <c r="E10" s="81">
        <f>(E9*Invoice!I11)+((E9-(E9*Invoice!I11))*Invoice!J11)</f>
        <v>369000</v>
      </c>
      <c r="F10" s="81"/>
      <c r="G10" s="90">
        <f>E10/1.11</f>
        <v>332432.43243243243</v>
      </c>
      <c r="H10" s="91">
        <f>G10*11%</f>
        <v>36567.567567567567</v>
      </c>
      <c r="I10" s="91">
        <f>G10/B9</f>
        <v>16621.62162162162</v>
      </c>
      <c r="J10" s="104">
        <f>H10/B9</f>
        <v>1828.3783783783783</v>
      </c>
    </row>
    <row r="11" spans="1:10" ht="12.75" customHeight="1" x14ac:dyDescent="0.25">
      <c r="A11" s="101"/>
      <c r="D11" s="81" t="s">
        <v>23</v>
      </c>
      <c r="E11" s="81">
        <f>E9-E10</f>
        <v>2583000</v>
      </c>
      <c r="F11" s="81"/>
      <c r="G11" s="82">
        <f>G9-G10</f>
        <v>2327027.0270270268</v>
      </c>
      <c r="H11" s="82">
        <f>H9-H10</f>
        <v>255972.97297297296</v>
      </c>
      <c r="I11" s="82">
        <f>I9-I10</f>
        <v>116351.35135135133</v>
      </c>
      <c r="J11" s="105">
        <f>J9-J10</f>
        <v>12798.648648648648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2582999.9999999995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4937837.8378378376</v>
      </c>
      <c r="H98" s="108">
        <f>H5+H11+H17+H23+H29+H35+H41+H47+H53+H59+H65+H71+H77+H83+H89+H95</f>
        <v>543162.16216216213</v>
      </c>
      <c r="I98" s="107"/>
      <c r="J98" s="109">
        <f>H6+H12+H18+H24+H30+H36+H42+H48+H54+H60+H66+H72+H78+H84+H90+H96</f>
        <v>5481000</v>
      </c>
    </row>
    <row r="100" spans="1:10" ht="12.75" customHeight="1" x14ac:dyDescent="0.25">
      <c r="A100" s="94" t="s">
        <v>1</v>
      </c>
      <c r="B100" s="95">
        <f>Invoice!E116</f>
        <v>23050002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480</v>
      </c>
      <c r="C102" s="88" t="str">
        <f>Invoice!E124</f>
        <v>HIGHLIGHTER / STABILO KENKO HL-100 KUNING</v>
      </c>
      <c r="D102" s="89">
        <f>Invoice!H124</f>
        <v>3050</v>
      </c>
      <c r="E102" s="81">
        <f>D102*B102</f>
        <v>1464000</v>
      </c>
      <c r="F102" s="81"/>
      <c r="G102" s="82">
        <f>E102/1.11</f>
        <v>1318918.9189189188</v>
      </c>
      <c r="H102" s="83">
        <f>G102*11%</f>
        <v>145081.08108108107</v>
      </c>
      <c r="I102" s="83">
        <f>G102/B102</f>
        <v>2747.7477477477473</v>
      </c>
      <c r="J102" s="103">
        <f>H102/B102</f>
        <v>302.25225225225222</v>
      </c>
    </row>
    <row r="103" spans="1:10" ht="12.75" customHeight="1" x14ac:dyDescent="0.25">
      <c r="A103" s="101"/>
      <c r="D103" s="81"/>
      <c r="E103" s="81">
        <f>(E102*Invoice!I124)+((E102-(E102*Invoice!I124))*Invoice!J124)</f>
        <v>197640</v>
      </c>
      <c r="F103" s="81"/>
      <c r="G103" s="90">
        <f>E103/1.11</f>
        <v>178054.05405405402</v>
      </c>
      <c r="H103" s="91">
        <f>G103*11%</f>
        <v>19585.945945945943</v>
      </c>
      <c r="I103" s="91">
        <f>G103/B102</f>
        <v>370.94594594594588</v>
      </c>
      <c r="J103" s="104">
        <f>H103/B102</f>
        <v>40.804054054054049</v>
      </c>
    </row>
    <row r="104" spans="1:10" ht="12.75" customHeight="1" x14ac:dyDescent="0.25">
      <c r="A104" s="101"/>
      <c r="D104" s="81" t="s">
        <v>23</v>
      </c>
      <c r="E104" s="81">
        <f>E102-E103</f>
        <v>1266360</v>
      </c>
      <c r="F104" s="81"/>
      <c r="G104" s="82">
        <f>G102-G103</f>
        <v>1140864.8648648649</v>
      </c>
      <c r="H104" s="82">
        <f>H102-H103</f>
        <v>125495.13513513512</v>
      </c>
      <c r="I104" s="82">
        <f>I102-I103</f>
        <v>2376.8018018018015</v>
      </c>
      <c r="J104" s="105">
        <f>J102-J103</f>
        <v>261.44819819819816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1266360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 t="shared" ref="E108:E192" si="5">D108*B108</f>
        <v>0</v>
      </c>
      <c r="F108" s="81"/>
      <c r="G108" s="82">
        <f t="shared" ref="G108:G192" si="6">E108/1.11</f>
        <v>0</v>
      </c>
      <c r="H108" s="83">
        <f t="shared" ref="H108:H192" si="7">G108*11%</f>
        <v>0</v>
      </c>
      <c r="I108" s="83" t="e">
        <f t="shared" ref="I108:I192" si="8">G108/B108</f>
        <v>#DIV/0!</v>
      </c>
      <c r="J108" s="103" t="e">
        <f t="shared" ref="J108:J192" si="9">H108/B108</f>
        <v>#DIV/0!</v>
      </c>
    </row>
    <row r="109" spans="1:10" ht="12.75" customHeight="1" x14ac:dyDescent="0.25">
      <c r="A109" s="101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4" t="e">
        <f>H109/B108</f>
        <v>#DIV/0!</v>
      </c>
    </row>
    <row r="110" spans="1:10" ht="12.75" customHeight="1" x14ac:dyDescent="0.25">
      <c r="A110" s="101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5" t="e">
        <f>J108-J109</f>
        <v>#DIV/0!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1140864.8648648649</v>
      </c>
      <c r="H197" s="108">
        <f>H104+H110+H116+H122+H128+H134+H140+H146+H152+H158+H164+H170+H176+H182+H188+H194</f>
        <v>125495.13513513512</v>
      </c>
      <c r="I197" s="107"/>
      <c r="J197" s="109">
        <f>H105+H111+H117+H123+H129+H135+H141+H147+H153+H159+H165+H171+H177+H183+H189+H195</f>
        <v>1266360</v>
      </c>
    </row>
    <row r="199" spans="1:10" ht="12.75" customHeight="1" x14ac:dyDescent="0.25">
      <c r="A199" s="94" t="s">
        <v>1</v>
      </c>
      <c r="B199" s="95">
        <f>Invoice!E230</f>
        <v>23050003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48</v>
      </c>
      <c r="C201" s="88" t="str">
        <f>Invoice!E238</f>
        <v>CORRECTION TAPE KENKO CT-905 (12M x 5MM)</v>
      </c>
      <c r="D201" s="89">
        <f>Invoice!H238</f>
        <v>62400</v>
      </c>
      <c r="E201" s="81">
        <f>D201*B201</f>
        <v>2995200</v>
      </c>
      <c r="F201" s="81"/>
      <c r="G201" s="82">
        <f>E201/1.11</f>
        <v>2698378.3783783782</v>
      </c>
      <c r="H201" s="83">
        <f>G201*11%</f>
        <v>296821.6216216216</v>
      </c>
      <c r="I201" s="83">
        <f>G201/B201</f>
        <v>56216.216216216213</v>
      </c>
      <c r="J201" s="103">
        <f>H201/B201</f>
        <v>6183.7837837837833</v>
      </c>
    </row>
    <row r="202" spans="1:10" ht="12.75" customHeight="1" x14ac:dyDescent="0.25">
      <c r="A202" s="101"/>
      <c r="D202" s="81"/>
      <c r="E202" s="81">
        <f>(E201*Invoice!I238)+((E201-(E201*Invoice!I238))*Invoice!J238)</f>
        <v>389376</v>
      </c>
      <c r="F202" s="81"/>
      <c r="G202" s="90">
        <f>E202/1.11</f>
        <v>350789.18918918917</v>
      </c>
      <c r="H202" s="91">
        <f>G202*11%</f>
        <v>38586.810810810806</v>
      </c>
      <c r="I202" s="91">
        <f>G202/B201</f>
        <v>7308.1081081081074</v>
      </c>
      <c r="J202" s="104">
        <f>H202/B201</f>
        <v>803.89189189189176</v>
      </c>
    </row>
    <row r="203" spans="1:10" ht="12.75" customHeight="1" x14ac:dyDescent="0.25">
      <c r="A203" s="101"/>
      <c r="D203" s="81" t="s">
        <v>23</v>
      </c>
      <c r="E203" s="81">
        <f>E201-E202</f>
        <v>2605824</v>
      </c>
      <c r="F203" s="81"/>
      <c r="G203" s="82">
        <f>G201-G202</f>
        <v>2347589.1891891891</v>
      </c>
      <c r="H203" s="82">
        <f>H201-H202</f>
        <v>258234.8108108108</v>
      </c>
      <c r="I203" s="82">
        <f>I201-I202</f>
        <v>48908.108108108107</v>
      </c>
      <c r="J203" s="105">
        <f>J201-J202</f>
        <v>5379.8918918918916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2605824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 t="shared" ref="E207:E291" si="10">D207*B207</f>
        <v>0</v>
      </c>
      <c r="F207" s="81"/>
      <c r="G207" s="82">
        <f t="shared" ref="G207:G291" si="11">E207/1.11</f>
        <v>0</v>
      </c>
      <c r="H207" s="83">
        <f t="shared" ref="H207:H291" si="12">G207*11%</f>
        <v>0</v>
      </c>
      <c r="I207" s="83" t="e">
        <f t="shared" ref="I207:I291" si="13">G207/B207</f>
        <v>#DIV/0!</v>
      </c>
      <c r="J207" s="103" t="e">
        <f t="shared" ref="J207:J291" si="14">H207/B207</f>
        <v>#DIV/0!</v>
      </c>
    </row>
    <row r="208" spans="1:10" ht="12.75" customHeight="1" x14ac:dyDescent="0.25">
      <c r="A208" s="101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4" t="e">
        <f>H208/B207</f>
        <v>#DIV/0!</v>
      </c>
    </row>
    <row r="209" spans="1:10" ht="12.75" customHeight="1" x14ac:dyDescent="0.25">
      <c r="A209" s="101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5" t="e">
        <f>J207-J208</f>
        <v>#DIV/0!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0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2347589.1891891891</v>
      </c>
      <c r="H296" s="108">
        <f>H203+H209+H215+H221+H227+H233+H239+H245+H251+H257+H263+H269+H275+H281+H287+H293</f>
        <v>258234.8108108108</v>
      </c>
      <c r="I296" s="107"/>
      <c r="J296" s="109">
        <f>H204+H210+H216+H222+H228+H234+H240+H246+H252+H258+H264+H270+H276+H282+H288+H294</f>
        <v>2605824</v>
      </c>
    </row>
    <row r="298" spans="1:10" ht="12.75" customHeight="1" x14ac:dyDescent="0.25">
      <c r="A298" s="94" t="s">
        <v>1</v>
      </c>
      <c r="B298" s="95">
        <f>Invoice!E344</f>
        <v>23050004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576</v>
      </c>
      <c r="C300" s="88" t="str">
        <f>Invoice!E352</f>
        <v>GEL PEN KENKO HI-TECH-H 0.28 MM HITAM</v>
      </c>
      <c r="D300" s="89">
        <f>Invoice!H352</f>
        <v>39000</v>
      </c>
      <c r="E300" s="81">
        <f>D300*B300</f>
        <v>22464000</v>
      </c>
      <c r="F300" s="81"/>
      <c r="G300" s="82">
        <f>E300/1.11</f>
        <v>20237837.837837838</v>
      </c>
      <c r="H300" s="83">
        <f>G300*11%</f>
        <v>2226162.1621621624</v>
      </c>
      <c r="I300" s="83">
        <f>G300/B300</f>
        <v>35135.135135135133</v>
      </c>
      <c r="J300" s="103">
        <f>H300/B300</f>
        <v>3864.864864864865</v>
      </c>
    </row>
    <row r="301" spans="1:10" ht="12.75" customHeight="1" x14ac:dyDescent="0.25">
      <c r="A301" s="101"/>
      <c r="D301" s="81"/>
      <c r="E301" s="81">
        <f>(E300*Invoice!I352)+((E300-(E300*Invoice!I352))*Invoice!J352)</f>
        <v>2808000</v>
      </c>
      <c r="F301" s="81"/>
      <c r="G301" s="90">
        <f>E301/1.11</f>
        <v>2529729.7297297297</v>
      </c>
      <c r="H301" s="91">
        <f>G301*11%</f>
        <v>278270.2702702703</v>
      </c>
      <c r="I301" s="91">
        <f>G301/B300</f>
        <v>4391.8918918918916</v>
      </c>
      <c r="J301" s="104">
        <f>H301/B300</f>
        <v>483.10810810810813</v>
      </c>
    </row>
    <row r="302" spans="1:10" ht="12.75" customHeight="1" x14ac:dyDescent="0.25">
      <c r="A302" s="101"/>
      <c r="D302" s="81" t="s">
        <v>23</v>
      </c>
      <c r="E302" s="81">
        <f>E300-E301</f>
        <v>19656000</v>
      </c>
      <c r="F302" s="81"/>
      <c r="G302" s="82">
        <f>G300-G301</f>
        <v>17708108.108108107</v>
      </c>
      <c r="H302" s="82">
        <f>H300-H301</f>
        <v>1947891.8918918921</v>
      </c>
      <c r="I302" s="82">
        <f>I300-I301</f>
        <v>30743.24324324324</v>
      </c>
      <c r="J302" s="105">
        <f>J300-J301</f>
        <v>3381.7567567567567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19656000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144</v>
      </c>
      <c r="C306" s="88" t="str">
        <f>Invoice!E353</f>
        <v>GEL PEN KENKO HI-TECH-H 0.28 MM BIRU</v>
      </c>
      <c r="D306" s="89">
        <f>Invoice!H353</f>
        <v>39000</v>
      </c>
      <c r="E306" s="81">
        <f t="shared" ref="E306:E390" si="15">D306*B306</f>
        <v>5616000</v>
      </c>
      <c r="F306" s="81"/>
      <c r="G306" s="82">
        <f t="shared" ref="G306:G390" si="16">E306/1.11</f>
        <v>5059459.4594594594</v>
      </c>
      <c r="H306" s="83">
        <f t="shared" ref="H306:H390" si="17">G306*11%</f>
        <v>556540.54054054059</v>
      </c>
      <c r="I306" s="83">
        <f t="shared" ref="I306:I390" si="18">G306/B306</f>
        <v>35135.135135135133</v>
      </c>
      <c r="J306" s="103">
        <f t="shared" ref="J306:J390" si="19">H306/B306</f>
        <v>3864.864864864865</v>
      </c>
    </row>
    <row r="307" spans="1:10" ht="12.75" customHeight="1" x14ac:dyDescent="0.25">
      <c r="A307" s="101"/>
      <c r="D307" s="81"/>
      <c r="E307" s="81">
        <f>(E306*Invoice!I353)+((E306-(E306*Invoice!I353))*Invoice!J353)</f>
        <v>702000</v>
      </c>
      <c r="F307" s="81"/>
      <c r="G307" s="90">
        <f>E307/1.11</f>
        <v>632432.43243243243</v>
      </c>
      <c r="H307" s="91">
        <f>G307*11%</f>
        <v>69567.567567567574</v>
      </c>
      <c r="I307" s="91">
        <f>G307/B306</f>
        <v>4391.8918918918916</v>
      </c>
      <c r="J307" s="104">
        <f>H307/B306</f>
        <v>483.10810810810813</v>
      </c>
    </row>
    <row r="308" spans="1:10" ht="12.75" customHeight="1" x14ac:dyDescent="0.25">
      <c r="A308" s="101"/>
      <c r="D308" s="81" t="s">
        <v>23</v>
      </c>
      <c r="E308" s="81">
        <f>E306-E307</f>
        <v>4914000</v>
      </c>
      <c r="F308" s="81"/>
      <c r="G308" s="82">
        <f>G306-G307</f>
        <v>4427027.0270270268</v>
      </c>
      <c r="H308" s="82">
        <f>H306-H307</f>
        <v>486972.97297297302</v>
      </c>
      <c r="I308" s="82">
        <f>I306-I307</f>
        <v>30743.24324324324</v>
      </c>
      <c r="J308" s="105">
        <f>J306-J307</f>
        <v>3381.7567567567567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4914000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22135135.135135133</v>
      </c>
      <c r="H395" s="108">
        <f>H302+H308+H314+H320+H326+H332+H338+H344+H350+H356+H362+H368+H374+H380+H386+H392</f>
        <v>2434864.8648648653</v>
      </c>
      <c r="I395" s="107"/>
      <c r="J395" s="109">
        <f>H303+H309+H315+H321+H327+H333+H339+H345+H351+H357+H363+H369+H375+H381+H387+H393</f>
        <v>24570000</v>
      </c>
    </row>
    <row r="397" spans="1:10" ht="12.75" customHeight="1" x14ac:dyDescent="0.25">
      <c r="A397" s="94" t="s">
        <v>1</v>
      </c>
      <c r="B397" s="95">
        <f>Invoice!E458</f>
        <v>23050005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144</v>
      </c>
      <c r="C399" s="88" t="str">
        <f>Invoice!E466</f>
        <v>CRAYON / OIL PASTEL JOYKO OP-12S PP CASE SEA WORLD</v>
      </c>
      <c r="D399" s="89">
        <f>Invoice!H466</f>
        <v>11900</v>
      </c>
      <c r="E399" s="81">
        <f>D399*B399</f>
        <v>1713600</v>
      </c>
      <c r="F399" s="81"/>
      <c r="G399" s="82">
        <f>E399/1.11</f>
        <v>1543783.7837837837</v>
      </c>
      <c r="H399" s="83">
        <f>G399*11%</f>
        <v>169816.21621621621</v>
      </c>
      <c r="I399" s="83">
        <f>G399/B399</f>
        <v>10720.720720720719</v>
      </c>
      <c r="J399" s="103">
        <f>H399/B399</f>
        <v>1179.2792792792793</v>
      </c>
    </row>
    <row r="400" spans="1:10" ht="12.75" customHeight="1" x14ac:dyDescent="0.25">
      <c r="A400" s="101"/>
      <c r="D400" s="81"/>
      <c r="E400" s="81">
        <f>(E399*Invoice!I466)+((E399-(E399*Invoice!I466))*Invoice!J466)</f>
        <v>171360</v>
      </c>
      <c r="F400" s="81"/>
      <c r="G400" s="90">
        <f>E400/1.11</f>
        <v>154378.37837837837</v>
      </c>
      <c r="H400" s="91">
        <f>G400*11%</f>
        <v>16981.62162162162</v>
      </c>
      <c r="I400" s="91">
        <f>G400/B399</f>
        <v>1072.0720720720719</v>
      </c>
      <c r="J400" s="104">
        <f>H400/B399</f>
        <v>117.92792792792791</v>
      </c>
    </row>
    <row r="401" spans="1:10" ht="12.75" customHeight="1" x14ac:dyDescent="0.25">
      <c r="A401" s="101"/>
      <c r="D401" s="81" t="s">
        <v>23</v>
      </c>
      <c r="E401" s="81">
        <f>E399-E400</f>
        <v>1542240</v>
      </c>
      <c r="F401" s="81"/>
      <c r="G401" s="82">
        <f>G399-G400</f>
        <v>1389405.4054054052</v>
      </c>
      <c r="H401" s="82">
        <f>H399-H400</f>
        <v>152834.59459459459</v>
      </c>
      <c r="I401" s="82">
        <f>I399-I400</f>
        <v>9648.6486486486465</v>
      </c>
      <c r="J401" s="105">
        <f>J399-J400</f>
        <v>1061.3513513513515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1542239.9999999998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72</v>
      </c>
      <c r="C405" s="88" t="str">
        <f>Invoice!E467</f>
        <v>CRAYON / OIL PASTEL JOYKO OP-18S PP CASE SEA WORLD</v>
      </c>
      <c r="D405" s="89">
        <f>Invoice!H467</f>
        <v>23000</v>
      </c>
      <c r="E405" s="81">
        <f t="shared" ref="E405:E489" si="20">D405*B405</f>
        <v>1656000</v>
      </c>
      <c r="F405" s="81"/>
      <c r="G405" s="82">
        <f t="shared" ref="G405:G489" si="21">E405/1.11</f>
        <v>1491891.8918918918</v>
      </c>
      <c r="H405" s="83">
        <f t="shared" ref="H405:H489" si="22">G405*11%</f>
        <v>164108.10810810811</v>
      </c>
      <c r="I405" s="83">
        <f t="shared" ref="I405:I489" si="23">G405/B405</f>
        <v>20720.720720720721</v>
      </c>
      <c r="J405" s="103">
        <f t="shared" ref="J405:J489" si="24">H405/B405</f>
        <v>2279.2792792792793</v>
      </c>
    </row>
    <row r="406" spans="1:10" ht="12.75" customHeight="1" x14ac:dyDescent="0.25">
      <c r="A406" s="101"/>
      <c r="D406" s="81"/>
      <c r="E406" s="81">
        <f>(E405*Invoice!I467)+((E405-(E405*Invoice!I467))*Invoice!J467)</f>
        <v>165600</v>
      </c>
      <c r="F406" s="81"/>
      <c r="G406" s="90">
        <f>E406/1.11</f>
        <v>149189.18918918917</v>
      </c>
      <c r="H406" s="91">
        <f>G406*11%</f>
        <v>16410.81081081081</v>
      </c>
      <c r="I406" s="91">
        <f>G406/B405</f>
        <v>2072.0720720720719</v>
      </c>
      <c r="J406" s="104">
        <f>H406/B405</f>
        <v>227.92792792792793</v>
      </c>
    </row>
    <row r="407" spans="1:10" ht="12.75" customHeight="1" x14ac:dyDescent="0.25">
      <c r="A407" s="101"/>
      <c r="D407" s="81" t="s">
        <v>23</v>
      </c>
      <c r="E407" s="81">
        <f>E405-E406</f>
        <v>1490400</v>
      </c>
      <c r="F407" s="81"/>
      <c r="G407" s="82">
        <f>G405-G406</f>
        <v>1342702.7027027027</v>
      </c>
      <c r="H407" s="82">
        <f>H405-H406</f>
        <v>147697.29729729731</v>
      </c>
      <c r="I407" s="82">
        <f>I405-I406</f>
        <v>18648.64864864865</v>
      </c>
      <c r="J407" s="105">
        <f>J405-J406</f>
        <v>2051.3513513513512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1490400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48</v>
      </c>
      <c r="C411" s="88" t="str">
        <f>Invoice!E468</f>
        <v>CRAYON / OIL PASTEL JOYKO OP-24S PP CASE SEA WORLD</v>
      </c>
      <c r="D411" s="89">
        <f>Invoice!H468</f>
        <v>29600</v>
      </c>
      <c r="E411" s="81">
        <f t="shared" si="20"/>
        <v>1420800</v>
      </c>
      <c r="F411" s="81"/>
      <c r="G411" s="82">
        <f t="shared" si="21"/>
        <v>1280000</v>
      </c>
      <c r="H411" s="83">
        <f t="shared" si="22"/>
        <v>140800</v>
      </c>
      <c r="I411" s="83">
        <f t="shared" si="23"/>
        <v>26666.666666666668</v>
      </c>
      <c r="J411" s="103">
        <f t="shared" si="24"/>
        <v>2933.3333333333335</v>
      </c>
    </row>
    <row r="412" spans="1:10" ht="12.75" customHeight="1" x14ac:dyDescent="0.25">
      <c r="A412" s="101"/>
      <c r="D412" s="81"/>
      <c r="E412" s="81">
        <f>(E411*Invoice!I468)+((E411-(E411*Invoice!I468))*Invoice!J468)</f>
        <v>142080</v>
      </c>
      <c r="F412" s="81"/>
      <c r="G412" s="90">
        <f>E412/1.11</f>
        <v>127999.99999999999</v>
      </c>
      <c r="H412" s="91">
        <f>G412*11%</f>
        <v>14079.999999999998</v>
      </c>
      <c r="I412" s="91">
        <f>G412/B411</f>
        <v>2666.6666666666665</v>
      </c>
      <c r="J412" s="104">
        <f>H412/B411</f>
        <v>293.33333333333331</v>
      </c>
    </row>
    <row r="413" spans="1:10" ht="12.75" customHeight="1" x14ac:dyDescent="0.25">
      <c r="A413" s="101"/>
      <c r="D413" s="81" t="s">
        <v>23</v>
      </c>
      <c r="E413" s="81">
        <f>E411-E412</f>
        <v>1278720</v>
      </c>
      <c r="F413" s="81"/>
      <c r="G413" s="82">
        <f>G411-G412</f>
        <v>1152000</v>
      </c>
      <c r="H413" s="82">
        <f>H411-H412</f>
        <v>126720</v>
      </c>
      <c r="I413" s="82">
        <f>I411-I412</f>
        <v>24000</v>
      </c>
      <c r="J413" s="105">
        <f>J411-J412</f>
        <v>2640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1278720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144</v>
      </c>
      <c r="C417" s="88" t="str">
        <f>Invoice!E469</f>
        <v>CORRECTION FLUID KENKO KE-01</v>
      </c>
      <c r="D417" s="89">
        <f>Invoice!H469</f>
        <v>54300</v>
      </c>
      <c r="E417" s="81">
        <f t="shared" si="20"/>
        <v>7819200</v>
      </c>
      <c r="F417" s="81"/>
      <c r="G417" s="82">
        <f t="shared" si="21"/>
        <v>7044324.3243243238</v>
      </c>
      <c r="H417" s="83">
        <f t="shared" si="22"/>
        <v>774875.67567567562</v>
      </c>
      <c r="I417" s="83">
        <f t="shared" si="23"/>
        <v>48918.918918918913</v>
      </c>
      <c r="J417" s="103">
        <f t="shared" si="24"/>
        <v>5381.0810810810808</v>
      </c>
    </row>
    <row r="418" spans="1:10" ht="12.75" customHeight="1" x14ac:dyDescent="0.25">
      <c r="A418" s="101"/>
      <c r="D418" s="81"/>
      <c r="E418" s="81">
        <f>(E417*Invoice!I469)+((E417-(E417*Invoice!I469))*Invoice!J469)</f>
        <v>781920</v>
      </c>
      <c r="F418" s="81"/>
      <c r="G418" s="90">
        <f>E418/1.11</f>
        <v>704432.43243243243</v>
      </c>
      <c r="H418" s="91">
        <f>G418*11%</f>
        <v>77487.567567567574</v>
      </c>
      <c r="I418" s="91">
        <f>G418/B417</f>
        <v>4891.8918918918916</v>
      </c>
      <c r="J418" s="104">
        <f>H418/B417</f>
        <v>538.10810810810813</v>
      </c>
    </row>
    <row r="419" spans="1:10" ht="12.75" customHeight="1" x14ac:dyDescent="0.25">
      <c r="A419" s="101"/>
      <c r="D419" s="81" t="s">
        <v>23</v>
      </c>
      <c r="E419" s="81">
        <f>E417-E418</f>
        <v>7037280</v>
      </c>
      <c r="F419" s="81"/>
      <c r="G419" s="82">
        <f>G417-G418</f>
        <v>6339891.8918918911</v>
      </c>
      <c r="H419" s="82">
        <f>H417-H418</f>
        <v>697388.10810810805</v>
      </c>
      <c r="I419" s="82">
        <f>I417-I418</f>
        <v>44027.027027027019</v>
      </c>
      <c r="J419" s="105">
        <f>J417-J418</f>
        <v>4842.9729729729725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7037279.9999999991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10224000</v>
      </c>
      <c r="H494" s="108">
        <f>H401+H407+H413+H419+H425+H431+H437+H443+H449+H455+H461+H467+H473+H479+H485+H491</f>
        <v>1124640</v>
      </c>
      <c r="I494" s="107"/>
      <c r="J494" s="109">
        <f>H402+H408+H414+H420+H426+H432+H438+H444+H450+H456+H462+H468+H474+H480+H486+H492</f>
        <v>11348640</v>
      </c>
    </row>
    <row r="496" spans="1:10" ht="12.75" customHeight="1" x14ac:dyDescent="0.25">
      <c r="A496" s="94" t="s">
        <v>1</v>
      </c>
      <c r="B496" s="95">
        <f>Invoice!E572</f>
        <v>23050006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3" t="e">
        <f>H498/B498</f>
        <v>#DIV/0!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4" t="e">
        <f>H499/B498</f>
        <v>#DIV/0!</v>
      </c>
    </row>
    <row r="500" spans="1:10" ht="12.75" customHeight="1" x14ac:dyDescent="0.25">
      <c r="A500" s="101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5" t="e">
        <f>J498-J499</f>
        <v>#DIV/0!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0</v>
      </c>
      <c r="H593" s="108">
        <f>H500+H506+H512+H518+H524+H530+H536+H542+H548+H554+H560+H566+H572+H578+H584+H590</f>
        <v>0</v>
      </c>
      <c r="I593" s="107"/>
      <c r="J593" s="109">
        <f>H501+H507+H513+H519+H525+H531+H537+H543+H549+H555+H561+H567+H573+H579+H585+H591</f>
        <v>0</v>
      </c>
    </row>
    <row r="595" spans="1:10" ht="12.75" customHeight="1" x14ac:dyDescent="0.25">
      <c r="A595" s="94" t="s">
        <v>1</v>
      </c>
      <c r="B595" s="95">
        <f>Invoice!E686</f>
        <v>23050007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3" t="e">
        <f>H597/B597</f>
        <v>#DIV/0!</v>
      </c>
    </row>
    <row r="598" spans="1:10" ht="12.75" customHeight="1" x14ac:dyDescent="0.25">
      <c r="A598" s="101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0</v>
      </c>
      <c r="H692" s="108">
        <f>H599+H605+H611+H617+H623+H629+H635+H641+H647+H653+H659+H665+H671+H677+H683+H689</f>
        <v>0</v>
      </c>
      <c r="I692" s="107"/>
      <c r="J692" s="109">
        <f>H600+H606+H612+H618+H624+H630+H636+H642+H648+H654+H660+H666+H672+H678+H684+H690</f>
        <v>0</v>
      </c>
    </row>
    <row r="694" spans="1:10" ht="12.75" customHeight="1" x14ac:dyDescent="0.25">
      <c r="A694" s="94" t="s">
        <v>1</v>
      </c>
      <c r="B694" s="95">
        <f>Invoice!E800</f>
        <v>23050008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3" t="e">
        <f>H696/B696</f>
        <v>#DIV/0!</v>
      </c>
    </row>
    <row r="697" spans="1:10" ht="12.75" customHeight="1" x14ac:dyDescent="0.25">
      <c r="A697" s="101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0</v>
      </c>
      <c r="H791" s="108">
        <f>H698+H704+H710+H716+H722+H728+H734+H740+H746+H752+H758+H764+H770+H776+H782+H788</f>
        <v>0</v>
      </c>
      <c r="I791" s="107"/>
      <c r="J791" s="109">
        <f>H699+H705+H711+H717+H723+H729+H735+H741+H747+H753+H759+H765+H771+H777+H783+H789</f>
        <v>0</v>
      </c>
    </row>
    <row r="793" spans="1:10" ht="12.75" customHeight="1" x14ac:dyDescent="0.25">
      <c r="A793" s="94" t="s">
        <v>1</v>
      </c>
      <c r="B793" s="95">
        <f>Invoice!E914</f>
        <v>23050009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3" t="e">
        <f>H795/B795</f>
        <v>#DIV/0!</v>
      </c>
    </row>
    <row r="796" spans="1:10" ht="12.75" customHeight="1" x14ac:dyDescent="0.25">
      <c r="A796" s="101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0</v>
      </c>
      <c r="H890" s="108">
        <f>H797+H803+H809+H815+H821+H827+H833+H839+H845+H851+H857+H863+H869+H875+H881+H887</f>
        <v>0</v>
      </c>
      <c r="I890" s="107"/>
      <c r="J890" s="109">
        <f>H798+H804+H810+H816+H822+H828+H834+H840+H846+H852+H858+H864+H870+H876+H882+H888</f>
        <v>0</v>
      </c>
    </row>
    <row r="892" spans="1:10" ht="12.75" customHeight="1" x14ac:dyDescent="0.25">
      <c r="A892" s="94" t="s">
        <v>1</v>
      </c>
      <c r="B892" s="95">
        <f>Invoice!E1028</f>
        <v>23050010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3" t="e">
        <f>H894/B894</f>
        <v>#DIV/0!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0</v>
      </c>
      <c r="H989" s="108">
        <f>H896+H902+H908+H914+H920+H926+H932+H938+H944+H950+H956+H962+H968+H974+H980+H986</f>
        <v>0</v>
      </c>
      <c r="I989" s="107"/>
      <c r="J989" s="109">
        <f>H897+H903+H909+H915+H921+H927+H933+H939+H945+H951+H957+H963+H969+H975+H981+H987</f>
        <v>0</v>
      </c>
    </row>
    <row r="991" spans="1:10" ht="12.75" customHeight="1" x14ac:dyDescent="0.25">
      <c r="A991" s="94" t="s">
        <v>1</v>
      </c>
      <c r="B991" s="95">
        <f>Invoice!E1142</f>
        <v>23050011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23050012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23050013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23050014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23050015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23050016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23050017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23050018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23050019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23050020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23050021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23050022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23050023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23050024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23050025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23050026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23050027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23050028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23050029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23050030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23050031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23050032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23050033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23050034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23050035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23050036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23050037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23050038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23050039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23050040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23050041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23050042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23050043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23050044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23050045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23050046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23050047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23050048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23050049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23050050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2023-05-05T09:17:19Z</cp:lastPrinted>
  <dcterms:created xsi:type="dcterms:W3CDTF">2022-01-21T06:52:44Z</dcterms:created>
  <dcterms:modified xsi:type="dcterms:W3CDTF">2023-05-05T09:21:57Z</dcterms:modified>
</cp:coreProperties>
</file>